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<sst xmlns="http://schemas.openxmlformats.org/spreadsheetml/2006/main" count="115" uniqueCount="56">
  <si>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</si>
  <si>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</si>
  <si>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</si>
  <si>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</si>
  <si>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</si>
  <si>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</si>
  <si>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</si>
  <si>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</si>
  <si>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</si>
  <si>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</si>
  <si>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</si>
  <si>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</si>
  <si>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</si>
  <si>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</si>
  <si>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</si>
  <si>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</si>
  <si>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</si>
  <si>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</si>
  <si>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</si>
  <si>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</si>
  <si>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</si>
  <si>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</si>
  <si>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</si>
  <si>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</si>
  <si>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</si>
  <si>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</si>
  <si>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</si>
  <si>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</si>
  <si>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</si>
  <si>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</si>
  <si>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</si>
  <si>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</si>
  <si>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</si>
  <si>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</si>
  <si>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</si>
  <si>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</si>
  <si>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</si>
  <si>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</si>
  <si>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</si>
  <si>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</si>
  <si>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</si>
  <si>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</si>
  <si>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</si>
  <si>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</si>
  <si>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قلاب 2 سانت پلاستیکی </t>
  </si>
  <si>
    <t xml:space="preserve">زوار 28 میل پارچه ای </t>
  </si>
  <si>
    <t xml:space="preserve">کیلو گرم </t>
  </si>
  <si>
    <t xml:space="preserve">متر </t>
  </si>
  <si>
    <t xml:space="preserve">کفی 911 کاگولیت مشکی </t>
  </si>
  <si>
    <t xml:space="preserve">تایم استاندارد </t>
  </si>
  <si>
    <t xml:space="preserve">تایم زوار </t>
  </si>
  <si>
    <t>تسمه بافتی سفید</t>
  </si>
  <si>
    <t>مدیریت</t>
  </si>
  <si>
    <t>356/2</t>
  </si>
  <si>
    <t>سوبله وگا آستر آریو</t>
  </si>
  <si>
    <t>نسکافه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</si>
</sst>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6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  <font>
      <b/>
      <sz val="22"/>
      <color theme="1"/>
      <name val="Stencil"/>
      <family val="5"/>
    </font>
    <font>
      <b/>
      <sz val="18"/>
      <color theme="1"/>
      <name val="B Titr"/>
      <charset val="178"/>
    </font>
    <font>
      <b/>
      <sz val="24"/>
      <color theme="1"/>
      <name val="B Titr"/>
      <charset val="178"/>
    </font>
    <font>
      <sz val="20"/>
      <color theme="1"/>
      <name val="B Titr"/>
      <charset val="178"/>
    </font>
    <font>
      <b/>
      <sz val="18"/>
      <color theme="1"/>
      <name val="B Tit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5" fillId="0" borderId="24" xfId="0" applyFont="1" applyBorder="1" applyAlignment="1" applyProtection="1">
      <alignment horizontal="center" vertical="center"/>
      <protection locked="0"/>
    </xf>
    <xf numFmtId="0" fontId="33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4" fillId="0" borderId="41" xfId="0" applyFont="1" applyBorder="1" applyAlignment="1" applyProtection="1">
      <alignment horizontal="center" vertical="center"/>
      <protection locked="0"/>
    </xf>
    <xf numFmtId="0" fontId="34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2" t="s">
        <v>32</v>
      </c>
      <c r="C1" s="163"/>
      <c r="D1" s="164">
        <v>0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5</v>
      </c>
      <c r="E2" s="117">
        <v>3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52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9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0" t="s">
        <v>11</v>
      </c>
      <c r="O6" s="232">
        <v>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29</v>
      </c>
    </row>
    <row r="7" spans="2:36" ht="18" customHeight="1" thickBot="1">
      <c r="B7" s="141" t="s">
        <v>53</v>
      </c>
      <c r="C7" s="142"/>
      <c r="D7" s="142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0</v>
      </c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80"/>
      <c r="N8" s="234" t="s">
        <v>26</v>
      </c>
      <c r="O8" s="236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1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168" t="str">
        <f>IF(S12="","",S12)</f>
        <v>سوبله وگا آستر آریو</v>
      </c>
      <c r="D12" s="169"/>
      <c r="E12" s="170"/>
      <c r="F12" s="19" t="str">
        <f>IF(C12="","",IF(U12="","",U12))</f>
        <v>متر</v>
      </c>
      <c r="G12" s="171">
        <f>IF(C12="","",$M$7)</f>
        <v>120</v>
      </c>
      <c r="H12" s="171"/>
      <c r="I12" s="172">
        <f>IF(C12="","",AA12)</f>
        <v>0</v>
      </c>
      <c r="J12" s="172"/>
      <c r="K12" s="173"/>
      <c r="L12" s="174"/>
      <c r="M12" s="238"/>
      <c r="N12" s="239"/>
      <c r="O12" s="240"/>
      <c r="P12" s="49"/>
      <c r="Q12" s="71">
        <v>1</v>
      </c>
      <c r="R12" s="124"/>
      <c r="S12" s="175" t="s">
        <v>54</v>
      </c>
      <c r="T12" s="176"/>
      <c r="U12" s="125" t="s">
        <v>42</v>
      </c>
      <c r="V12" s="126"/>
      <c r="X12" s="22"/>
      <c r="Y12" s="22"/>
      <c r="AA12" s="6">
        <f>($M$7*V12)/$S$9</f>
        <v>0</v>
      </c>
    </row>
    <row r="13" spans="2:36" ht="19.7" customHeight="1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1" t="str">
        <f>IF(C13="","",$M$7)</f>
        <v/>
      </c>
      <c r="H13" s="171"/>
      <c r="I13" s="172" t="str">
        <f>IF(C13="","",AA13)</f>
        <v/>
      </c>
      <c r="J13" s="172"/>
      <c r="K13" s="186"/>
      <c r="L13" s="187"/>
      <c r="M13" s="241"/>
      <c r="N13" s="239"/>
      <c r="O13" s="240"/>
      <c r="P13" s="45"/>
      <c r="Q13" s="70">
        <v>2</v>
      </c>
      <c r="R13" s="127"/>
      <c r="S13" s="197"/>
      <c r="T13" s="198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1" t="str">
        <f>IF(C14="","",$M$7)</f>
        <v/>
      </c>
      <c r="H14" s="171"/>
      <c r="I14" s="172" t="str">
        <f>IF(C14="","",AA14)</f>
        <v/>
      </c>
      <c r="J14" s="172"/>
      <c r="K14" s="210"/>
      <c r="L14" s="211"/>
      <c r="M14" s="241"/>
      <c r="N14" s="239"/>
      <c r="O14" s="240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41"/>
      <c r="N15" s="239"/>
      <c r="O15" s="240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50</v>
      </c>
      <c r="L16" s="215"/>
      <c r="M16" s="215"/>
      <c r="N16" s="216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56"/>
      <c r="M17" s="256"/>
      <c r="N17" s="25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2" t="s">
        <v>12</v>
      </c>
      <c r="C20" s="183"/>
      <c r="D20" s="184" t="str">
        <f>$B$7</f>
        <v>356/2</v>
      </c>
      <c r="E20" s="185"/>
      <c r="F20" s="107"/>
      <c r="G20" s="183" t="s">
        <v>11</v>
      </c>
      <c r="H20" s="183"/>
      <c r="I20" s="183"/>
      <c r="J20" s="184">
        <f>$O$6</f>
        <v>5</v>
      </c>
      <c r="K20" s="184"/>
      <c r="L20" s="184"/>
      <c r="M20" s="263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4" t="s">
        <v>7</v>
      </c>
      <c r="C21" s="265"/>
      <c r="D21" s="265"/>
      <c r="E21" s="266"/>
      <c r="F21" s="31" t="s">
        <v>6</v>
      </c>
      <c r="G21" s="267" t="s">
        <v>9</v>
      </c>
      <c r="H21" s="268"/>
      <c r="I21" s="269" t="s">
        <v>5</v>
      </c>
      <c r="J21" s="270"/>
      <c r="K21" s="271" t="s">
        <v>8</v>
      </c>
      <c r="L21" s="272"/>
      <c r="M21" s="310"/>
      <c r="N21" s="311"/>
      <c r="O21" s="312"/>
      <c r="P21" s="109"/>
      <c r="Q21" s="317" t="s">
        <v>7</v>
      </c>
      <c r="R21" s="318"/>
      <c r="S21" s="318"/>
      <c r="T21" s="31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20" t="str">
        <f>IF(S22="","",S22)</f>
        <v>تسمه بافتی سفید</v>
      </c>
      <c r="D22" s="321"/>
      <c r="E22" s="321"/>
      <c r="F22" s="27" t="str">
        <f>IF(C22="","",IF(U22="","",U22))</f>
        <v xml:space="preserve">متر </v>
      </c>
      <c r="G22" s="322">
        <f>IF(C22="","",$M$7)</f>
        <v>120</v>
      </c>
      <c r="H22" s="322"/>
      <c r="I22" s="323">
        <f>IF(C22="","",AA22)</f>
        <v>0</v>
      </c>
      <c r="J22" s="323"/>
      <c r="K22" s="324"/>
      <c r="L22" s="325"/>
      <c r="M22" s="313"/>
      <c r="N22" s="311"/>
      <c r="O22" s="312"/>
      <c r="P22" s="11"/>
      <c r="Q22" s="26">
        <v>1</v>
      </c>
      <c r="R22" s="25"/>
      <c r="S22" s="326" t="s">
        <v>51</v>
      </c>
      <c r="T22" s="326"/>
      <c r="U22" s="24" t="s">
        <v>47</v>
      </c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273" t="str">
        <f>IF(S23="","",S23)</f>
        <v xml:space="preserve">قلاب 2 سانت پلاستیکی </v>
      </c>
      <c r="D23" s="209"/>
      <c r="E23" s="209"/>
      <c r="F23" s="19" t="str">
        <f>IF(C23="","",IF(U23="","",U23))</f>
        <v>عدد</v>
      </c>
      <c r="G23" s="223">
        <f>IF(C23="","",$M$7)</f>
        <v>120</v>
      </c>
      <c r="H23" s="224"/>
      <c r="I23" s="172">
        <f>IF(C23="","",AA23)</f>
        <v>0</v>
      </c>
      <c r="J23" s="172"/>
      <c r="K23" s="210"/>
      <c r="L23" s="211"/>
      <c r="M23" s="313"/>
      <c r="N23" s="311"/>
      <c r="O23" s="312"/>
      <c r="P23" s="109"/>
      <c r="Q23" s="17">
        <v>2</v>
      </c>
      <c r="R23" s="16"/>
      <c r="S23" s="326" t="s">
        <v>44</v>
      </c>
      <c r="T23" s="326"/>
      <c r="U23" s="15" t="s">
        <v>43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273" t="str">
        <f>IF(S24="","",S24)</f>
        <v xml:space="preserve">زوار 28 میل پارچه ای </v>
      </c>
      <c r="D24" s="209"/>
      <c r="E24" s="209"/>
      <c r="F24" s="19" t="str">
        <f>IF(C24="","",IF(U24="","",U24))</f>
        <v xml:space="preserve">کیلو گرم </v>
      </c>
      <c r="G24" s="223">
        <f>IF(C24="","",$M$7)</f>
        <v>120</v>
      </c>
      <c r="H24" s="224"/>
      <c r="I24" s="172">
        <f>IF(C24="","",AA24)</f>
        <v>0</v>
      </c>
      <c r="J24" s="172"/>
      <c r="K24" s="210"/>
      <c r="L24" s="211"/>
      <c r="M24" s="313"/>
      <c r="N24" s="311"/>
      <c r="O24" s="312"/>
      <c r="P24" s="108"/>
      <c r="Q24" s="17">
        <v>3</v>
      </c>
      <c r="R24" s="16"/>
      <c r="S24" s="225" t="s">
        <v>45</v>
      </c>
      <c r="T24" s="225"/>
      <c r="U24" s="15" t="s">
        <v>46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27" t="str">
        <f>IF(C25="","",$M$7)</f>
        <v/>
      </c>
      <c r="H25" s="328"/>
      <c r="I25" s="279" t="str">
        <f>IF(C25="","",AA25)</f>
        <v/>
      </c>
      <c r="J25" s="279"/>
      <c r="K25" s="280"/>
      <c r="L25" s="281"/>
      <c r="M25" s="314"/>
      <c r="N25" s="315"/>
      <c r="O25" s="316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6"/>
      <c r="C27" s="247"/>
      <c r="D27" s="248"/>
      <c r="E27" s="249"/>
      <c r="F27" s="250"/>
      <c r="G27" s="251"/>
      <c r="H27" s="252"/>
      <c r="I27" s="253"/>
      <c r="J27" s="254"/>
      <c r="K27" s="274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5"/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5" t="s">
        <v>30</v>
      </c>
      <c r="C30" s="19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9" t="s">
        <v>28</v>
      </c>
      <c r="C31" s="148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5">
        <f>J31+I31+H31+G31+F31+E31+D31</f>
        <v>120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8" t="s">
        <v>12</v>
      </c>
      <c r="C32" s="259"/>
      <c r="D32" s="260" t="str">
        <f>$B$7</f>
        <v>356/2</v>
      </c>
      <c r="E32" s="261"/>
      <c r="F32" s="110"/>
      <c r="G32" s="259" t="s">
        <v>11</v>
      </c>
      <c r="H32" s="259"/>
      <c r="I32" s="259"/>
      <c r="J32" s="260">
        <f>$O$6</f>
        <v>5</v>
      </c>
      <c r="K32" s="260"/>
      <c r="L32" s="260"/>
      <c r="M32" s="262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5" t="s">
        <v>23</v>
      </c>
      <c r="D33" s="285"/>
      <c r="E33" s="285"/>
      <c r="F33" s="56" t="s">
        <v>6</v>
      </c>
      <c r="G33" s="300" t="s">
        <v>9</v>
      </c>
      <c r="H33" s="300"/>
      <c r="I33" s="300" t="s">
        <v>5</v>
      </c>
      <c r="J33" s="300"/>
      <c r="K33" s="228" t="s">
        <v>8</v>
      </c>
      <c r="L33" s="229"/>
      <c r="M33" s="295"/>
      <c r="N33" s="296"/>
      <c r="O33" s="297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8" t="str">
        <f>IF(S34="","",S34)</f>
        <v xml:space="preserve">کفی 911 کاگولیت مشکی </v>
      </c>
      <c r="D34" s="289"/>
      <c r="E34" s="290"/>
      <c r="F34" s="19" t="str">
        <f>IF(C34="","",IF(U34="","",U34))</f>
        <v>متر</v>
      </c>
      <c r="G34" s="171">
        <f>IF(C34="","",$M$7)</f>
        <v>120</v>
      </c>
      <c r="H34" s="171"/>
      <c r="I34" s="172">
        <f>IF(C34="","",AA34)</f>
        <v>6.4444444444444446</v>
      </c>
      <c r="J34" s="172"/>
      <c r="K34" s="173"/>
      <c r="L34" s="291"/>
      <c r="M34" s="295"/>
      <c r="N34" s="296"/>
      <c r="O34" s="297"/>
      <c r="P34" s="49"/>
      <c r="Q34" s="26">
        <v>1</v>
      </c>
      <c r="R34" s="48"/>
      <c r="S34" s="292" t="s">
        <v>48</v>
      </c>
      <c r="T34" s="293"/>
      <c r="U34" s="24" t="s">
        <v>42</v>
      </c>
      <c r="V34" s="47">
        <v>29</v>
      </c>
      <c r="X34" s="22"/>
      <c r="Y34" s="22"/>
      <c r="AA34" s="6">
        <f>($M$7*V34)/$S$9</f>
        <v>6.4444444444444446</v>
      </c>
    </row>
    <row r="35" spans="2:27" ht="19.7" customHeight="1" thickBot="1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6"/>
      <c r="L35" s="294"/>
      <c r="M35" s="298"/>
      <c r="N35" s="256"/>
      <c r="O35" s="299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6"/>
      <c r="C37" s="247"/>
      <c r="D37" s="248"/>
      <c r="E37" s="249"/>
      <c r="F37" s="250"/>
      <c r="G37" s="251"/>
      <c r="H37" s="252"/>
      <c r="I37" s="253"/>
      <c r="J37" s="254"/>
      <c r="K37" s="274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6" t="s">
        <v>21</v>
      </c>
      <c r="C38" s="276"/>
      <c r="D38" s="62" t="s">
        <v>20</v>
      </c>
      <c r="E38" s="61" t="s">
        <v>19</v>
      </c>
      <c r="F38" s="61"/>
      <c r="G38" s="61" t="s">
        <v>18</v>
      </c>
      <c r="H38" s="60"/>
      <c r="I38" s="277" t="s">
        <v>17</v>
      </c>
      <c r="J38" s="277"/>
      <c r="K38" s="278"/>
      <c r="L38" s="278"/>
      <c r="M38" s="27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2" t="s">
        <v>12</v>
      </c>
      <c r="C41" s="183"/>
      <c r="D41" s="184" t="str">
        <f>$B$7</f>
        <v>356/2</v>
      </c>
      <c r="E41" s="185"/>
      <c r="F41" s="40"/>
      <c r="G41" s="183" t="s">
        <v>11</v>
      </c>
      <c r="H41" s="183"/>
      <c r="I41" s="183"/>
      <c r="J41" s="184">
        <f>$O$6</f>
        <v>5</v>
      </c>
      <c r="K41" s="184"/>
      <c r="L41" s="184"/>
      <c r="M41" s="263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306" t="s">
        <v>14</v>
      </c>
      <c r="D42" s="306"/>
      <c r="E42" s="306"/>
      <c r="F42" s="56" t="s">
        <v>6</v>
      </c>
      <c r="G42" s="300" t="s">
        <v>9</v>
      </c>
      <c r="H42" s="300"/>
      <c r="I42" s="300" t="s">
        <v>5</v>
      </c>
      <c r="J42" s="300"/>
      <c r="K42" s="228" t="s">
        <v>8</v>
      </c>
      <c r="L42" s="229"/>
      <c r="M42" s="307"/>
      <c r="N42" s="157"/>
      <c r="O42" s="308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301" t="str">
        <f>IF(S43="","",S43)</f>
        <v/>
      </c>
      <c r="D43" s="302"/>
      <c r="E43" s="303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91"/>
      <c r="M43" s="307"/>
      <c r="N43" s="157"/>
      <c r="O43" s="308"/>
      <c r="P43" s="49"/>
      <c r="Q43" s="26">
        <v>1</v>
      </c>
      <c r="R43" s="48"/>
      <c r="S43" s="304"/>
      <c r="T43" s="305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6"/>
      <c r="L44" s="294"/>
      <c r="M44" s="264"/>
      <c r="N44" s="265"/>
      <c r="O44" s="309"/>
      <c r="P44" s="45"/>
      <c r="Q44" s="10">
        <v>2</v>
      </c>
      <c r="R44" s="44"/>
      <c r="S44" s="286"/>
      <c r="T44" s="28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6"/>
      <c r="C46" s="247"/>
      <c r="D46" s="248"/>
      <c r="E46" s="249"/>
      <c r="F46" s="250"/>
      <c r="G46" s="251"/>
      <c r="H46" s="252"/>
      <c r="I46" s="253"/>
      <c r="J46" s="254"/>
      <c r="K46" s="274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2024-05-27T06:22:14Z</cp:lastPrinted>
  <dcterms:created xsi:type="dcterms:W3CDTF">2018-11-04T09:48:07Z</dcterms:created>
  <dcterms:modified xsi:type="dcterms:W3CDTF">2024-05-27T06:22:28Z</dcterms:modified>
</cp:coreProperties>
</file>