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44" i="1" s="1"/>
  <c r="F13" i="1"/>
  <c r="G13" i="1"/>
  <c r="G31" i="1"/>
  <c r="I35" i="1"/>
  <c r="J31" i="1"/>
  <c r="F31" i="1"/>
  <c r="G35" i="1"/>
  <c r="I31" i="1"/>
  <c r="E31" i="1"/>
  <c r="H31" i="1"/>
  <c r="G14" i="1" l="1"/>
  <c r="G15" i="1"/>
  <c r="G43" i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<sst xmlns="http://schemas.openxmlformats.org/spreadsheetml/2006/main" count="108" uniqueCount="49">
  <si>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</si>
  <si>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</si>
  <si>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</si>
  <si>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</si>
  <si>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</si>
  <si>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</si>
  <si>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</si>
  <si>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</si>
  <si>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</si>
  <si>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</si>
  <si>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</si>
  <si>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</si>
  <si>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</si>
  <si>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</si>
  <si>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</si>
  <si>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</si>
  <si>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</si>
  <si>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</si>
  <si>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</si>
  <si>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</si>
  <si>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</si>
  <si>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</si>
  <si>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</si>
  <si>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</si>
  <si>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</si>
  <si>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</si>
  <si>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</si>
  <si>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</si>
  <si>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</si>
  <si>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</si>
  <si>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</si>
  <si>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</si>
  <si>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</si>
  <si>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</si>
  <si>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</si>
  <si>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</si>
  <si>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</si>
  <si>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</si>
  <si>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</si>
  <si>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</si>
  <si>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</si>
  <si>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</si>
  <si>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</si>
  <si>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</si>
  <si>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 xml:space="preserve">تایم استاندارد </t>
  </si>
  <si>
    <t xml:space="preserve">آستری آ مشکی </t>
  </si>
  <si>
    <t xml:space="preserve">متر </t>
  </si>
  <si>
    <t xml:space="preserve">یاسی </t>
  </si>
  <si>
    <t xml:space="preserve">دوبله ماکان یاسی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</si>
</sst>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232833</xdr:colOff>
      <xdr:row>0</xdr:row>
      <xdr:rowOff>86785</xdr:rowOff>
    </xdr:from>
    <xdr:to>
      <xdr:col>14</xdr:col>
      <xdr:colOff>1121834</xdr:colOff>
      <xdr:row>2</xdr:row>
      <xdr:rowOff>42333</xdr:rowOff>
    </xdr:to>
    <xdr:grpSp>
      <xdr:nvGrpSpPr>
        <xdr:cNvPr id="2" name="Group 1"/>
        <xdr:cNvGrpSpPr/>
      </xdr:nvGrpSpPr>
      <xdr:grpSpPr>
        <a:xfrm>
          <a:off x="11258602916" y="8678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6" sqref="S16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16</v>
      </c>
      <c r="E2" s="117">
        <v>3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36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>
        <v>363.3</v>
      </c>
      <c r="C7" s="142"/>
      <c r="D7" s="142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10</v>
      </c>
      <c r="L7" s="90">
        <f t="shared" si="0"/>
        <v>10</v>
      </c>
      <c r="M7" s="90">
        <f t="shared" ref="M7" si="1">Y7</f>
        <v>100</v>
      </c>
      <c r="N7" s="230"/>
      <c r="O7" s="232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20</v>
      </c>
      <c r="V7" s="87">
        <v>20</v>
      </c>
      <c r="W7" s="87">
        <v>10</v>
      </c>
      <c r="X7" s="86">
        <v>10</v>
      </c>
      <c r="Y7" s="85">
        <f>SUM(R7:X7)</f>
        <v>100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دوبله ماکان یاسی </v>
      </c>
      <c r="D12" s="168"/>
      <c r="E12" s="169"/>
      <c r="F12" s="19" t="str">
        <f>IF(C12="","",IF(U12="","",U12))</f>
        <v>متر</v>
      </c>
      <c r="G12" s="170">
        <f>IF(C12="","",$M$7)</f>
        <v>100</v>
      </c>
      <c r="H12" s="170"/>
      <c r="I12" s="171">
        <f>IF(C12="","",AA12)</f>
        <v>3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48</v>
      </c>
      <c r="T12" s="175"/>
      <c r="U12" s="125" t="s">
        <v>42</v>
      </c>
      <c r="V12" s="126">
        <v>16.2</v>
      </c>
      <c r="X12" s="22"/>
      <c r="Y12" s="22"/>
      <c r="AA12" s="6">
        <f>($M$7*V12)/$S$9</f>
        <v>3</v>
      </c>
    </row>
    <row r="13" spans="2:36" ht="19.7" customHeight="1" x14ac:dyDescent="0.2">
      <c r="B13" s="46">
        <v>2</v>
      </c>
      <c r="C13" s="208" t="str">
        <f>IF(S13="","",S13)</f>
        <v xml:space="preserve">آستری آ مشکی </v>
      </c>
      <c r="D13" s="208"/>
      <c r="E13" s="208"/>
      <c r="F13" s="19" t="str">
        <f>IF(C13="","",IF(U13="","",U13))</f>
        <v xml:space="preserve">متر </v>
      </c>
      <c r="G13" s="170">
        <f>IF(C13="","",$M$7)</f>
        <v>100</v>
      </c>
      <c r="H13" s="170"/>
      <c r="I13" s="171">
        <f>IF(C13="","",AA13)</f>
        <v>3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45</v>
      </c>
      <c r="T13" s="197"/>
      <c r="U13" s="128" t="s">
        <v>46</v>
      </c>
      <c r="V13" s="129">
        <v>16.2</v>
      </c>
      <c r="X13" s="22"/>
      <c r="Y13" s="22"/>
      <c r="AA13" s="6">
        <f t="shared" ref="AA13:AA15" si="2">($M$7*V13)/$S$9</f>
        <v>3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>
        <f>$B$7</f>
        <v>363.3</v>
      </c>
      <c r="E20" s="184"/>
      <c r="F20" s="107"/>
      <c r="G20" s="182" t="s">
        <v>11</v>
      </c>
      <c r="H20" s="182"/>
      <c r="I20" s="182"/>
      <c r="J20" s="183">
        <f>$O$6</f>
        <v>36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302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0"/>
      <c r="N22" s="301"/>
      <c r="O22" s="302"/>
      <c r="P22" s="11"/>
      <c r="Q22" s="26">
        <v>1</v>
      </c>
      <c r="R22" s="25"/>
      <c r="S22" s="315"/>
      <c r="T22" s="315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302"/>
      <c r="P23" s="109"/>
      <c r="Q23" s="17">
        <v>2</v>
      </c>
      <c r="R23" s="16"/>
      <c r="S23" s="224"/>
      <c r="T23" s="22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302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6" t="str">
        <f>IF(C25="","",$M$7)</f>
        <v/>
      </c>
      <c r="H25" s="317"/>
      <c r="I25" s="274" t="str">
        <f>IF(C25="","",AA25)</f>
        <v/>
      </c>
      <c r="J25" s="274"/>
      <c r="K25" s="275"/>
      <c r="L25" s="276"/>
      <c r="M25" s="303"/>
      <c r="N25" s="304"/>
      <c r="O25" s="305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10</v>
      </c>
      <c r="J31" s="111">
        <f t="shared" si="5"/>
        <v>10</v>
      </c>
      <c r="K31" s="204">
        <f>J31+I31+H31+G31+F31+E31+D31</f>
        <v>100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>
        <f>$B$7</f>
        <v>363.3</v>
      </c>
      <c r="E32" s="257"/>
      <c r="F32" s="110"/>
      <c r="G32" s="255" t="s">
        <v>11</v>
      </c>
      <c r="H32" s="255"/>
      <c r="I32" s="255"/>
      <c r="J32" s="256">
        <f>$O$6</f>
        <v>36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70" t="str">
        <f>IF(C34="","",$M$7)</f>
        <v/>
      </c>
      <c r="H34" s="170"/>
      <c r="I34" s="171" t="str">
        <f>IF(C34="","",AA34)</f>
        <v/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 t="s">
        <v>43</v>
      </c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>
        <f>$B$7</f>
        <v>363.3</v>
      </c>
      <c r="E41" s="184"/>
      <c r="F41" s="40"/>
      <c r="G41" s="182" t="s">
        <v>11</v>
      </c>
      <c r="H41" s="182"/>
      <c r="I41" s="182"/>
      <c r="J41" s="183">
        <f>$O$6</f>
        <v>36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/>
      </c>
      <c r="D43" s="295"/>
      <c r="E43" s="296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2022-06-07T04:13:48Z</cp:lastPrinted>
  <dcterms:created xsi:type="dcterms:W3CDTF">2018-11-04T09:48:07Z</dcterms:created>
  <dcterms:modified xsi:type="dcterms:W3CDTF">2022-06-07T04:14:04Z</dcterms:modified>
</cp:coreProperties>
</file>