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J31" i="1"/>
  <c r="F31" i="1"/>
  <c r="G44" i="1"/>
  <c r="G35" i="1"/>
  <c r="I31" i="1"/>
  <c r="E31" i="1"/>
  <c r="H31" i="1"/>
  <c r="G15" i="1" l="1"/>
  <c r="G43" i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<sst xmlns="http://schemas.openxmlformats.org/spreadsheetml/2006/main" count="114" uniqueCount="51">
  <si>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</si>
  <si>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</si>
  <si>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</si>
  <si>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</si>
  <si>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</si>
  <si>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</si>
  <si>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</si>
  <si>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</si>
  <si>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</si>
  <si>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</si>
  <si>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</si>
  <si>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</si>
  <si>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</si>
  <si>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</si>
  <si>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</si>
  <si>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</si>
  <si>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</si>
  <si>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</si>
  <si>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</si>
  <si>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</si>
  <si>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</si>
  <si>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</si>
  <si>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</si>
  <si>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</si>
  <si>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</si>
  <si>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</si>
  <si>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</si>
  <si>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</si>
  <si>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</si>
  <si>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</si>
  <si>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</si>
  <si>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</si>
  <si>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</si>
  <si>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</si>
  <si>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</si>
  <si>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</si>
  <si>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</si>
  <si>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</si>
  <si>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</si>
  <si>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</si>
  <si>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</si>
  <si>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</si>
  <si>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</si>
  <si>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مواد برشکاری</t>
  </si>
  <si>
    <t>مواد مصرفی ملزومات</t>
  </si>
  <si>
    <t>قلاب</t>
  </si>
  <si>
    <t xml:space="preserve">چنگال پوتین </t>
  </si>
  <si>
    <t>364/1</t>
  </si>
  <si>
    <t xml:space="preserve">عسلی </t>
  </si>
  <si>
    <t xml:space="preserve">کفشی ساندویچی عسلی </t>
  </si>
  <si>
    <t xml:space="preserve">صندل مردانه پشت رکاب دار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</si>
</sst>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9" sqref="S19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9" t="s">
        <v>31</v>
      </c>
      <c r="C1" s="320"/>
      <c r="D1" s="321">
        <v>0</v>
      </c>
      <c r="E1" s="321"/>
      <c r="F1" s="322" t="s">
        <v>34</v>
      </c>
      <c r="G1" s="322"/>
      <c r="H1" s="322"/>
      <c r="I1" s="322"/>
      <c r="J1" s="322"/>
      <c r="K1" s="322"/>
      <c r="L1" s="322"/>
      <c r="M1" s="120"/>
      <c r="N1" s="317"/>
      <c r="O1" s="103"/>
      <c r="P1" s="300"/>
      <c r="Q1" s="300"/>
      <c r="R1" s="102"/>
      <c r="S1" s="101"/>
    </row>
    <row r="2" spans="2:36" ht="15.75" customHeight="1" x14ac:dyDescent="0.75">
      <c r="B2" s="311" t="s">
        <v>32</v>
      </c>
      <c r="C2" s="312"/>
      <c r="D2" s="117">
        <v>22</v>
      </c>
      <c r="E2" s="117">
        <v>8</v>
      </c>
      <c r="F2" s="117">
        <v>1400</v>
      </c>
      <c r="G2" s="99"/>
      <c r="H2" s="315" t="s">
        <v>36</v>
      </c>
      <c r="I2" s="316"/>
      <c r="J2" s="122"/>
      <c r="K2" s="118" t="s">
        <v>35</v>
      </c>
      <c r="L2" s="121"/>
      <c r="M2" s="121"/>
      <c r="N2" s="318"/>
      <c r="O2" s="112"/>
      <c r="Q2" s="3"/>
      <c r="R2" s="3"/>
    </row>
    <row r="3" spans="2:36" ht="15.75" customHeight="1" x14ac:dyDescent="0.2">
      <c r="B3" s="313" t="s">
        <v>33</v>
      </c>
      <c r="C3" s="314"/>
      <c r="D3" s="117"/>
      <c r="E3" s="117"/>
      <c r="F3" s="117">
        <v>1400</v>
      </c>
      <c r="G3" s="99"/>
      <c r="H3" s="315" t="s">
        <v>37</v>
      </c>
      <c r="I3" s="316"/>
      <c r="J3" s="122"/>
      <c r="K3" s="118" t="s">
        <v>35</v>
      </c>
      <c r="L3" s="98"/>
      <c r="M3" s="205" t="s">
        <v>40</v>
      </c>
      <c r="N3" s="205"/>
      <c r="O3" s="155"/>
      <c r="Q3" s="3"/>
      <c r="R3" s="3"/>
    </row>
    <row r="4" spans="2:36" ht="15.75" customHeight="1" x14ac:dyDescent="0.25">
      <c r="B4" s="311" t="s">
        <v>39</v>
      </c>
      <c r="C4" s="312"/>
      <c r="D4" s="116"/>
      <c r="E4" s="119"/>
      <c r="F4" s="117">
        <v>1400</v>
      </c>
      <c r="G4" s="99"/>
      <c r="H4" s="315" t="s">
        <v>38</v>
      </c>
      <c r="I4" s="316"/>
      <c r="J4" s="123"/>
      <c r="K4" s="118" t="s">
        <v>35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301" t="s">
        <v>30</v>
      </c>
      <c r="C6" s="302"/>
      <c r="D6" s="302"/>
      <c r="E6" s="95" t="s">
        <v>29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28</v>
      </c>
      <c r="N6" s="237" t="s">
        <v>11</v>
      </c>
      <c r="O6" s="239">
        <v>1</v>
      </c>
      <c r="P6" s="84"/>
      <c r="Q6" s="92" t="s">
        <v>29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>
        <v>0</v>
      </c>
      <c r="Y6" s="92" t="s">
        <v>28</v>
      </c>
    </row>
    <row r="7" spans="2:36" ht="18" customHeight="1" thickBot="1" x14ac:dyDescent="0.25">
      <c r="B7" s="303" t="s">
        <v>47</v>
      </c>
      <c r="C7" s="304"/>
      <c r="D7" s="304"/>
      <c r="E7" s="91" t="s">
        <v>27</v>
      </c>
      <c r="F7" s="90">
        <f>R7</f>
        <v>10</v>
      </c>
      <c r="G7" s="90">
        <f t="shared" si="0"/>
        <v>20</v>
      </c>
      <c r="H7" s="90">
        <f t="shared" si="0"/>
        <v>30</v>
      </c>
      <c r="I7" s="90">
        <f t="shared" si="0"/>
        <v>30</v>
      </c>
      <c r="J7" s="90">
        <f t="shared" si="0"/>
        <v>20</v>
      </c>
      <c r="K7" s="90">
        <f t="shared" si="0"/>
        <v>10</v>
      </c>
      <c r="L7" s="90">
        <f t="shared" si="0"/>
        <v>0</v>
      </c>
      <c r="M7" s="90">
        <f t="shared" ref="M7" si="1">Y7</f>
        <v>120</v>
      </c>
      <c r="N7" s="238"/>
      <c r="O7" s="240"/>
      <c r="P7" s="89"/>
      <c r="Q7" s="88" t="s">
        <v>27</v>
      </c>
      <c r="R7" s="87">
        <v>10</v>
      </c>
      <c r="S7" s="87">
        <v>20</v>
      </c>
      <c r="T7" s="87">
        <v>30</v>
      </c>
      <c r="U7" s="87">
        <v>30</v>
      </c>
      <c r="V7" s="87">
        <v>20</v>
      </c>
      <c r="W7" s="87">
        <v>10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3"/>
      <c r="C8" s="304"/>
      <c r="D8" s="304"/>
      <c r="E8" s="307" t="s">
        <v>26</v>
      </c>
      <c r="F8" s="299"/>
      <c r="G8" s="299"/>
      <c r="H8" s="299"/>
      <c r="I8" s="299"/>
      <c r="J8" s="299"/>
      <c r="K8" s="299"/>
      <c r="L8" s="299"/>
      <c r="M8" s="292"/>
      <c r="N8" s="241" t="s">
        <v>25</v>
      </c>
      <c r="O8" s="243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5"/>
      <c r="C9" s="306"/>
      <c r="D9" s="306"/>
      <c r="E9" s="308"/>
      <c r="F9" s="269"/>
      <c r="G9" s="269"/>
      <c r="H9" s="269"/>
      <c r="I9" s="269"/>
      <c r="J9" s="269"/>
      <c r="K9" s="269"/>
      <c r="L9" s="269"/>
      <c r="M9" s="293"/>
      <c r="N9" s="242"/>
      <c r="O9" s="244"/>
      <c r="P9" s="74"/>
      <c r="Q9" s="309" t="s">
        <v>24</v>
      </c>
      <c r="R9" s="31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5" t="s">
        <v>23</v>
      </c>
      <c r="D11" s="295"/>
      <c r="E11" s="295"/>
      <c r="F11" s="53" t="s">
        <v>6</v>
      </c>
      <c r="G11" s="296" t="s">
        <v>9</v>
      </c>
      <c r="H11" s="296"/>
      <c r="I11" s="296" t="s">
        <v>5</v>
      </c>
      <c r="J11" s="296"/>
      <c r="K11" s="297" t="s">
        <v>8</v>
      </c>
      <c r="L11" s="298"/>
      <c r="M11" s="289" t="s">
        <v>10</v>
      </c>
      <c r="N11" s="290"/>
      <c r="O11" s="291"/>
      <c r="P11" s="18"/>
      <c r="Q11" s="55" t="s">
        <v>16</v>
      </c>
      <c r="R11" s="54" t="s">
        <v>15</v>
      </c>
      <c r="S11" s="178" t="s">
        <v>23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83" t="str">
        <f>IF(S12="","",S12)</f>
        <v xml:space="preserve">کفشی ساندویچی عسلی </v>
      </c>
      <c r="D12" s="284"/>
      <c r="E12" s="285"/>
      <c r="F12" s="19" t="str">
        <f>IF(C12="","",IF(U12="","",U12))</f>
        <v>متر</v>
      </c>
      <c r="G12" s="183">
        <f>IF(C12="","",$M$7)</f>
        <v>120</v>
      </c>
      <c r="H12" s="183"/>
      <c r="I12" s="173">
        <f>IF(C12="","",AA12)</f>
        <v>5</v>
      </c>
      <c r="J12" s="173"/>
      <c r="K12" s="184"/>
      <c r="L12" s="286"/>
      <c r="M12" s="245" t="s">
        <v>50</v>
      </c>
      <c r="N12" s="246"/>
      <c r="O12" s="247"/>
      <c r="P12" s="49"/>
      <c r="Q12" s="71">
        <v>1</v>
      </c>
      <c r="R12" s="124"/>
      <c r="S12" s="287" t="s">
        <v>49</v>
      </c>
      <c r="T12" s="288"/>
      <c r="U12" s="125" t="s">
        <v>41</v>
      </c>
      <c r="V12" s="126">
        <v>22.5</v>
      </c>
      <c r="X12" s="22"/>
      <c r="Y12" s="22"/>
      <c r="AA12" s="6">
        <f>($M$7*V12)/$S$9</f>
        <v>5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94"/>
      <c r="M13" s="248"/>
      <c r="N13" s="246"/>
      <c r="O13" s="247"/>
      <c r="P13" s="45"/>
      <c r="Q13" s="70">
        <v>2</v>
      </c>
      <c r="R13" s="127"/>
      <c r="S13" s="266"/>
      <c r="T13" s="267"/>
      <c r="U13" s="125" t="s">
        <v>41</v>
      </c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48"/>
      <c r="N14" s="246"/>
      <c r="O14" s="247"/>
      <c r="P14" s="11"/>
      <c r="Q14" s="70">
        <v>3</v>
      </c>
      <c r="R14" s="127"/>
      <c r="S14" s="266"/>
      <c r="T14" s="267"/>
      <c r="U14" s="128" t="s">
        <v>41</v>
      </c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5" t="str">
        <f>IF(S15="","",S15)</f>
        <v/>
      </c>
      <c r="D15" s="275"/>
      <c r="E15" s="275"/>
      <c r="F15" s="68" t="str">
        <f>IF(C15="","",IF(U15="","",U15))</f>
        <v/>
      </c>
      <c r="G15" s="276" t="str">
        <f>IF(C15="","",$M$7)</f>
        <v/>
      </c>
      <c r="H15" s="276"/>
      <c r="I15" s="277" t="str">
        <f>IF(C15="","",AA15)</f>
        <v/>
      </c>
      <c r="J15" s="277"/>
      <c r="K15" s="278"/>
      <c r="L15" s="279"/>
      <c r="M15" s="248"/>
      <c r="N15" s="246"/>
      <c r="O15" s="247"/>
      <c r="P15" s="45"/>
      <c r="Q15" s="67">
        <v>4</v>
      </c>
      <c r="R15" s="131"/>
      <c r="S15" s="273"/>
      <c r="T15" s="274"/>
      <c r="U15" s="132" t="s">
        <v>41</v>
      </c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9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4" t="s">
        <v>12</v>
      </c>
      <c r="C20" s="235"/>
      <c r="D20" s="227" t="str">
        <f>$B$7</f>
        <v>364/1</v>
      </c>
      <c r="E20" s="236"/>
      <c r="F20" s="107"/>
      <c r="G20" s="235" t="s">
        <v>11</v>
      </c>
      <c r="H20" s="235"/>
      <c r="I20" s="235"/>
      <c r="J20" s="227">
        <f>$O$6</f>
        <v>1</v>
      </c>
      <c r="K20" s="227"/>
      <c r="L20" s="227"/>
      <c r="M20" s="228" t="s">
        <v>10</v>
      </c>
      <c r="N20" s="229"/>
      <c r="O20" s="23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7"/>
      <c r="F21" s="31" t="s">
        <v>6</v>
      </c>
      <c r="G21" s="258" t="s">
        <v>9</v>
      </c>
      <c r="H21" s="259"/>
      <c r="I21" s="260" t="s">
        <v>5</v>
      </c>
      <c r="J21" s="261"/>
      <c r="K21" s="262" t="s">
        <v>8</v>
      </c>
      <c r="L21" s="263"/>
      <c r="M21" s="153"/>
      <c r="N21" s="154"/>
      <c r="O21" s="155"/>
      <c r="P21" s="109"/>
      <c r="Q21" s="159" t="s">
        <v>43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80"/>
      <c r="T24" s="280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81" t="str">
        <f>IF(S25="","",S25)</f>
        <v/>
      </c>
      <c r="D25" s="282"/>
      <c r="E25" s="282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4" t="s">
        <v>29</v>
      </c>
      <c r="C30" s="265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65" t="s">
        <v>28</v>
      </c>
      <c r="L30" s="270"/>
      <c r="M30" s="229" t="s">
        <v>10</v>
      </c>
      <c r="N30" s="229"/>
      <c r="O30" s="23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8" t="s">
        <v>27</v>
      </c>
      <c r="C31" s="269"/>
      <c r="D31" s="111">
        <f>F7</f>
        <v>10</v>
      </c>
      <c r="E31" s="111">
        <f t="shared" ref="E31:J31" si="5">G7</f>
        <v>20</v>
      </c>
      <c r="F31" s="111">
        <f t="shared" si="5"/>
        <v>30</v>
      </c>
      <c r="G31" s="111">
        <f t="shared" si="5"/>
        <v>30</v>
      </c>
      <c r="H31" s="111">
        <f t="shared" si="5"/>
        <v>20</v>
      </c>
      <c r="I31" s="111">
        <f t="shared" si="5"/>
        <v>10</v>
      </c>
      <c r="J31" s="111">
        <f t="shared" si="5"/>
        <v>0</v>
      </c>
      <c r="K31" s="271">
        <f>J31+I31+H31+G31+F31+E31+D31</f>
        <v>120</v>
      </c>
      <c r="L31" s="272"/>
      <c r="M31" s="255"/>
      <c r="N31" s="255"/>
      <c r="O31" s="256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0" t="s">
        <v>12</v>
      </c>
      <c r="C32" s="251"/>
      <c r="D32" s="252" t="str">
        <f>$B$7</f>
        <v>364/1</v>
      </c>
      <c r="E32" s="253"/>
      <c r="F32" s="110"/>
      <c r="G32" s="251" t="s">
        <v>11</v>
      </c>
      <c r="H32" s="251"/>
      <c r="I32" s="251"/>
      <c r="J32" s="252">
        <f>$O$6</f>
        <v>1</v>
      </c>
      <c r="K32" s="252"/>
      <c r="L32" s="252"/>
      <c r="M32" s="254"/>
      <c r="N32" s="255"/>
      <c r="O32" s="256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22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1"/>
      <c r="N33" s="222"/>
      <c r="O33" s="223"/>
      <c r="P33" s="18"/>
      <c r="Q33" s="55" t="s">
        <v>16</v>
      </c>
      <c r="R33" s="54" t="s">
        <v>15</v>
      </c>
      <c r="S33" s="178" t="s">
        <v>44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قلاب</v>
      </c>
      <c r="D34" s="217"/>
      <c r="E34" s="218"/>
      <c r="F34" s="19" t="str">
        <f>IF(C34="","",IF(U34="","",U34))</f>
        <v>عدد</v>
      </c>
      <c r="G34" s="183">
        <f>IF(C34="","",$M$7)</f>
        <v>120</v>
      </c>
      <c r="H34" s="183"/>
      <c r="I34" s="173">
        <f>IF(C34="","",AA34)</f>
        <v>2400</v>
      </c>
      <c r="J34" s="173"/>
      <c r="K34" s="184"/>
      <c r="L34" s="185"/>
      <c r="M34" s="221"/>
      <c r="N34" s="222"/>
      <c r="O34" s="223"/>
      <c r="P34" s="49"/>
      <c r="Q34" s="26">
        <v>1</v>
      </c>
      <c r="R34" s="48"/>
      <c r="S34" s="219" t="s">
        <v>45</v>
      </c>
      <c r="T34" s="220"/>
      <c r="U34" s="24" t="s">
        <v>42</v>
      </c>
      <c r="V34" s="47">
        <v>10800</v>
      </c>
      <c r="X34" s="22"/>
      <c r="Y34" s="22"/>
      <c r="AA34" s="6">
        <f>($M$7*V34)/$S$9</f>
        <v>2400</v>
      </c>
    </row>
    <row r="35" spans="2:27" ht="19.7" customHeight="1" thickBot="1" x14ac:dyDescent="0.25">
      <c r="B35" s="46">
        <v>2</v>
      </c>
      <c r="C35" s="170" t="str">
        <f>IF(S35="","",S35)</f>
        <v xml:space="preserve">چنگال پوتین </v>
      </c>
      <c r="D35" s="170"/>
      <c r="E35" s="170"/>
      <c r="F35" s="19" t="str">
        <f>IF(C35="","",IF(U35="","",U35))</f>
        <v>عدد</v>
      </c>
      <c r="G35" s="183">
        <f>IF(C35="","",$M$7)</f>
        <v>120</v>
      </c>
      <c r="H35" s="183"/>
      <c r="I35" s="173">
        <f>IF(C35="","",AA35)</f>
        <v>1440</v>
      </c>
      <c r="J35" s="173"/>
      <c r="K35" s="188"/>
      <c r="L35" s="189"/>
      <c r="M35" s="224"/>
      <c r="N35" s="225"/>
      <c r="O35" s="226"/>
      <c r="P35" s="45"/>
      <c r="Q35" s="10">
        <v>2</v>
      </c>
      <c r="R35" s="44"/>
      <c r="S35" s="190" t="s">
        <v>46</v>
      </c>
      <c r="T35" s="191"/>
      <c r="U35" s="43" t="s">
        <v>42</v>
      </c>
      <c r="V35" s="42">
        <v>6480</v>
      </c>
      <c r="X35" s="22"/>
      <c r="Y35" s="22"/>
      <c r="AA35" s="6">
        <f>($M$7*V35)/$S$9</f>
        <v>1440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31"/>
      <c r="D38" s="62" t="s">
        <v>20</v>
      </c>
      <c r="E38" s="61" t="s">
        <v>19</v>
      </c>
      <c r="F38" s="61"/>
      <c r="G38" s="61" t="s">
        <v>18</v>
      </c>
      <c r="H38" s="60"/>
      <c r="I38" s="232" t="s">
        <v>17</v>
      </c>
      <c r="J38" s="232"/>
      <c r="K38" s="233"/>
      <c r="L38" s="233"/>
      <c r="M38" s="23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4" t="s">
        <v>12</v>
      </c>
      <c r="C41" s="235"/>
      <c r="D41" s="227" t="str">
        <f>$B$7</f>
        <v>364/1</v>
      </c>
      <c r="E41" s="236"/>
      <c r="F41" s="40"/>
      <c r="G41" s="235" t="s">
        <v>11</v>
      </c>
      <c r="H41" s="235"/>
      <c r="I41" s="235"/>
      <c r="J41" s="227">
        <f>$O$6</f>
        <v>1</v>
      </c>
      <c r="K41" s="227"/>
      <c r="L41" s="227"/>
      <c r="M41" s="228" t="s">
        <v>10</v>
      </c>
      <c r="N41" s="229"/>
      <c r="O41" s="23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2021-11-16T04:20:35Z</cp:lastPrinted>
  <dcterms:created xsi:type="dcterms:W3CDTF">2018-11-04T09:48:07Z</dcterms:created>
  <dcterms:modified xsi:type="dcterms:W3CDTF">2021-11-16T04:20:38Z</dcterms:modified>
</cp:coreProperties>
</file>