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YFI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14" i="1" l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<sst xmlns="http://schemas.openxmlformats.org/spreadsheetml/2006/main" count="111" uniqueCount="51">
  <si>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</si>
  <si>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</si>
  <si>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</si>
  <si>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</si>
  <si>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</si>
  <si>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</si>
  <si>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</si>
  <si>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</si>
  <si>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</si>
  <si>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</si>
  <si>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</si>
  <si>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</si>
  <si>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</si>
  <si>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</si>
  <si>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</si>
  <si>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</si>
  <si>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</si>
  <si>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</si>
  <si>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</si>
  <si>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</si>
  <si>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</si>
  <si>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</si>
  <si>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</si>
  <si>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</si>
  <si>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</si>
  <si>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</si>
  <si>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</si>
  <si>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</si>
  <si>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</si>
  <si>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</si>
  <si>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</si>
  <si>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</si>
  <si>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</si>
  <si>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</si>
  <si>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</si>
  <si>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</si>
  <si>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</si>
  <si>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</si>
  <si>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</si>
  <si>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</si>
  <si>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</si>
  <si>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</si>
  <si>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</si>
  <si>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</si>
  <si>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عدد</t>
  </si>
  <si>
    <t xml:space="preserve">تایم استاندارد </t>
  </si>
  <si>
    <t>366-1</t>
  </si>
  <si>
    <t>کفی نسکافه ای یانباک</t>
  </si>
  <si>
    <t>مارک پارس طلایی + میخ زیر</t>
  </si>
  <si>
    <t xml:space="preserve">سوبله پاویا عسلی </t>
  </si>
  <si>
    <t xml:space="preserve">عسلی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</si>
</sst>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16" sqref="T16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/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12</v>
      </c>
      <c r="E2" s="117">
        <v>5</v>
      </c>
      <c r="F2" s="117">
        <v>1401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5">
      <c r="B3" s="153" t="s">
        <v>34</v>
      </c>
      <c r="C3" s="154"/>
      <c r="D3" s="117"/>
      <c r="E3" s="117"/>
      <c r="F3" s="117">
        <v>1401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43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1401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139" t="s">
        <v>31</v>
      </c>
      <c r="C6" s="140"/>
      <c r="D6" s="140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0" t="s">
        <v>11</v>
      </c>
      <c r="O6" s="232">
        <v>75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29</v>
      </c>
    </row>
    <row r="7" spans="2:36" ht="18" customHeight="1" thickBot="1" x14ac:dyDescent="0.3">
      <c r="B7" s="141" t="s">
        <v>46</v>
      </c>
      <c r="C7" s="142"/>
      <c r="D7" s="142"/>
      <c r="E7" s="91" t="s">
        <v>28</v>
      </c>
      <c r="F7" s="90">
        <f>R7</f>
        <v>27</v>
      </c>
      <c r="G7" s="90">
        <f t="shared" si="0"/>
        <v>27</v>
      </c>
      <c r="H7" s="90">
        <f t="shared" si="0"/>
        <v>36</v>
      </c>
      <c r="I7" s="90">
        <f t="shared" si="0"/>
        <v>36</v>
      </c>
      <c r="J7" s="90">
        <f t="shared" si="0"/>
        <v>27</v>
      </c>
      <c r="K7" s="90">
        <f t="shared" si="0"/>
        <v>27</v>
      </c>
      <c r="L7" s="90">
        <f t="shared" si="0"/>
        <v>0</v>
      </c>
      <c r="M7" s="90">
        <f t="shared" ref="M7" si="1">Y7</f>
        <v>180</v>
      </c>
      <c r="N7" s="231"/>
      <c r="O7" s="233"/>
      <c r="P7" s="89"/>
      <c r="Q7" s="88" t="s">
        <v>28</v>
      </c>
      <c r="R7" s="87">
        <v>27</v>
      </c>
      <c r="S7" s="87">
        <v>27</v>
      </c>
      <c r="T7" s="87">
        <v>36</v>
      </c>
      <c r="U7" s="87">
        <v>36</v>
      </c>
      <c r="V7" s="87">
        <v>27</v>
      </c>
      <c r="W7" s="87">
        <v>27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4" t="s">
        <v>26</v>
      </c>
      <c r="O8" s="236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5"/>
      <c r="O9" s="237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167" t="str">
        <f>IF(S12="","",S12)</f>
        <v xml:space="preserve">سوبله پاویا عسلی 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9</v>
      </c>
      <c r="J12" s="171"/>
      <c r="K12" s="172"/>
      <c r="L12" s="173"/>
      <c r="M12" s="238"/>
      <c r="N12" s="239"/>
      <c r="O12" s="240"/>
      <c r="P12" s="49"/>
      <c r="Q12" s="71">
        <v>1</v>
      </c>
      <c r="R12" s="124"/>
      <c r="S12" s="174" t="s">
        <v>49</v>
      </c>
      <c r="T12" s="175"/>
      <c r="U12" s="125" t="s">
        <v>42</v>
      </c>
      <c r="V12" s="126">
        <v>27</v>
      </c>
      <c r="X12" s="22"/>
      <c r="Y12" s="22"/>
      <c r="AA12" s="6">
        <f>($M$7*V12)/$S$9</f>
        <v>9</v>
      </c>
    </row>
    <row r="13" spans="2:36" ht="19.7" customHeight="1" x14ac:dyDescent="0.25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8"/>
      <c r="N13" s="239"/>
      <c r="O13" s="240"/>
      <c r="P13" s="45"/>
      <c r="Q13" s="70">
        <v>2</v>
      </c>
      <c r="R13" s="127"/>
      <c r="S13" s="196"/>
      <c r="T13" s="197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5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8"/>
      <c r="N14" s="239"/>
      <c r="O14" s="240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8"/>
      <c r="N15" s="239"/>
      <c r="O15" s="240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242" t="s">
        <v>13</v>
      </c>
      <c r="C16" s="243"/>
      <c r="D16" s="244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245"/>
      <c r="C17" s="246"/>
      <c r="D17" s="247"/>
      <c r="E17" s="248"/>
      <c r="F17" s="249"/>
      <c r="G17" s="250"/>
      <c r="H17" s="251"/>
      <c r="I17" s="252"/>
      <c r="J17" s="253"/>
      <c r="K17" s="254"/>
      <c r="L17" s="246"/>
      <c r="M17" s="246"/>
      <c r="N17" s="247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366-1</v>
      </c>
      <c r="E20" s="184"/>
      <c r="F20" s="107"/>
      <c r="G20" s="182" t="s">
        <v>11</v>
      </c>
      <c r="H20" s="182"/>
      <c r="I20" s="182"/>
      <c r="J20" s="183">
        <f>$O$6</f>
        <v>75</v>
      </c>
      <c r="K20" s="183"/>
      <c r="L20" s="183"/>
      <c r="M20" s="260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61" t="s">
        <v>7</v>
      </c>
      <c r="C21" s="262"/>
      <c r="D21" s="262"/>
      <c r="E21" s="263"/>
      <c r="F21" s="31" t="s">
        <v>6</v>
      </c>
      <c r="G21" s="264" t="s">
        <v>9</v>
      </c>
      <c r="H21" s="265"/>
      <c r="I21" s="266" t="s">
        <v>5</v>
      </c>
      <c r="J21" s="267"/>
      <c r="K21" s="268" t="s">
        <v>8</v>
      </c>
      <c r="L21" s="269"/>
      <c r="M21" s="301"/>
      <c r="N21" s="302"/>
      <c r="O21" s="158"/>
      <c r="P21" s="109"/>
      <c r="Q21" s="306" t="s">
        <v>7</v>
      </c>
      <c r="R21" s="307"/>
      <c r="S21" s="307"/>
      <c r="T21" s="308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309" t="str">
        <f>IF(S22="","",S22)</f>
        <v>مارک پارس طلایی + میخ زیر</v>
      </c>
      <c r="D22" s="310"/>
      <c r="E22" s="310"/>
      <c r="F22" s="27" t="str">
        <f>IF(C22="","",IF(U22="","",U22))</f>
        <v>عدد</v>
      </c>
      <c r="G22" s="311">
        <f>IF(C22="","",$M$7)</f>
        <v>180</v>
      </c>
      <c r="H22" s="311"/>
      <c r="I22" s="312">
        <f>IF(C22="","",AA22)</f>
        <v>360</v>
      </c>
      <c r="J22" s="312"/>
      <c r="K22" s="313"/>
      <c r="L22" s="314"/>
      <c r="M22" s="301"/>
      <c r="N22" s="302"/>
      <c r="O22" s="158"/>
      <c r="P22" s="11"/>
      <c r="Q22" s="26">
        <v>1</v>
      </c>
      <c r="R22" s="25"/>
      <c r="S22" s="315" t="s">
        <v>48</v>
      </c>
      <c r="T22" s="315"/>
      <c r="U22" s="24" t="s">
        <v>44</v>
      </c>
      <c r="V22" s="23">
        <v>1080</v>
      </c>
      <c r="X22" s="22"/>
      <c r="Y22" s="22"/>
      <c r="AA22" s="6">
        <f>($M$7*V22)/$S$9</f>
        <v>360</v>
      </c>
    </row>
    <row r="23" spans="2:30" s="32" customFormat="1" ht="19.5" customHeight="1" x14ac:dyDescent="0.25">
      <c r="B23" s="21">
        <v>2</v>
      </c>
      <c r="C23" s="270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1"/>
      <c r="N23" s="302"/>
      <c r="O23" s="158"/>
      <c r="P23" s="109"/>
      <c r="Q23" s="17">
        <v>2</v>
      </c>
      <c r="R23" s="16"/>
      <c r="S23" s="298"/>
      <c r="T23" s="29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270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1"/>
      <c r="N24" s="302"/>
      <c r="O24" s="158"/>
      <c r="P24" s="108"/>
      <c r="Q24" s="17">
        <v>3</v>
      </c>
      <c r="R24" s="16"/>
      <c r="S24" s="224"/>
      <c r="T24" s="225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26" t="str">
        <f>IF(S25="","",S25)</f>
        <v/>
      </c>
      <c r="D25" s="227"/>
      <c r="E25" s="227"/>
      <c r="F25" s="12" t="str">
        <f>IF(C25="","",IF(U25="","",U25))</f>
        <v/>
      </c>
      <c r="G25" s="316" t="str">
        <f>IF(C25="","",$M$7)</f>
        <v/>
      </c>
      <c r="H25" s="317"/>
      <c r="I25" s="275" t="str">
        <f>IF(C25="","",AA25)</f>
        <v/>
      </c>
      <c r="J25" s="275"/>
      <c r="K25" s="276"/>
      <c r="L25" s="277"/>
      <c r="M25" s="303"/>
      <c r="N25" s="304"/>
      <c r="O25" s="305"/>
      <c r="P25" s="11"/>
      <c r="Q25" s="10">
        <v>4</v>
      </c>
      <c r="R25" s="9"/>
      <c r="S25" s="278"/>
      <c r="T25" s="278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242" t="s">
        <v>4</v>
      </c>
      <c r="C26" s="243"/>
      <c r="D26" s="244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245"/>
      <c r="C27" s="246"/>
      <c r="D27" s="247"/>
      <c r="E27" s="248"/>
      <c r="F27" s="249"/>
      <c r="G27" s="250"/>
      <c r="H27" s="251"/>
      <c r="I27" s="252"/>
      <c r="J27" s="253"/>
      <c r="K27" s="254"/>
      <c r="L27" s="246"/>
      <c r="M27" s="246"/>
      <c r="N27" s="247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194" t="s">
        <v>30</v>
      </c>
      <c r="C30" s="195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198" t="s">
        <v>28</v>
      </c>
      <c r="C31" s="148"/>
      <c r="D31" s="111">
        <f>F7</f>
        <v>27</v>
      </c>
      <c r="E31" s="111">
        <f t="shared" ref="E31:J31" si="5">G7</f>
        <v>27</v>
      </c>
      <c r="F31" s="111">
        <f t="shared" si="5"/>
        <v>36</v>
      </c>
      <c r="G31" s="111">
        <f t="shared" si="5"/>
        <v>36</v>
      </c>
      <c r="H31" s="111">
        <f t="shared" si="5"/>
        <v>27</v>
      </c>
      <c r="I31" s="111">
        <f t="shared" si="5"/>
        <v>27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5" t="s">
        <v>12</v>
      </c>
      <c r="C32" s="256"/>
      <c r="D32" s="257" t="str">
        <f>$B$7</f>
        <v>366-1</v>
      </c>
      <c r="E32" s="258"/>
      <c r="F32" s="110"/>
      <c r="G32" s="256" t="s">
        <v>11</v>
      </c>
      <c r="H32" s="256"/>
      <c r="I32" s="256"/>
      <c r="J32" s="257">
        <f>$O$6</f>
        <v>75</v>
      </c>
      <c r="K32" s="257"/>
      <c r="L32" s="257"/>
      <c r="M32" s="259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81" t="s">
        <v>23</v>
      </c>
      <c r="D33" s="281"/>
      <c r="E33" s="281"/>
      <c r="F33" s="56" t="s">
        <v>6</v>
      </c>
      <c r="G33" s="294" t="s">
        <v>9</v>
      </c>
      <c r="H33" s="294"/>
      <c r="I33" s="294" t="s">
        <v>5</v>
      </c>
      <c r="J33" s="294"/>
      <c r="K33" s="228" t="s">
        <v>8</v>
      </c>
      <c r="L33" s="229"/>
      <c r="M33" s="291"/>
      <c r="N33" s="157"/>
      <c r="O33" s="292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84" t="str">
        <f>IF(S34="","",S34)</f>
        <v>کفی نسکافه ای یانباک</v>
      </c>
      <c r="D34" s="285"/>
      <c r="E34" s="286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9.5</v>
      </c>
      <c r="J34" s="171"/>
      <c r="K34" s="172"/>
      <c r="L34" s="287"/>
      <c r="M34" s="291"/>
      <c r="N34" s="157"/>
      <c r="O34" s="292"/>
      <c r="P34" s="49"/>
      <c r="Q34" s="26">
        <v>1</v>
      </c>
      <c r="R34" s="48"/>
      <c r="S34" s="288" t="s">
        <v>47</v>
      </c>
      <c r="T34" s="289"/>
      <c r="U34" s="24" t="s">
        <v>42</v>
      </c>
      <c r="V34" s="47">
        <v>28.5</v>
      </c>
      <c r="X34" s="22"/>
      <c r="Y34" s="22"/>
      <c r="AA34" s="6">
        <f>($M$7*V34)/$S$9</f>
        <v>9.5</v>
      </c>
    </row>
    <row r="35" spans="2:27" ht="19.7" customHeight="1" thickBot="1" x14ac:dyDescent="0.3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90"/>
      <c r="M35" s="261"/>
      <c r="N35" s="262"/>
      <c r="O35" s="293"/>
      <c r="P35" s="45"/>
      <c r="Q35" s="10">
        <v>2</v>
      </c>
      <c r="R35" s="44"/>
      <c r="S35" s="282"/>
      <c r="T35" s="28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242" t="s">
        <v>13</v>
      </c>
      <c r="C36" s="243"/>
      <c r="D36" s="244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9"/>
      <c r="N36" s="28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245"/>
      <c r="C37" s="246"/>
      <c r="D37" s="247"/>
      <c r="E37" s="248"/>
      <c r="F37" s="249"/>
      <c r="G37" s="250"/>
      <c r="H37" s="251"/>
      <c r="I37" s="252"/>
      <c r="J37" s="253"/>
      <c r="K37" s="254"/>
      <c r="L37" s="246"/>
      <c r="M37" s="246"/>
      <c r="N37" s="247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65" t="s">
        <v>21</v>
      </c>
      <c r="C38" s="272"/>
      <c r="D38" s="62" t="s">
        <v>20</v>
      </c>
      <c r="E38" s="61" t="s">
        <v>19</v>
      </c>
      <c r="F38" s="61"/>
      <c r="G38" s="61" t="s">
        <v>18</v>
      </c>
      <c r="H38" s="60"/>
      <c r="I38" s="273" t="s">
        <v>17</v>
      </c>
      <c r="J38" s="273"/>
      <c r="K38" s="274"/>
      <c r="L38" s="274"/>
      <c r="M38" s="27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366-1</v>
      </c>
      <c r="E41" s="184"/>
      <c r="F41" s="40"/>
      <c r="G41" s="182" t="s">
        <v>11</v>
      </c>
      <c r="H41" s="182"/>
      <c r="I41" s="182"/>
      <c r="J41" s="183">
        <f>$O$6</f>
        <v>75</v>
      </c>
      <c r="K41" s="183"/>
      <c r="L41" s="183"/>
      <c r="M41" s="260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8" t="s">
        <v>8</v>
      </c>
      <c r="L42" s="229"/>
      <c r="M42" s="291"/>
      <c r="N42" s="157"/>
      <c r="O42" s="292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295" t="str">
        <f>IF(S43="","",S43)</f>
        <v/>
      </c>
      <c r="D43" s="296"/>
      <c r="E43" s="297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7"/>
      <c r="M43" s="291"/>
      <c r="N43" s="157"/>
      <c r="O43" s="292"/>
      <c r="P43" s="49"/>
      <c r="Q43" s="26">
        <v>1</v>
      </c>
      <c r="R43" s="48"/>
      <c r="S43" s="298"/>
      <c r="T43" s="299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90"/>
      <c r="M44" s="261"/>
      <c r="N44" s="262"/>
      <c r="O44" s="293"/>
      <c r="P44" s="45"/>
      <c r="Q44" s="10">
        <v>2</v>
      </c>
      <c r="R44" s="44"/>
      <c r="S44" s="282"/>
      <c r="T44" s="28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242" t="s">
        <v>13</v>
      </c>
      <c r="C45" s="243"/>
      <c r="D45" s="244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9"/>
      <c r="N45" s="28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245"/>
      <c r="C46" s="246"/>
      <c r="D46" s="247"/>
      <c r="E46" s="248"/>
      <c r="F46" s="249"/>
      <c r="G46" s="250"/>
      <c r="H46" s="251"/>
      <c r="I46" s="252"/>
      <c r="J46" s="253"/>
      <c r="K46" s="254"/>
      <c r="L46" s="246"/>
      <c r="M46" s="246"/>
      <c r="N46" s="247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2022-08-02T02:54:15Z</cp:lastPrinted>
  <dcterms:created xsi:type="dcterms:W3CDTF">2018-11-04T09:48:07Z</dcterms:created>
  <dcterms:modified xsi:type="dcterms:W3CDTF">2022-08-13T03:20:54Z</dcterms:modified>
</cp:coreProperties>
</file>