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<sst xmlns="http://schemas.openxmlformats.org/spreadsheetml/2006/main" count="110" uniqueCount="50">
  <si>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</si>
  <si>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</si>
  <si>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</si>
  <si>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</si>
  <si>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</si>
  <si>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</si>
  <si>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</si>
  <si>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</si>
  <si>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</si>
  <si>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</si>
  <si>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</si>
  <si>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</si>
  <si>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</si>
  <si>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</si>
  <si>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</si>
  <si>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</si>
  <si>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</si>
  <si>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</si>
  <si>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</si>
  <si>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</si>
  <si>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</si>
  <si>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</si>
  <si>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</si>
  <si>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</si>
  <si>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</si>
  <si>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</si>
  <si>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</si>
  <si>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</si>
  <si>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</si>
  <si>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</si>
  <si>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</si>
  <si>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</si>
  <si>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</si>
  <si>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</si>
  <si>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</si>
  <si>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</si>
  <si>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</si>
  <si>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</si>
  <si>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</si>
  <si>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</si>
  <si>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</si>
  <si>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</si>
  <si>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</si>
  <si>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تایم استاندارد </t>
  </si>
  <si>
    <t xml:space="preserve">مارک پارس طلایی + میخ رو </t>
  </si>
  <si>
    <t>عدد</t>
  </si>
  <si>
    <t xml:space="preserve">کفی نایک بژ </t>
  </si>
  <si>
    <t xml:space="preserve">صیدی </t>
  </si>
  <si>
    <t>مشکی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</si>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</sst>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35688566" y="55035"/>
          <a:ext cx="831851" cy="522512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84" zoomScaleNormal="100" zoomScaleSheetLayoutView="84" zoomScalePageLayoutView="90" workbookViewId="0">
      <selection activeCell="R1" sqref="R1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9</v>
      </c>
      <c r="E2" s="117">
        <v>8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47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38</v>
      </c>
      <c r="G6" s="94">
        <f t="shared" ref="G6:L7" si="0">S6</f>
        <v>39</v>
      </c>
      <c r="H6" s="94">
        <f t="shared" si="0"/>
        <v>40</v>
      </c>
      <c r="I6" s="94">
        <f t="shared" si="0"/>
        <v>41</v>
      </c>
      <c r="J6" s="94">
        <f t="shared" si="0"/>
        <v>42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138</v>
      </c>
      <c r="P6" s="84"/>
      <c r="Q6" s="92" t="s">
        <v>30</v>
      </c>
      <c r="R6" s="134">
        <v>38</v>
      </c>
      <c r="S6" s="135">
        <v>39</v>
      </c>
      <c r="T6" s="135">
        <v>40</v>
      </c>
      <c r="U6" s="135">
        <v>41</v>
      </c>
      <c r="V6" s="135">
        <v>42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>
        <v>368.1</v>
      </c>
      <c r="C7" s="142"/>
      <c r="D7" s="142"/>
      <c r="E7" s="91" t="s">
        <v>28</v>
      </c>
      <c r="F7" s="90">
        <f>R7</f>
        <v>25</v>
      </c>
      <c r="G7" s="90">
        <f t="shared" si="0"/>
        <v>40</v>
      </c>
      <c r="H7" s="90">
        <f t="shared" si="0"/>
        <v>25</v>
      </c>
      <c r="I7" s="90">
        <f t="shared" si="0"/>
        <v>45</v>
      </c>
      <c r="J7" s="90">
        <f t="shared" si="0"/>
        <v>9</v>
      </c>
      <c r="K7" s="90">
        <f t="shared" si="0"/>
        <v>0</v>
      </c>
      <c r="L7" s="90">
        <f t="shared" si="0"/>
        <v>0</v>
      </c>
      <c r="M7" s="90">
        <f t="shared" ref="M7" si="1">Y7</f>
        <v>144</v>
      </c>
      <c r="N7" s="230"/>
      <c r="O7" s="232"/>
      <c r="P7" s="89"/>
      <c r="Q7" s="88" t="s">
        <v>28</v>
      </c>
      <c r="R7" s="87">
        <v>25</v>
      </c>
      <c r="S7" s="87">
        <v>40</v>
      </c>
      <c r="T7" s="87">
        <v>25</v>
      </c>
      <c r="U7" s="87">
        <v>45</v>
      </c>
      <c r="V7" s="87">
        <v>9</v>
      </c>
      <c r="W7" s="87"/>
      <c r="X7" s="86">
        <v>0</v>
      </c>
      <c r="Y7" s="85">
        <f>SUM(R7:X7)</f>
        <v>144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144</v>
      </c>
      <c r="H12" s="170"/>
      <c r="I12" s="171">
        <f>IF(C12="","",AA12)</f>
        <v>9.6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49</v>
      </c>
      <c r="T12" s="175"/>
      <c r="U12" s="125" t="s">
        <v>42</v>
      </c>
      <c r="V12" s="126">
        <v>36</v>
      </c>
      <c r="X12" s="22"/>
      <c r="Y12" s="22"/>
      <c r="AA12" s="6">
        <f>($M$7*V12)/$S$9</f>
        <v>9.6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>
        <f>$B$7</f>
        <v>368.1</v>
      </c>
      <c r="E20" s="184"/>
      <c r="F20" s="107"/>
      <c r="G20" s="182" t="s">
        <v>11</v>
      </c>
      <c r="H20" s="182"/>
      <c r="I20" s="182"/>
      <c r="J20" s="183">
        <f>$O$6</f>
        <v>138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297"/>
      <c r="N21" s="298"/>
      <c r="O21" s="158"/>
      <c r="P21" s="109"/>
      <c r="Q21" s="302" t="s">
        <v>7</v>
      </c>
      <c r="R21" s="303"/>
      <c r="S21" s="303"/>
      <c r="T21" s="30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5" t="str">
        <f>IF(S22="","",S22)</f>
        <v xml:space="preserve">مارک پارس طلایی + میخ رو </v>
      </c>
      <c r="D22" s="306"/>
      <c r="E22" s="306"/>
      <c r="F22" s="27" t="str">
        <f>IF(C22="","",IF(U22="","",U22))</f>
        <v>عدد</v>
      </c>
      <c r="G22" s="307">
        <f>IF(C22="","",$M$7)</f>
        <v>144</v>
      </c>
      <c r="H22" s="307"/>
      <c r="I22" s="308">
        <f>IF(C22="","",AA22)</f>
        <v>288</v>
      </c>
      <c r="J22" s="308"/>
      <c r="K22" s="309"/>
      <c r="L22" s="310"/>
      <c r="M22" s="297"/>
      <c r="N22" s="298"/>
      <c r="O22" s="158"/>
      <c r="P22" s="11"/>
      <c r="Q22" s="26">
        <v>1</v>
      </c>
      <c r="R22" s="25"/>
      <c r="S22" s="311" t="s">
        <v>44</v>
      </c>
      <c r="T22" s="311"/>
      <c r="U22" s="24" t="s">
        <v>45</v>
      </c>
      <c r="V22" s="23">
        <v>1080</v>
      </c>
      <c r="X22" s="22"/>
      <c r="Y22" s="22"/>
      <c r="AA22" s="6">
        <f>($M$7*V22)/$S$9</f>
        <v>288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297"/>
      <c r="N23" s="298"/>
      <c r="O23" s="158"/>
      <c r="P23" s="109"/>
      <c r="Q23" s="17">
        <v>2</v>
      </c>
      <c r="R23" s="16"/>
      <c r="S23" s="311"/>
      <c r="T23" s="311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7"/>
      <c r="N24" s="298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2" t="str">
        <f>IF(C25="","",$M$7)</f>
        <v/>
      </c>
      <c r="H25" s="313"/>
      <c r="I25" s="274" t="str">
        <f>IF(C25="","",AA25)</f>
        <v/>
      </c>
      <c r="J25" s="274"/>
      <c r="K25" s="275"/>
      <c r="L25" s="276"/>
      <c r="M25" s="299"/>
      <c r="N25" s="300"/>
      <c r="O25" s="30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38</v>
      </c>
      <c r="E30" s="94">
        <f t="shared" ref="E30:J30" si="4">G6</f>
        <v>39</v>
      </c>
      <c r="F30" s="94">
        <f t="shared" si="4"/>
        <v>40</v>
      </c>
      <c r="G30" s="94">
        <f t="shared" si="4"/>
        <v>41</v>
      </c>
      <c r="H30" s="94">
        <f t="shared" si="4"/>
        <v>42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25</v>
      </c>
      <c r="E31" s="111">
        <f t="shared" ref="E31:J31" si="5">G7</f>
        <v>40</v>
      </c>
      <c r="F31" s="111">
        <f t="shared" si="5"/>
        <v>25</v>
      </c>
      <c r="G31" s="111">
        <f t="shared" si="5"/>
        <v>45</v>
      </c>
      <c r="H31" s="111">
        <f t="shared" si="5"/>
        <v>9</v>
      </c>
      <c r="I31" s="111">
        <f t="shared" si="5"/>
        <v>0</v>
      </c>
      <c r="J31" s="111">
        <f t="shared" si="5"/>
        <v>0</v>
      </c>
      <c r="K31" s="204">
        <f>J31+I31+H31+G31+F31+E31+D31</f>
        <v>144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>
        <f>$B$7</f>
        <v>368.1</v>
      </c>
      <c r="E32" s="257"/>
      <c r="F32" s="110"/>
      <c r="G32" s="255" t="s">
        <v>11</v>
      </c>
      <c r="H32" s="255"/>
      <c r="I32" s="255"/>
      <c r="J32" s="256">
        <f>$O$6</f>
        <v>138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0" t="s">
        <v>9</v>
      </c>
      <c r="H33" s="290"/>
      <c r="I33" s="290" t="s">
        <v>5</v>
      </c>
      <c r="J33" s="290"/>
      <c r="K33" s="227" t="s">
        <v>8</v>
      </c>
      <c r="L33" s="228"/>
      <c r="M33" s="287"/>
      <c r="N33" s="157"/>
      <c r="O33" s="288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167" t="str">
        <f>IF(S34="","",S34)</f>
        <v xml:space="preserve">کفی نایک بژ </v>
      </c>
      <c r="D34" s="168"/>
      <c r="E34" s="169"/>
      <c r="F34" s="19" t="str">
        <f>IF(C34="","",IF(U34="","",U34))</f>
        <v>متر</v>
      </c>
      <c r="G34" s="170">
        <f>IF(C34="","",$M$7)</f>
        <v>144</v>
      </c>
      <c r="H34" s="170"/>
      <c r="I34" s="171">
        <f>IF(C34="","",AA34)</f>
        <v>4.4000000000000004</v>
      </c>
      <c r="J34" s="171"/>
      <c r="K34" s="172"/>
      <c r="L34" s="283"/>
      <c r="M34" s="287"/>
      <c r="N34" s="157"/>
      <c r="O34" s="288"/>
      <c r="P34" s="49"/>
      <c r="Q34" s="26">
        <v>1</v>
      </c>
      <c r="R34" s="48"/>
      <c r="S34" s="284" t="s">
        <v>46</v>
      </c>
      <c r="T34" s="285"/>
      <c r="U34" s="24" t="s">
        <v>42</v>
      </c>
      <c r="V34" s="47">
        <v>16.5</v>
      </c>
      <c r="X34" s="22"/>
      <c r="Y34" s="22"/>
      <c r="AA34" s="6">
        <f>($M$7*V34)/$S$9</f>
        <v>4.4000000000000004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6"/>
      <c r="M35" s="260"/>
      <c r="N35" s="261"/>
      <c r="O35" s="289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>
        <f>$B$7</f>
        <v>368.1</v>
      </c>
      <c r="E41" s="184"/>
      <c r="F41" s="40"/>
      <c r="G41" s="182" t="s">
        <v>11</v>
      </c>
      <c r="H41" s="182"/>
      <c r="I41" s="182"/>
      <c r="J41" s="183">
        <f>$O$6</f>
        <v>138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6" t="s">
        <v>14</v>
      </c>
      <c r="D42" s="296"/>
      <c r="E42" s="296"/>
      <c r="F42" s="56" t="s">
        <v>6</v>
      </c>
      <c r="G42" s="290" t="s">
        <v>9</v>
      </c>
      <c r="H42" s="290"/>
      <c r="I42" s="290" t="s">
        <v>5</v>
      </c>
      <c r="J42" s="290"/>
      <c r="K42" s="227" t="s">
        <v>8</v>
      </c>
      <c r="L42" s="228"/>
      <c r="M42" s="287"/>
      <c r="N42" s="157"/>
      <c r="O42" s="288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1" t="str">
        <f>IF(S43="","",S43)</f>
        <v/>
      </c>
      <c r="D43" s="292"/>
      <c r="E43" s="293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3"/>
      <c r="M43" s="287"/>
      <c r="N43" s="157"/>
      <c r="O43" s="288"/>
      <c r="P43" s="49"/>
      <c r="Q43" s="26">
        <v>1</v>
      </c>
      <c r="R43" s="48"/>
      <c r="S43" s="294"/>
      <c r="T43" s="295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6"/>
      <c r="M44" s="260"/>
      <c r="N44" s="261"/>
      <c r="O44" s="289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2023-11-01T04:45:27Z</cp:lastPrinted>
  <dcterms:created xsi:type="dcterms:W3CDTF">2018-11-04T09:48:07Z</dcterms:created>
  <dcterms:modified xsi:type="dcterms:W3CDTF">2023-11-01T04:45:49Z</dcterms:modified>
</cp:coreProperties>
</file>