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<sst xmlns="http://schemas.openxmlformats.org/spreadsheetml/2006/main" count="113" uniqueCount="53">
  <si>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</si>
  <si>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</si>
  <si>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</si>
  <si>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</si>
  <si>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</si>
  <si>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</si>
  <si>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</si>
  <si>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</si>
  <si>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</si>
  <si>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</si>
  <si>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</si>
  <si>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</si>
  <si>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</si>
  <si>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</si>
  <si>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</si>
  <si>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</si>
  <si>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</si>
  <si>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</si>
  <si>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</si>
  <si>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</si>
  <si>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</si>
  <si>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</si>
  <si>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</si>
  <si>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</si>
  <si>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</si>
  <si>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</si>
  <si>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</si>
  <si>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</si>
  <si>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</si>
  <si>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</si>
  <si>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</si>
  <si>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</si>
  <si>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</si>
  <si>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</si>
  <si>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</si>
  <si>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</si>
  <si>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</si>
  <si>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</si>
  <si>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</si>
  <si>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</si>
  <si>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</si>
  <si>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</si>
  <si>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</si>
  <si>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</si>
  <si>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 xml:space="preserve">تایم استاندارد </t>
  </si>
  <si>
    <t xml:space="preserve"> </t>
  </si>
  <si>
    <t xml:space="preserve">متر </t>
  </si>
  <si>
    <t xml:space="preserve">آستری آ مشکی </t>
  </si>
  <si>
    <t>370-5</t>
  </si>
  <si>
    <t xml:space="preserve">سگگ کمربندی </t>
  </si>
  <si>
    <t xml:space="preserve">عدد </t>
  </si>
  <si>
    <t xml:space="preserve">عسلی </t>
  </si>
  <si>
    <t xml:space="preserve">دوبله کاگولیت عسلی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</si>
</sst>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6" sqref="O6:O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10</v>
      </c>
      <c r="E2" s="117">
        <v>12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39</v>
      </c>
      <c r="G6" s="94">
        <f t="shared" ref="G6:L7" si="0">S6</f>
        <v>40</v>
      </c>
      <c r="H6" s="94">
        <f t="shared" si="0"/>
        <v>41</v>
      </c>
      <c r="I6" s="94">
        <f t="shared" si="0"/>
        <v>42</v>
      </c>
      <c r="J6" s="94">
        <f t="shared" si="0"/>
        <v>43</v>
      </c>
      <c r="K6" s="94">
        <f t="shared" si="0"/>
        <v>44</v>
      </c>
      <c r="L6" s="94">
        <f t="shared" si="0"/>
        <v>0</v>
      </c>
      <c r="M6" s="93" t="s">
        <v>29</v>
      </c>
      <c r="N6" s="229" t="s">
        <v>11</v>
      </c>
      <c r="O6" s="231">
        <v>198</v>
      </c>
      <c r="P6" s="84"/>
      <c r="Q6" s="92" t="s">
        <v>30</v>
      </c>
      <c r="R6" s="134">
        <v>39</v>
      </c>
      <c r="S6" s="135">
        <v>40</v>
      </c>
      <c r="T6" s="135">
        <v>41</v>
      </c>
      <c r="U6" s="135">
        <v>42</v>
      </c>
      <c r="V6" s="135">
        <v>43</v>
      </c>
      <c r="W6" s="135">
        <v>44</v>
      </c>
      <c r="X6" s="136">
        <v>0</v>
      </c>
      <c r="Y6" s="92" t="s">
        <v>29</v>
      </c>
    </row>
    <row r="7" spans="2:36" ht="18" customHeight="1" thickBot="1" x14ac:dyDescent="0.3">
      <c r="B7" s="141" t="s">
        <v>48</v>
      </c>
      <c r="C7" s="142"/>
      <c r="D7" s="142"/>
      <c r="E7" s="91" t="s">
        <v>28</v>
      </c>
      <c r="F7" s="90">
        <f>R7</f>
        <v>22</v>
      </c>
      <c r="G7" s="90">
        <f t="shared" si="0"/>
        <v>23</v>
      </c>
      <c r="H7" s="90">
        <f t="shared" si="0"/>
        <v>23</v>
      </c>
      <c r="I7" s="90">
        <f t="shared" si="0"/>
        <v>45</v>
      </c>
      <c r="J7" s="90">
        <f t="shared" si="0"/>
        <v>45</v>
      </c>
      <c r="K7" s="90">
        <f t="shared" si="0"/>
        <v>22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22</v>
      </c>
      <c r="S7" s="87">
        <v>23</v>
      </c>
      <c r="T7" s="87">
        <v>23</v>
      </c>
      <c r="U7" s="87">
        <v>45</v>
      </c>
      <c r="V7" s="87">
        <v>45</v>
      </c>
      <c r="W7" s="87">
        <v>22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دوبله کاگولیت عسلی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0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52</v>
      </c>
      <c r="T12" s="175"/>
      <c r="U12" s="125" t="s">
        <v>43</v>
      </c>
      <c r="V12" s="126">
        <v>0</v>
      </c>
      <c r="X12" s="22"/>
      <c r="Y12" s="22"/>
      <c r="AA12" s="6">
        <f>($M$7*V12)/$S$9</f>
        <v>0</v>
      </c>
    </row>
    <row r="13" spans="2:36" ht="19.7" customHeight="1" x14ac:dyDescent="0.25">
      <c r="B13" s="46">
        <v>2</v>
      </c>
      <c r="C13" s="208" t="str">
        <f>IF(S13="","",S13)</f>
        <v xml:space="preserve">آستری آ مشکی </v>
      </c>
      <c r="D13" s="208"/>
      <c r="E13" s="208"/>
      <c r="F13" s="19" t="str">
        <f>IF(C13="","",IF(U13="","",U13))</f>
        <v xml:space="preserve">متر </v>
      </c>
      <c r="G13" s="170">
        <f>IF(C13="","",$M$7)</f>
        <v>180</v>
      </c>
      <c r="H13" s="170"/>
      <c r="I13" s="171">
        <f>IF(C13="","",AA13)</f>
        <v>0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47</v>
      </c>
      <c r="T13" s="197"/>
      <c r="U13" s="128" t="s">
        <v>46</v>
      </c>
      <c r="V13" s="129">
        <v>0</v>
      </c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 t="s">
        <v>45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370-5</v>
      </c>
      <c r="E20" s="184"/>
      <c r="F20" s="107"/>
      <c r="G20" s="182" t="s">
        <v>11</v>
      </c>
      <c r="H20" s="182"/>
      <c r="I20" s="182"/>
      <c r="J20" s="183">
        <f>$O$6</f>
        <v>198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297"/>
      <c r="N21" s="298"/>
      <c r="O21" s="158"/>
      <c r="P21" s="109"/>
      <c r="Q21" s="302" t="s">
        <v>7</v>
      </c>
      <c r="R21" s="303"/>
      <c r="S21" s="303"/>
      <c r="T21" s="30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5" t="str">
        <f>IF(S22="","",S22)</f>
        <v xml:space="preserve">سگگ کمربندی </v>
      </c>
      <c r="D22" s="306"/>
      <c r="E22" s="306"/>
      <c r="F22" s="27" t="str">
        <f>IF(C22="","",IF(U22="","",U22))</f>
        <v xml:space="preserve">عدد </v>
      </c>
      <c r="G22" s="307">
        <f>IF(C22="","",$M$7)</f>
        <v>180</v>
      </c>
      <c r="H22" s="307"/>
      <c r="I22" s="308">
        <f>IF(C22="","",AA22)</f>
        <v>360</v>
      </c>
      <c r="J22" s="308"/>
      <c r="K22" s="309"/>
      <c r="L22" s="310"/>
      <c r="M22" s="297"/>
      <c r="N22" s="298"/>
      <c r="O22" s="158"/>
      <c r="P22" s="11"/>
      <c r="Q22" s="26">
        <v>1</v>
      </c>
      <c r="R22" s="25"/>
      <c r="S22" s="311" t="s">
        <v>49</v>
      </c>
      <c r="T22" s="311"/>
      <c r="U22" s="24" t="s">
        <v>50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297"/>
      <c r="N23" s="298"/>
      <c r="O23" s="158"/>
      <c r="P23" s="109"/>
      <c r="Q23" s="17">
        <v>2</v>
      </c>
      <c r="R23" s="16"/>
      <c r="S23" s="311"/>
      <c r="T23" s="311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297"/>
      <c r="N24" s="298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2" t="str">
        <f>IF(C25="","",$M$7)</f>
        <v/>
      </c>
      <c r="H25" s="313"/>
      <c r="I25" s="274" t="str">
        <f>IF(C25="","",AA25)</f>
        <v/>
      </c>
      <c r="J25" s="274"/>
      <c r="K25" s="275"/>
      <c r="L25" s="276"/>
      <c r="M25" s="299"/>
      <c r="N25" s="300"/>
      <c r="O25" s="30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39</v>
      </c>
      <c r="E30" s="94">
        <f t="shared" ref="E30:J30" si="4">G6</f>
        <v>40</v>
      </c>
      <c r="F30" s="94">
        <f t="shared" si="4"/>
        <v>41</v>
      </c>
      <c r="G30" s="94">
        <f t="shared" si="4"/>
        <v>42</v>
      </c>
      <c r="H30" s="94">
        <f t="shared" si="4"/>
        <v>43</v>
      </c>
      <c r="I30" s="94">
        <f t="shared" si="4"/>
        <v>44</v>
      </c>
      <c r="J30" s="94">
        <f t="shared" si="4"/>
        <v>0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22</v>
      </c>
      <c r="E31" s="111">
        <f t="shared" ref="E31:J31" si="5">G7</f>
        <v>23</v>
      </c>
      <c r="F31" s="111">
        <f t="shared" si="5"/>
        <v>23</v>
      </c>
      <c r="G31" s="111">
        <f t="shared" si="5"/>
        <v>45</v>
      </c>
      <c r="H31" s="111">
        <f t="shared" si="5"/>
        <v>45</v>
      </c>
      <c r="I31" s="111">
        <f t="shared" si="5"/>
        <v>22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370-5</v>
      </c>
      <c r="E32" s="257"/>
      <c r="F32" s="110"/>
      <c r="G32" s="255" t="s">
        <v>11</v>
      </c>
      <c r="H32" s="255"/>
      <c r="I32" s="255"/>
      <c r="J32" s="256">
        <f>$O$6</f>
        <v>198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70" t="str">
        <f>IF(C34="","",$M$7)</f>
        <v/>
      </c>
      <c r="H34" s="170"/>
      <c r="I34" s="171" t="str">
        <f>IF(C34="","",AA34)</f>
        <v/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/>
      <c r="T34" s="288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370-5</v>
      </c>
      <c r="E41" s="184"/>
      <c r="F41" s="40"/>
      <c r="G41" s="182" t="s">
        <v>11</v>
      </c>
      <c r="H41" s="182"/>
      <c r="I41" s="182"/>
      <c r="J41" s="183">
        <f>$O$6</f>
        <v>198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6" t="s">
        <v>14</v>
      </c>
      <c r="D42" s="296"/>
      <c r="E42" s="296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67" t="str">
        <f>IF(S43="","",S43)</f>
        <v>دوبله جورابگیر با EVA 4میل</v>
      </c>
      <c r="D43" s="168"/>
      <c r="E43" s="169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4" t="s">
        <v>42</v>
      </c>
      <c r="T43" s="295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2023-03-04T04:01:59Z</cp:lastPrinted>
  <dcterms:created xsi:type="dcterms:W3CDTF">2018-11-04T09:48:07Z</dcterms:created>
  <dcterms:modified xsi:type="dcterms:W3CDTF">2023-03-04T04:02:03Z</dcterms:modified>
</cp:coreProperties>
</file>