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.yeganeh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<sst xmlns="http://schemas.openxmlformats.org/spreadsheetml/2006/main" count="112" uniqueCount="51">
  <si>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</si>
  <si>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</si>
  <si>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</si>
  <si>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</si>
  <si>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</si>
  <si>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</si>
  <si>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</si>
  <si>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</si>
  <si>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</si>
  <si>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</si>
  <si>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</si>
  <si>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</si>
  <si>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</si>
  <si>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</si>
  <si>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</si>
  <si>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</si>
  <si>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</si>
  <si>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</si>
  <si>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</si>
  <si>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</si>
  <si>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</si>
  <si>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</si>
  <si>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</si>
  <si>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</si>
  <si>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</si>
  <si>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</si>
  <si>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</si>
  <si>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</si>
  <si>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</si>
  <si>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</si>
  <si>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</si>
  <si>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</si>
  <si>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</si>
  <si>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</si>
  <si>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</si>
  <si>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</si>
  <si>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</si>
  <si>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</si>
  <si>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</si>
  <si>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</si>
  <si>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</si>
  <si>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</si>
  <si>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</si>
  <si>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متر</t>
  </si>
  <si>
    <t>دوبله جورابگیر با EVA4میل</t>
  </si>
  <si>
    <t xml:space="preserve">تایم استاندارد </t>
  </si>
  <si>
    <t>380/2</t>
  </si>
  <si>
    <t>مارک پارس طلایی</t>
  </si>
  <si>
    <t>صیدی</t>
  </si>
  <si>
    <t>کفشی لاردو</t>
  </si>
  <si>
    <t>فیلی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</si>
</sst>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18249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6" sqref="O6:O7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313" t="s">
        <v>32</v>
      </c>
      <c r="C1" s="314"/>
      <c r="D1" s="315"/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>
      <c r="B2" s="305" t="s">
        <v>33</v>
      </c>
      <c r="C2" s="306"/>
      <c r="D2" s="117">
        <v>5</v>
      </c>
      <c r="E2" s="117">
        <v>2</v>
      </c>
      <c r="F2" s="117">
        <v>1403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>
      <c r="B3" s="307" t="s">
        <v>34</v>
      </c>
      <c r="C3" s="308"/>
      <c r="D3" s="117"/>
      <c r="E3" s="117"/>
      <c r="F3" s="117">
        <v>1403</v>
      </c>
      <c r="G3" s="99"/>
      <c r="H3" s="309" t="s">
        <v>38</v>
      </c>
      <c r="I3" s="310"/>
      <c r="J3" s="122"/>
      <c r="K3" s="118" t="s">
        <v>36</v>
      </c>
      <c r="L3" s="98"/>
      <c r="M3" s="207" t="s">
        <v>41</v>
      </c>
      <c r="N3" s="207"/>
      <c r="O3" s="156" t="s">
        <v>48</v>
      </c>
      <c r="Q3" s="3"/>
      <c r="R3" s="3"/>
    </row>
    <row r="4" spans="2:36" ht="15.75" customHeight="1">
      <c r="B4" s="305" t="s">
        <v>40</v>
      </c>
      <c r="C4" s="306"/>
      <c r="D4" s="116"/>
      <c r="E4" s="119"/>
      <c r="F4" s="117">
        <v>1403</v>
      </c>
      <c r="G4" s="99"/>
      <c r="H4" s="309" t="s">
        <v>39</v>
      </c>
      <c r="I4" s="310"/>
      <c r="J4" s="123"/>
      <c r="K4" s="118" t="s">
        <v>36</v>
      </c>
      <c r="L4" s="98"/>
      <c r="M4" s="207"/>
      <c r="N4" s="207"/>
      <c r="O4" s="156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295" t="s">
        <v>31</v>
      </c>
      <c r="C6" s="296"/>
      <c r="D6" s="296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46</v>
      </c>
      <c r="M6" s="93" t="s">
        <v>29</v>
      </c>
      <c r="N6" s="233" t="s">
        <v>11</v>
      </c>
      <c r="O6" s="235">
        <v>158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>
        <v>46</v>
      </c>
      <c r="Y6" s="92" t="s">
        <v>29</v>
      </c>
    </row>
    <row r="7" spans="2:36" ht="18" customHeight="1" thickBot="1">
      <c r="B7" s="297" t="s">
        <v>46</v>
      </c>
      <c r="C7" s="298"/>
      <c r="D7" s="298"/>
      <c r="E7" s="91" t="s">
        <v>28</v>
      </c>
      <c r="F7" s="90">
        <f>R7</f>
        <v>24</v>
      </c>
      <c r="G7" s="90">
        <f t="shared" si="0"/>
        <v>24</v>
      </c>
      <c r="H7" s="90">
        <f t="shared" si="0"/>
        <v>24</v>
      </c>
      <c r="I7" s="90">
        <f t="shared" si="0"/>
        <v>24</v>
      </c>
      <c r="J7" s="90">
        <f t="shared" si="0"/>
        <v>24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4"/>
      <c r="O7" s="236"/>
      <c r="P7" s="89"/>
      <c r="Q7" s="88" t="s">
        <v>28</v>
      </c>
      <c r="R7" s="87">
        <v>24</v>
      </c>
      <c r="S7" s="87">
        <v>24</v>
      </c>
      <c r="T7" s="87">
        <v>24</v>
      </c>
      <c r="U7" s="87">
        <v>24</v>
      </c>
      <c r="V7" s="87">
        <v>24</v>
      </c>
      <c r="W7" s="87">
        <v>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7" t="s">
        <v>26</v>
      </c>
      <c r="O8" s="239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299"/>
      <c r="C9" s="300"/>
      <c r="D9" s="300"/>
      <c r="E9" s="302"/>
      <c r="F9" s="264"/>
      <c r="G9" s="264"/>
      <c r="H9" s="264"/>
      <c r="I9" s="264"/>
      <c r="J9" s="264"/>
      <c r="K9" s="264"/>
      <c r="L9" s="264"/>
      <c r="M9" s="287"/>
      <c r="N9" s="238"/>
      <c r="O9" s="240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>
      <c r="B12" s="50">
        <v>1</v>
      </c>
      <c r="C12" s="277" t="str">
        <f>IF(S12="","",S12)</f>
        <v>کفشی لاردو</v>
      </c>
      <c r="D12" s="278"/>
      <c r="E12" s="279"/>
      <c r="F12" s="19" t="str">
        <f>IF(C12="","",IF(U12="","",U12))</f>
        <v>متر</v>
      </c>
      <c r="G12" s="185">
        <f>IF(C12="","",$M$7)</f>
        <v>120</v>
      </c>
      <c r="H12" s="185"/>
      <c r="I12" s="174">
        <f>IF(C12="","",AA12)</f>
        <v>4.4666666666666668</v>
      </c>
      <c r="J12" s="174"/>
      <c r="K12" s="186"/>
      <c r="L12" s="280"/>
      <c r="M12" s="241"/>
      <c r="N12" s="242"/>
      <c r="O12" s="243"/>
      <c r="P12" s="49"/>
      <c r="Q12" s="71">
        <v>1</v>
      </c>
      <c r="R12" s="124"/>
      <c r="S12" s="281" t="s">
        <v>49</v>
      </c>
      <c r="T12" s="282"/>
      <c r="U12" s="125" t="s">
        <v>43</v>
      </c>
      <c r="V12" s="126">
        <v>20.100000000000001</v>
      </c>
      <c r="X12" s="22"/>
      <c r="Y12" s="22"/>
      <c r="AA12" s="6">
        <f>($M$7*V12)/$S$9</f>
        <v>4.4666666666666668</v>
      </c>
    </row>
    <row r="13" spans="2:36" ht="19.7" customHeight="1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5" t="str">
        <f>IF(C13="","",$M$7)</f>
        <v/>
      </c>
      <c r="H13" s="185"/>
      <c r="I13" s="174" t="str">
        <f>IF(C13="","",AA13)</f>
        <v/>
      </c>
      <c r="J13" s="174"/>
      <c r="K13" s="190"/>
      <c r="L13" s="288"/>
      <c r="M13" s="241"/>
      <c r="N13" s="242"/>
      <c r="O13" s="243"/>
      <c r="P13" s="45"/>
      <c r="Q13" s="70">
        <v>2</v>
      </c>
      <c r="R13" s="127"/>
      <c r="S13" s="261"/>
      <c r="T13" s="262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5" t="str">
        <f>IF(C14="","",$M$7)</f>
        <v/>
      </c>
      <c r="H14" s="185"/>
      <c r="I14" s="174" t="str">
        <f>IF(C14="","",AA14)</f>
        <v/>
      </c>
      <c r="J14" s="174"/>
      <c r="K14" s="175"/>
      <c r="L14" s="176"/>
      <c r="M14" s="241"/>
      <c r="N14" s="242"/>
      <c r="O14" s="243"/>
      <c r="P14" s="11"/>
      <c r="Q14" s="70">
        <v>3</v>
      </c>
      <c r="R14" s="127"/>
      <c r="S14" s="261"/>
      <c r="T14" s="262"/>
      <c r="U14" s="128"/>
      <c r="V14" s="130"/>
      <c r="X14" s="22"/>
      <c r="Y14" s="22"/>
      <c r="AA14" s="6">
        <f t="shared" si="2"/>
        <v>0</v>
      </c>
    </row>
    <row r="15" spans="2:36" ht="19.7" customHeight="1" thickBot="1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1"/>
      <c r="N15" s="242"/>
      <c r="O15" s="243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194" t="s">
        <v>13</v>
      </c>
      <c r="C16" s="195"/>
      <c r="D16" s="196"/>
      <c r="E16" s="197" t="s">
        <v>3</v>
      </c>
      <c r="F16" s="198"/>
      <c r="G16" s="199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230" t="s">
        <v>12</v>
      </c>
      <c r="C20" s="231"/>
      <c r="D20" s="223" t="str">
        <f>$B$7</f>
        <v>380/2</v>
      </c>
      <c r="E20" s="232"/>
      <c r="F20" s="107"/>
      <c r="G20" s="231" t="s">
        <v>11</v>
      </c>
      <c r="H20" s="231"/>
      <c r="I20" s="231"/>
      <c r="J20" s="223">
        <f>$O$6</f>
        <v>158</v>
      </c>
      <c r="K20" s="223"/>
      <c r="L20" s="223"/>
      <c r="M20" s="224" t="s">
        <v>10</v>
      </c>
      <c r="N20" s="225"/>
      <c r="O20" s="22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09" t="s">
        <v>7</v>
      </c>
      <c r="C21" s="210"/>
      <c r="D21" s="210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>
      <c r="B22" s="28">
        <v>1</v>
      </c>
      <c r="C22" s="163" t="str">
        <f>IF(S22="","",S22)</f>
        <v>مارک پارس طلایی</v>
      </c>
      <c r="D22" s="164"/>
      <c r="E22" s="164"/>
      <c r="F22" s="27" t="str">
        <f>IF(C22="","",IF(U22="","",U22))</f>
        <v/>
      </c>
      <c r="G22" s="165">
        <f>IF(C22="","",$M$7)</f>
        <v>120</v>
      </c>
      <c r="H22" s="165"/>
      <c r="I22" s="166">
        <f>IF(C22="","",AA22)</f>
        <v>240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47</v>
      </c>
      <c r="T22" s="169"/>
      <c r="U22" s="24"/>
      <c r="V22" s="23">
        <v>1080</v>
      </c>
      <c r="X22" s="22"/>
      <c r="Y22" s="22"/>
      <c r="AA22" s="6">
        <f>($M$7*V22)/$S$9</f>
        <v>240</v>
      </c>
    </row>
    <row r="23" spans="2:30" s="32" customFormat="1" ht="19.5" customHeight="1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77"/>
      <c r="T23" s="17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177"/>
      <c r="T24" s="1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3" t="str">
        <f>IF(C25="","",AA25)</f>
        <v/>
      </c>
      <c r="J25" s="213"/>
      <c r="K25" s="214"/>
      <c r="L25" s="215"/>
      <c r="M25" s="157"/>
      <c r="N25" s="158"/>
      <c r="O25" s="159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194" t="s">
        <v>4</v>
      </c>
      <c r="C26" s="195"/>
      <c r="D26" s="196"/>
      <c r="E26" s="197" t="s">
        <v>3</v>
      </c>
      <c r="F26" s="198"/>
      <c r="G26" s="199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259" t="s">
        <v>30</v>
      </c>
      <c r="C30" s="260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46</v>
      </c>
      <c r="K30" s="260" t="s">
        <v>29</v>
      </c>
      <c r="L30" s="265"/>
      <c r="M30" s="225" t="s">
        <v>10</v>
      </c>
      <c r="N30" s="225"/>
      <c r="O30" s="22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263" t="s">
        <v>28</v>
      </c>
      <c r="C31" s="264"/>
      <c r="D31" s="111">
        <f>F7</f>
        <v>24</v>
      </c>
      <c r="E31" s="111">
        <f t="shared" ref="E31:J31" si="5">G7</f>
        <v>24</v>
      </c>
      <c r="F31" s="111">
        <f t="shared" si="5"/>
        <v>24</v>
      </c>
      <c r="G31" s="111">
        <f t="shared" si="5"/>
        <v>24</v>
      </c>
      <c r="H31" s="111">
        <f t="shared" si="5"/>
        <v>24</v>
      </c>
      <c r="I31" s="111">
        <f t="shared" si="5"/>
        <v>0</v>
      </c>
      <c r="J31" s="111">
        <f t="shared" si="5"/>
        <v>0</v>
      </c>
      <c r="K31" s="266">
        <f>J31+I31+H31+G31+F31+E31+D31</f>
        <v>120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45" t="s">
        <v>12</v>
      </c>
      <c r="C32" s="246"/>
      <c r="D32" s="247" t="str">
        <f>$B$7</f>
        <v>380/2</v>
      </c>
      <c r="E32" s="248"/>
      <c r="F32" s="110"/>
      <c r="G32" s="246" t="s">
        <v>11</v>
      </c>
      <c r="H32" s="246"/>
      <c r="I32" s="246"/>
      <c r="J32" s="247">
        <f>$O$6</f>
        <v>158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17" t="s">
        <v>23</v>
      </c>
      <c r="D33" s="217"/>
      <c r="E33" s="217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06"/>
      <c r="N33" s="207"/>
      <c r="O33" s="208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18" t="str">
        <f>IF(S34="","",S34)</f>
        <v>کفی ونزیا بژ</v>
      </c>
      <c r="D34" s="219"/>
      <c r="E34" s="220"/>
      <c r="F34" s="19" t="str">
        <f>IF(C34="","",IF(U34="","",U34))</f>
        <v>متر</v>
      </c>
      <c r="G34" s="185">
        <f>IF(C34="","",$M$7)</f>
        <v>120</v>
      </c>
      <c r="H34" s="185"/>
      <c r="I34" s="174">
        <f>IF(C34="","",AA34)</f>
        <v>4.4444444444444446</v>
      </c>
      <c r="J34" s="174"/>
      <c r="K34" s="186"/>
      <c r="L34" s="187"/>
      <c r="M34" s="206"/>
      <c r="N34" s="207"/>
      <c r="O34" s="208"/>
      <c r="P34" s="49"/>
      <c r="Q34" s="26">
        <v>1</v>
      </c>
      <c r="R34" s="48"/>
      <c r="S34" s="221" t="s">
        <v>42</v>
      </c>
      <c r="T34" s="222"/>
      <c r="U34" s="24" t="s">
        <v>43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5" t="str">
        <f>IF(C35="","",$M$7)</f>
        <v/>
      </c>
      <c r="H35" s="185"/>
      <c r="I35" s="174" t="str">
        <f>IF(C35="","",AA35)</f>
        <v/>
      </c>
      <c r="J35" s="174"/>
      <c r="K35" s="190"/>
      <c r="L35" s="191"/>
      <c r="M35" s="209"/>
      <c r="N35" s="210"/>
      <c r="O35" s="211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194" t="s">
        <v>13</v>
      </c>
      <c r="C36" s="195"/>
      <c r="D36" s="196"/>
      <c r="E36" s="197" t="s">
        <v>3</v>
      </c>
      <c r="F36" s="198"/>
      <c r="G36" s="199"/>
      <c r="H36" s="138" t="s">
        <v>2</v>
      </c>
      <c r="I36" s="139"/>
      <c r="J36" s="140"/>
      <c r="K36" s="141" t="s">
        <v>1</v>
      </c>
      <c r="L36" s="142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80" t="s">
        <v>21</v>
      </c>
      <c r="C38" s="227"/>
      <c r="D38" s="62" t="s">
        <v>20</v>
      </c>
      <c r="E38" s="61" t="s">
        <v>19</v>
      </c>
      <c r="F38" s="61"/>
      <c r="G38" s="61" t="s">
        <v>18</v>
      </c>
      <c r="H38" s="60"/>
      <c r="I38" s="228" t="s">
        <v>17</v>
      </c>
      <c r="J38" s="228"/>
      <c r="K38" s="229"/>
      <c r="L38" s="229"/>
      <c r="M38" s="22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230" t="s">
        <v>12</v>
      </c>
      <c r="C41" s="231"/>
      <c r="D41" s="223" t="str">
        <f>$B$7</f>
        <v>380/2</v>
      </c>
      <c r="E41" s="232"/>
      <c r="F41" s="40"/>
      <c r="G41" s="231" t="s">
        <v>11</v>
      </c>
      <c r="H41" s="231"/>
      <c r="I41" s="231"/>
      <c r="J41" s="223">
        <f>$O$6</f>
        <v>158</v>
      </c>
      <c r="K41" s="223"/>
      <c r="L41" s="223"/>
      <c r="M41" s="224" t="s">
        <v>10</v>
      </c>
      <c r="N41" s="225"/>
      <c r="O41" s="22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182" t="str">
        <f>IF(S43="","",S43)</f>
        <v>دوبله جورابگیر با EVA4میل</v>
      </c>
      <c r="D43" s="183"/>
      <c r="E43" s="184"/>
      <c r="F43" s="19" t="str">
        <f>IF(C43="","",IF(U43="","",U43))</f>
        <v>متر</v>
      </c>
      <c r="G43" s="185">
        <f>IF(C43="","",$M$7)</f>
        <v>120</v>
      </c>
      <c r="H43" s="185"/>
      <c r="I43" s="174">
        <f>IF(C43="","",AA43)</f>
        <v>2.6666666666666665</v>
      </c>
      <c r="J43" s="174"/>
      <c r="K43" s="186"/>
      <c r="L43" s="187"/>
      <c r="M43" s="206"/>
      <c r="N43" s="207"/>
      <c r="O43" s="208"/>
      <c r="P43" s="49"/>
      <c r="Q43" s="26">
        <v>1</v>
      </c>
      <c r="R43" s="48"/>
      <c r="S43" s="188" t="s">
        <v>44</v>
      </c>
      <c r="T43" s="189"/>
      <c r="U43" s="24" t="s">
        <v>43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5" t="str">
        <f>IF(C44="","",$M$7)</f>
        <v/>
      </c>
      <c r="H44" s="185"/>
      <c r="I44" s="174" t="str">
        <f>IF(C44="","",AA44)</f>
        <v/>
      </c>
      <c r="J44" s="174"/>
      <c r="K44" s="190"/>
      <c r="L44" s="191"/>
      <c r="M44" s="209"/>
      <c r="N44" s="210"/>
      <c r="O44" s="211"/>
      <c r="P44" s="45"/>
      <c r="Q44" s="10">
        <v>2</v>
      </c>
      <c r="R44" s="44"/>
      <c r="S44" s="192"/>
      <c r="T44" s="19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194" t="s">
        <v>13</v>
      </c>
      <c r="C45" s="195"/>
      <c r="D45" s="196"/>
      <c r="E45" s="197" t="s">
        <v>3</v>
      </c>
      <c r="F45" s="198"/>
      <c r="G45" s="199"/>
      <c r="H45" s="138" t="s">
        <v>2</v>
      </c>
      <c r="I45" s="139"/>
      <c r="J45" s="140"/>
      <c r="K45" s="141" t="s">
        <v>1</v>
      </c>
      <c r="L45" s="142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2024-04-25T05:28:24Z</cp:lastPrinted>
  <dcterms:created xsi:type="dcterms:W3CDTF">2018-11-04T09:48:07Z</dcterms:created>
  <dcterms:modified xsi:type="dcterms:W3CDTF">2024-04-25T05:28:32Z</dcterms:modified>
</cp:coreProperties>
</file>