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I44" i="1"/>
  <c r="J31" i="1"/>
  <c r="F31" i="1"/>
  <c r="G44" i="1"/>
  <c r="I31" i="1"/>
  <c r="E31" i="1"/>
  <c r="H31" i="1"/>
  <c r="G35" i="1" l="1"/>
  <c r="G13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<sst xmlns="http://schemas.openxmlformats.org/spreadsheetml/2006/main" count="118" uniqueCount="57">
  <si>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</si>
  <si>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</si>
  <si>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</si>
  <si>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</si>
  <si>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</si>
  <si>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</si>
  <si>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</si>
  <si>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</si>
  <si>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</si>
  <si>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</si>
  <si>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</si>
  <si>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</si>
  <si>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</si>
  <si>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</si>
  <si>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</si>
  <si>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</si>
  <si>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</si>
  <si>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</si>
  <si>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</si>
  <si>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</si>
  <si>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</si>
  <si>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</si>
  <si>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</si>
  <si>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</si>
  <si>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</si>
  <si>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</si>
  <si>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</si>
  <si>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</si>
  <si>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</si>
  <si>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</si>
  <si>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</si>
  <si>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</si>
  <si>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</si>
  <si>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</si>
  <si>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</si>
  <si>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</si>
  <si>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</si>
  <si>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</si>
  <si>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</si>
  <si>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</si>
  <si>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</si>
  <si>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</si>
  <si>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</si>
  <si>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رویه </t>
  </si>
  <si>
    <t xml:space="preserve">قدک 6 میل پنجه جلو </t>
  </si>
  <si>
    <t>یارد</t>
  </si>
  <si>
    <t xml:space="preserve">مواد مصرفی ملزومات دوخت </t>
  </si>
  <si>
    <t xml:space="preserve">عدد </t>
  </si>
  <si>
    <t xml:space="preserve">سوبله فرهنگ آستر </t>
  </si>
  <si>
    <t>ناواوان تکمیلی دودی 1.2</t>
  </si>
  <si>
    <t>(زیرهPVC)</t>
  </si>
  <si>
    <t>فشن میانه</t>
  </si>
  <si>
    <t xml:space="preserve">وزرشی فوم سنگی سرمه ای </t>
  </si>
  <si>
    <t xml:space="preserve">ساق بوت سرمه ای </t>
  </si>
  <si>
    <t xml:space="preserve">جفت </t>
  </si>
  <si>
    <t>503/2</t>
  </si>
  <si>
    <t xml:space="preserve">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</si>
</sst>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31</v>
      </c>
      <c r="C1" s="318"/>
      <c r="D1" s="319"/>
      <c r="E1" s="319"/>
      <c r="F1" s="320" t="s">
        <v>34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 x14ac:dyDescent="0.75">
      <c r="B2" s="308" t="s">
        <v>32</v>
      </c>
      <c r="C2" s="309"/>
      <c r="D2" s="117">
        <v>6</v>
      </c>
      <c r="E2" s="117">
        <v>2</v>
      </c>
      <c r="F2" s="117">
        <v>1400</v>
      </c>
      <c r="G2" s="99"/>
      <c r="H2" s="312" t="s">
        <v>36</v>
      </c>
      <c r="I2" s="313"/>
      <c r="J2" s="122"/>
      <c r="K2" s="118" t="s">
        <v>35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33</v>
      </c>
      <c r="C3" s="311"/>
      <c r="D3" s="117"/>
      <c r="E3" s="117"/>
      <c r="F3" s="117">
        <v>1400</v>
      </c>
      <c r="G3" s="99"/>
      <c r="H3" s="312" t="s">
        <v>37</v>
      </c>
      <c r="I3" s="313"/>
      <c r="J3" s="122"/>
      <c r="K3" s="118" t="s">
        <v>35</v>
      </c>
      <c r="L3" s="98"/>
      <c r="M3" s="205" t="s">
        <v>40</v>
      </c>
      <c r="N3" s="205"/>
      <c r="O3" s="314" t="s">
        <v>51</v>
      </c>
      <c r="Q3" s="3"/>
      <c r="R3" s="3"/>
    </row>
    <row r="4" spans="2:36" ht="15.75" customHeight="1" x14ac:dyDescent="0.25">
      <c r="B4" s="308" t="s">
        <v>39</v>
      </c>
      <c r="C4" s="309"/>
      <c r="D4" s="116"/>
      <c r="E4" s="119"/>
      <c r="F4" s="117">
        <v>1400</v>
      </c>
      <c r="G4" s="99"/>
      <c r="H4" s="312" t="s">
        <v>38</v>
      </c>
      <c r="I4" s="313"/>
      <c r="J4" s="123"/>
      <c r="K4" s="118" t="s">
        <v>35</v>
      </c>
      <c r="L4" s="98"/>
      <c r="M4" s="205"/>
      <c r="N4" s="205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30</v>
      </c>
      <c r="C6" s="299"/>
      <c r="D6" s="299"/>
      <c r="E6" s="95" t="s">
        <v>29</v>
      </c>
      <c r="F6" s="94">
        <f>R6</f>
        <v>32</v>
      </c>
      <c r="G6" s="94">
        <f t="shared" ref="G6:L7" si="0">S6</f>
        <v>33</v>
      </c>
      <c r="H6" s="94">
        <f t="shared" si="0"/>
        <v>34</v>
      </c>
      <c r="I6" s="94">
        <f t="shared" si="0"/>
        <v>35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28</v>
      </c>
      <c r="N6" s="237" t="s">
        <v>11</v>
      </c>
      <c r="O6" s="239">
        <v>4</v>
      </c>
      <c r="P6" s="84"/>
      <c r="Q6" s="92" t="s">
        <v>29</v>
      </c>
      <c r="R6" s="134">
        <v>32</v>
      </c>
      <c r="S6" s="135">
        <v>33</v>
      </c>
      <c r="T6" s="135">
        <v>34</v>
      </c>
      <c r="U6" s="135">
        <v>35</v>
      </c>
      <c r="V6" s="135">
        <v>0</v>
      </c>
      <c r="W6" s="135">
        <v>0</v>
      </c>
      <c r="X6" s="136">
        <v>0</v>
      </c>
      <c r="Y6" s="92" t="s">
        <v>28</v>
      </c>
    </row>
    <row r="7" spans="2:36" ht="18" customHeight="1" thickBot="1" x14ac:dyDescent="0.25">
      <c r="B7" s="300" t="s">
        <v>55</v>
      </c>
      <c r="C7" s="301"/>
      <c r="D7" s="301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26</v>
      </c>
      <c r="F8" s="296"/>
      <c r="G8" s="296"/>
      <c r="H8" s="296"/>
      <c r="I8" s="296"/>
      <c r="J8" s="296"/>
      <c r="K8" s="296"/>
      <c r="L8" s="296"/>
      <c r="M8" s="289"/>
      <c r="N8" s="241" t="s">
        <v>25</v>
      </c>
      <c r="O8" s="243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2"/>
      <c r="O9" s="244"/>
      <c r="P9" s="74"/>
      <c r="Q9" s="306" t="s">
        <v>24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23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0" t="str">
        <f>IF(S12="","",S12)</f>
        <v/>
      </c>
      <c r="D12" s="181"/>
      <c r="E12" s="182"/>
      <c r="F12" s="19" t="str">
        <f>IF(C12="","",IF(U12="","",U12))</f>
        <v/>
      </c>
      <c r="G12" s="183" t="str">
        <f>IF(C12="","",$M$7)</f>
        <v/>
      </c>
      <c r="H12" s="183"/>
      <c r="I12" s="173" t="str">
        <f>IF(C12="","",AA12)</f>
        <v/>
      </c>
      <c r="J12" s="173"/>
      <c r="K12" s="184"/>
      <c r="L12" s="283"/>
      <c r="M12" s="245" t="s">
        <v>50</v>
      </c>
      <c r="N12" s="246"/>
      <c r="O12" s="247"/>
      <c r="P12" s="49"/>
      <c r="Q12" s="71">
        <v>1</v>
      </c>
      <c r="R12" s="124"/>
      <c r="S12" s="284"/>
      <c r="T12" s="285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0" t="str">
        <f>IF(S13="","",S13)</f>
        <v xml:space="preserve">سوبله فرهنگ آستر 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6.5</v>
      </c>
      <c r="J13" s="173"/>
      <c r="K13" s="188"/>
      <c r="L13" s="291"/>
      <c r="M13" s="248"/>
      <c r="N13" s="246"/>
      <c r="O13" s="247"/>
      <c r="P13" s="45"/>
      <c r="Q13" s="70">
        <v>2</v>
      </c>
      <c r="R13" s="127"/>
      <c r="S13" s="266" t="s">
        <v>48</v>
      </c>
      <c r="T13" s="267"/>
      <c r="U13" s="125" t="s">
        <v>41</v>
      </c>
      <c r="V13" s="129">
        <v>29.25</v>
      </c>
      <c r="X13" s="22"/>
      <c r="Y13" s="22"/>
      <c r="AA13" s="6">
        <f t="shared" ref="AA13:AA15" si="2">($M$7*V13)/$S$9</f>
        <v>6.5</v>
      </c>
    </row>
    <row r="14" spans="2:36" ht="19.7" customHeight="1" x14ac:dyDescent="0.2">
      <c r="B14" s="46">
        <v>3</v>
      </c>
      <c r="C14" s="170" t="str">
        <f>IF(S14="","",S14)</f>
        <v xml:space="preserve">وزرشی فوم سنگی سرمه ای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1.5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52</v>
      </c>
      <c r="T14" s="267"/>
      <c r="U14" s="128" t="s">
        <v>41</v>
      </c>
      <c r="V14" s="130">
        <v>6.75</v>
      </c>
      <c r="X14" s="22"/>
      <c r="Y14" s="22"/>
      <c r="AA14" s="6">
        <f t="shared" si="2"/>
        <v>1.5</v>
      </c>
    </row>
    <row r="15" spans="2:36" ht="19.7" customHeight="1" thickBot="1" x14ac:dyDescent="0.25">
      <c r="B15" s="69">
        <v>4</v>
      </c>
      <c r="C15" s="275" t="str">
        <f>IF(S15="","",S15)</f>
        <v>ناواوان تکمیلی دودی 1.2</v>
      </c>
      <c r="D15" s="275"/>
      <c r="E15" s="275"/>
      <c r="F15" s="68" t="str">
        <f>IF(C15="","",IF(U15="","",U15))</f>
        <v>متر</v>
      </c>
      <c r="G15" s="276">
        <f>IF(C15="","",$M$7)</f>
        <v>120</v>
      </c>
      <c r="H15" s="276"/>
      <c r="I15" s="277">
        <f>IF(C15="","",AA15)</f>
        <v>1</v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 t="s">
        <v>49</v>
      </c>
      <c r="T15" s="274"/>
      <c r="U15" s="132" t="s">
        <v>41</v>
      </c>
      <c r="V15" s="133">
        <v>4.5</v>
      </c>
      <c r="X15" s="22"/>
      <c r="Y15" s="22"/>
      <c r="AA15" s="6">
        <f t="shared" si="2"/>
        <v>1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503/2</v>
      </c>
      <c r="E20" s="236"/>
      <c r="F20" s="107"/>
      <c r="G20" s="235" t="s">
        <v>11</v>
      </c>
      <c r="H20" s="235"/>
      <c r="I20" s="235"/>
      <c r="J20" s="227">
        <f>$O$6</f>
        <v>4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ساق بوت سرمه ای </v>
      </c>
      <c r="D22" s="163"/>
      <c r="E22" s="163"/>
      <c r="F22" s="27" t="str">
        <f>IF(C22="","",IF(U22="","",U22))</f>
        <v xml:space="preserve">جفت </v>
      </c>
      <c r="G22" s="164">
        <f>IF(C22="","",$M$7)</f>
        <v>120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54</v>
      </c>
      <c r="V22" s="23">
        <v>540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قدک 6 میل پنجه جلو </v>
      </c>
      <c r="D23" s="170"/>
      <c r="E23" s="170"/>
      <c r="F23" s="19" t="str">
        <f>IF(C23="","",IF(U23="","",U23))</f>
        <v>یارد</v>
      </c>
      <c r="G23" s="171">
        <f>IF(C23="","",$M$7)</f>
        <v>120</v>
      </c>
      <c r="H23" s="172"/>
      <c r="I23" s="173">
        <f>IF(C23="","",AA23)</f>
        <v>1.7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44</v>
      </c>
      <c r="T23" s="168"/>
      <c r="U23" s="15" t="s">
        <v>45</v>
      </c>
      <c r="V23" s="14">
        <v>7.65</v>
      </c>
      <c r="X23" s="22"/>
      <c r="Y23" s="22"/>
      <c r="AA23" s="6">
        <f t="shared" ref="AA23:AA25" si="3">($M$7*V23)/$S$9</f>
        <v>1.7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32</v>
      </c>
      <c r="E30" s="94">
        <f t="shared" ref="E30:J30" si="4">G6</f>
        <v>33</v>
      </c>
      <c r="F30" s="94">
        <f t="shared" si="4"/>
        <v>34</v>
      </c>
      <c r="G30" s="94">
        <f t="shared" si="4"/>
        <v>35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503/2</v>
      </c>
      <c r="E32" s="253"/>
      <c r="F32" s="110"/>
      <c r="G32" s="251" t="s">
        <v>11</v>
      </c>
      <c r="H32" s="251"/>
      <c r="I32" s="251"/>
      <c r="J32" s="252">
        <f>$O$6</f>
        <v>4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46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 t="s">
        <v>47</v>
      </c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503/2</v>
      </c>
      <c r="E41" s="236"/>
      <c r="F41" s="40"/>
      <c r="G41" s="235" t="s">
        <v>11</v>
      </c>
      <c r="H41" s="235"/>
      <c r="I41" s="235"/>
      <c r="J41" s="227">
        <f>$O$6</f>
        <v>4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2021-05-18T10:12:58Z</cp:lastPrinted>
  <dcterms:created xsi:type="dcterms:W3CDTF">2018-11-04T09:48:07Z</dcterms:created>
  <dcterms:modified xsi:type="dcterms:W3CDTF">2021-05-18T10:13:09Z</dcterms:modified>
</cp:coreProperties>
</file>