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31" i="1"/>
  <c r="I44" i="1"/>
  <c r="J31" i="1"/>
  <c r="F31" i="1"/>
  <c r="G44" i="1"/>
  <c r="I31" i="1"/>
  <c r="E31" i="1"/>
  <c r="H31" i="1"/>
  <c r="G35" i="1" l="1"/>
  <c r="G13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<sst xmlns="http://schemas.openxmlformats.org/spreadsheetml/2006/main" count="110" uniqueCount="49">
  <si>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</si>
  <si>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</si>
  <si>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</si>
  <si>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</si>
  <si>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</si>
  <si>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</si>
  <si>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</si>
  <si>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</si>
  <si>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</si>
  <si>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</si>
  <si>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</si>
  <si>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</si>
  <si>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</si>
  <si>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</si>
  <si>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</si>
  <si>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</si>
  <si>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</si>
  <si>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</si>
  <si>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</si>
  <si>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</si>
  <si>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</si>
  <si>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</si>
  <si>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</si>
  <si>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</si>
  <si>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</si>
  <si>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</si>
  <si>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</si>
  <si>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</si>
  <si>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</si>
  <si>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</si>
  <si>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</si>
  <si>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</si>
  <si>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</si>
  <si>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</si>
  <si>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</si>
  <si>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</si>
  <si>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</si>
  <si>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</si>
  <si>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</si>
  <si>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</si>
  <si>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</si>
  <si>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</si>
  <si>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رویه </t>
  </si>
  <si>
    <t xml:space="preserve">مواد مصرفی ملزومات دوخت </t>
  </si>
  <si>
    <t>کفی نایک بژ</t>
  </si>
  <si>
    <t>تکسون با Eva</t>
  </si>
  <si>
    <t>504/3</t>
  </si>
  <si>
    <t>نواری الیگیتور</t>
  </si>
  <si>
    <t xml:space="preserve">آبی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</si>
</sst>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2" sqref="R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7" t="s">
        <v>31</v>
      </c>
      <c r="C1" s="318"/>
      <c r="D1" s="319"/>
      <c r="E1" s="319"/>
      <c r="F1" s="320" t="s">
        <v>34</v>
      </c>
      <c r="G1" s="320"/>
      <c r="H1" s="320"/>
      <c r="I1" s="320"/>
      <c r="J1" s="320"/>
      <c r="K1" s="320"/>
      <c r="L1" s="320"/>
      <c r="M1" s="120"/>
      <c r="N1" s="315"/>
      <c r="O1" s="103"/>
      <c r="P1" s="297"/>
      <c r="Q1" s="297"/>
      <c r="R1" s="102"/>
      <c r="S1" s="101"/>
    </row>
    <row r="2" spans="2:36" ht="15.75" customHeight="1" x14ac:dyDescent="0.75">
      <c r="B2" s="308" t="s">
        <v>32</v>
      </c>
      <c r="C2" s="309"/>
      <c r="D2" s="117">
        <v>17</v>
      </c>
      <c r="E2" s="117">
        <v>11</v>
      </c>
      <c r="F2" s="117">
        <v>1400</v>
      </c>
      <c r="G2" s="99"/>
      <c r="H2" s="312" t="s">
        <v>36</v>
      </c>
      <c r="I2" s="313"/>
      <c r="J2" s="122"/>
      <c r="K2" s="118" t="s">
        <v>35</v>
      </c>
      <c r="L2" s="121"/>
      <c r="M2" s="121"/>
      <c r="N2" s="316"/>
      <c r="O2" s="112"/>
      <c r="Q2" s="3"/>
      <c r="R2" s="3"/>
    </row>
    <row r="3" spans="2:36" ht="15.75" customHeight="1" x14ac:dyDescent="0.2">
      <c r="B3" s="310" t="s">
        <v>33</v>
      </c>
      <c r="C3" s="311"/>
      <c r="D3" s="117"/>
      <c r="E3" s="117"/>
      <c r="F3" s="117">
        <v>1400</v>
      </c>
      <c r="G3" s="99"/>
      <c r="H3" s="312" t="s">
        <v>37</v>
      </c>
      <c r="I3" s="313"/>
      <c r="J3" s="122"/>
      <c r="K3" s="118" t="s">
        <v>35</v>
      </c>
      <c r="L3" s="98"/>
      <c r="M3" s="205" t="s">
        <v>40</v>
      </c>
      <c r="N3" s="205"/>
      <c r="O3" s="314"/>
      <c r="Q3" s="3"/>
      <c r="R3" s="3"/>
    </row>
    <row r="4" spans="2:36" ht="15.75" customHeight="1" x14ac:dyDescent="0.25">
      <c r="B4" s="308" t="s">
        <v>39</v>
      </c>
      <c r="C4" s="309"/>
      <c r="D4" s="116"/>
      <c r="E4" s="119"/>
      <c r="F4" s="117">
        <v>1400</v>
      </c>
      <c r="G4" s="99"/>
      <c r="H4" s="312" t="s">
        <v>38</v>
      </c>
      <c r="I4" s="313"/>
      <c r="J4" s="123"/>
      <c r="K4" s="118" t="s">
        <v>35</v>
      </c>
      <c r="L4" s="98"/>
      <c r="M4" s="205"/>
      <c r="N4" s="205"/>
      <c r="O4" s="31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30</v>
      </c>
      <c r="C6" s="299"/>
      <c r="D6" s="299"/>
      <c r="E6" s="95" t="s">
        <v>29</v>
      </c>
      <c r="F6" s="94">
        <f>R6</f>
        <v>31</v>
      </c>
      <c r="G6" s="94">
        <f t="shared" ref="G6:L7" si="0">S6</f>
        <v>32</v>
      </c>
      <c r="H6" s="94">
        <f t="shared" si="0"/>
        <v>33</v>
      </c>
      <c r="I6" s="94">
        <f t="shared" si="0"/>
        <v>34</v>
      </c>
      <c r="J6" s="94">
        <f t="shared" si="0"/>
        <v>35</v>
      </c>
      <c r="K6" s="94">
        <f t="shared" si="0"/>
        <v>36</v>
      </c>
      <c r="L6" s="94">
        <f t="shared" si="0"/>
        <v>0</v>
      </c>
      <c r="M6" s="93" t="s">
        <v>28</v>
      </c>
      <c r="N6" s="237" t="s">
        <v>11</v>
      </c>
      <c r="O6" s="239">
        <v>44</v>
      </c>
      <c r="P6" s="84"/>
      <c r="Q6" s="92" t="s">
        <v>29</v>
      </c>
      <c r="R6" s="134">
        <v>31</v>
      </c>
      <c r="S6" s="135">
        <v>32</v>
      </c>
      <c r="T6" s="135">
        <v>33</v>
      </c>
      <c r="U6" s="135">
        <v>34</v>
      </c>
      <c r="V6" s="135">
        <v>35</v>
      </c>
      <c r="W6" s="135">
        <v>36</v>
      </c>
      <c r="X6" s="136">
        <v>0</v>
      </c>
      <c r="Y6" s="92" t="s">
        <v>28</v>
      </c>
    </row>
    <row r="7" spans="2:36" ht="18" customHeight="1" thickBot="1" x14ac:dyDescent="0.25">
      <c r="B7" s="300" t="s">
        <v>46</v>
      </c>
      <c r="C7" s="301"/>
      <c r="D7" s="301"/>
      <c r="E7" s="91" t="s">
        <v>27</v>
      </c>
      <c r="F7" s="90">
        <f>R7</f>
        <v>25</v>
      </c>
      <c r="G7" s="90">
        <f t="shared" si="0"/>
        <v>25</v>
      </c>
      <c r="H7" s="90">
        <f t="shared" si="0"/>
        <v>25</v>
      </c>
      <c r="I7" s="90">
        <f t="shared" si="0"/>
        <v>25</v>
      </c>
      <c r="J7" s="90">
        <f t="shared" si="0"/>
        <v>25</v>
      </c>
      <c r="K7" s="90">
        <f t="shared" si="0"/>
        <v>25</v>
      </c>
      <c r="L7" s="90">
        <f t="shared" si="0"/>
        <v>0</v>
      </c>
      <c r="M7" s="90">
        <f t="shared" ref="M7" si="1">Y7</f>
        <v>150</v>
      </c>
      <c r="N7" s="238"/>
      <c r="O7" s="240"/>
      <c r="P7" s="89"/>
      <c r="Q7" s="88" t="s">
        <v>27</v>
      </c>
      <c r="R7" s="87">
        <v>25</v>
      </c>
      <c r="S7" s="87">
        <v>25</v>
      </c>
      <c r="T7" s="87">
        <v>25</v>
      </c>
      <c r="U7" s="87">
        <v>25</v>
      </c>
      <c r="V7" s="87">
        <v>25</v>
      </c>
      <c r="W7" s="87">
        <v>25</v>
      </c>
      <c r="X7" s="86">
        <v>0</v>
      </c>
      <c r="Y7" s="85">
        <f>SUM(R7:X7)</f>
        <v>150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0"/>
      <c r="C8" s="301"/>
      <c r="D8" s="301"/>
      <c r="E8" s="304" t="s">
        <v>26</v>
      </c>
      <c r="F8" s="296"/>
      <c r="G8" s="296"/>
      <c r="H8" s="296"/>
      <c r="I8" s="296"/>
      <c r="J8" s="296"/>
      <c r="K8" s="296"/>
      <c r="L8" s="296"/>
      <c r="M8" s="289"/>
      <c r="N8" s="241" t="s">
        <v>25</v>
      </c>
      <c r="O8" s="243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9"/>
      <c r="G9" s="269"/>
      <c r="H9" s="269"/>
      <c r="I9" s="269"/>
      <c r="J9" s="269"/>
      <c r="K9" s="269"/>
      <c r="L9" s="269"/>
      <c r="M9" s="290"/>
      <c r="N9" s="242"/>
      <c r="O9" s="244"/>
      <c r="P9" s="74"/>
      <c r="Q9" s="306" t="s">
        <v>24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23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16</v>
      </c>
      <c r="R11" s="54" t="s">
        <v>15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80" t="str">
        <f>IF(S12="","",S12)</f>
        <v>نواری الیگیتور</v>
      </c>
      <c r="D12" s="181"/>
      <c r="E12" s="182"/>
      <c r="F12" s="19" t="str">
        <f>IF(C12="","",IF(U12="","",U12))</f>
        <v>متر</v>
      </c>
      <c r="G12" s="183">
        <f>IF(C12="","",$M$7)</f>
        <v>150</v>
      </c>
      <c r="H12" s="183"/>
      <c r="I12" s="173">
        <f>IF(C12="","",AA12)</f>
        <v>138</v>
      </c>
      <c r="J12" s="173"/>
      <c r="K12" s="184"/>
      <c r="L12" s="283"/>
      <c r="M12" s="245"/>
      <c r="N12" s="246"/>
      <c r="O12" s="247"/>
      <c r="P12" s="49"/>
      <c r="Q12" s="71">
        <v>1</v>
      </c>
      <c r="R12" s="124"/>
      <c r="S12" s="284" t="s">
        <v>47</v>
      </c>
      <c r="T12" s="285"/>
      <c r="U12" s="125" t="s">
        <v>41</v>
      </c>
      <c r="V12" s="126">
        <v>496.8</v>
      </c>
      <c r="X12" s="22"/>
      <c r="Y12" s="22"/>
      <c r="AA12" s="6">
        <f>($M$7*V12)/$S$9</f>
        <v>138</v>
      </c>
    </row>
    <row r="13" spans="2:36" ht="19.7" customHeight="1" x14ac:dyDescent="0.2">
      <c r="B13" s="46">
        <v>2</v>
      </c>
      <c r="C13" s="170" t="str">
        <f>IF(S13="","",S13)</f>
        <v>کفی نایک بژ</v>
      </c>
      <c r="D13" s="170"/>
      <c r="E13" s="170"/>
      <c r="F13" s="19" t="str">
        <f>IF(C13="","",IF(U13="","",U13))</f>
        <v>متر</v>
      </c>
      <c r="G13" s="183">
        <f>IF(C13="","",$M$7)</f>
        <v>150</v>
      </c>
      <c r="H13" s="183"/>
      <c r="I13" s="173">
        <f>IF(C13="","",AA13)</f>
        <v>2.5</v>
      </c>
      <c r="J13" s="173"/>
      <c r="K13" s="188"/>
      <c r="L13" s="291"/>
      <c r="M13" s="248"/>
      <c r="N13" s="246"/>
      <c r="O13" s="247"/>
      <c r="P13" s="45"/>
      <c r="Q13" s="70">
        <v>2</v>
      </c>
      <c r="R13" s="127"/>
      <c r="S13" s="266" t="s">
        <v>44</v>
      </c>
      <c r="T13" s="267"/>
      <c r="U13" s="125" t="s">
        <v>41</v>
      </c>
      <c r="V13" s="129">
        <v>9</v>
      </c>
      <c r="X13" s="22"/>
      <c r="Y13" s="22"/>
      <c r="AA13" s="6">
        <f t="shared" ref="AA13:AA15" si="2">($M$7*V13)/$S$9</f>
        <v>2.5</v>
      </c>
    </row>
    <row r="14" spans="2:36" ht="19.7" customHeight="1" x14ac:dyDescent="0.2">
      <c r="B14" s="46">
        <v>3</v>
      </c>
      <c r="C14" s="170" t="str">
        <f>IF(S14="","",S14)</f>
        <v>تکسون با Eva</v>
      </c>
      <c r="D14" s="170"/>
      <c r="E14" s="170"/>
      <c r="F14" s="19" t="str">
        <f>IF(C14="","",IF(U14="","",U14))</f>
        <v>متر</v>
      </c>
      <c r="G14" s="183">
        <f>IF(C14="","",$M$7)</f>
        <v>150</v>
      </c>
      <c r="H14" s="183"/>
      <c r="I14" s="173">
        <f>IF(C14="","",AA14)</f>
        <v>2.5</v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 t="s">
        <v>45</v>
      </c>
      <c r="T14" s="267"/>
      <c r="U14" s="128" t="s">
        <v>41</v>
      </c>
      <c r="V14" s="130">
        <v>9</v>
      </c>
      <c r="X14" s="22"/>
      <c r="Y14" s="22"/>
      <c r="AA14" s="6">
        <f t="shared" si="2"/>
        <v>2.5</v>
      </c>
    </row>
    <row r="15" spans="2:36" ht="19.7" customHeight="1" thickBot="1" x14ac:dyDescent="0.25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504/3</v>
      </c>
      <c r="E20" s="236"/>
      <c r="F20" s="107"/>
      <c r="G20" s="235" t="s">
        <v>11</v>
      </c>
      <c r="H20" s="235"/>
      <c r="I20" s="235"/>
      <c r="J20" s="227">
        <f>$O$6</f>
        <v>44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42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29</v>
      </c>
      <c r="C30" s="265"/>
      <c r="D30" s="94">
        <f>F6</f>
        <v>31</v>
      </c>
      <c r="E30" s="94">
        <f t="shared" ref="E30:J30" si="4">G6</f>
        <v>32</v>
      </c>
      <c r="F30" s="94">
        <f t="shared" si="4"/>
        <v>33</v>
      </c>
      <c r="G30" s="94">
        <f t="shared" si="4"/>
        <v>34</v>
      </c>
      <c r="H30" s="94">
        <f t="shared" si="4"/>
        <v>35</v>
      </c>
      <c r="I30" s="94">
        <f t="shared" si="4"/>
        <v>36</v>
      </c>
      <c r="J30" s="94">
        <f t="shared" si="4"/>
        <v>0</v>
      </c>
      <c r="K30" s="265" t="s">
        <v>28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27</v>
      </c>
      <c r="C31" s="269"/>
      <c r="D31" s="111">
        <f>F7</f>
        <v>25</v>
      </c>
      <c r="E31" s="111">
        <f t="shared" ref="E31:J31" si="5">G7</f>
        <v>25</v>
      </c>
      <c r="F31" s="111">
        <f t="shared" si="5"/>
        <v>25</v>
      </c>
      <c r="G31" s="111">
        <f t="shared" si="5"/>
        <v>25</v>
      </c>
      <c r="H31" s="111">
        <f t="shared" si="5"/>
        <v>25</v>
      </c>
      <c r="I31" s="111">
        <f t="shared" si="5"/>
        <v>25</v>
      </c>
      <c r="J31" s="111">
        <f t="shared" si="5"/>
        <v>0</v>
      </c>
      <c r="K31" s="271">
        <f>J31+I31+H31+G31+F31+E31+D31</f>
        <v>150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504/3</v>
      </c>
      <c r="E32" s="253"/>
      <c r="F32" s="110"/>
      <c r="G32" s="251" t="s">
        <v>11</v>
      </c>
      <c r="H32" s="251"/>
      <c r="I32" s="251"/>
      <c r="J32" s="252">
        <f>$O$6</f>
        <v>44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43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504/3</v>
      </c>
      <c r="E41" s="236"/>
      <c r="F41" s="40"/>
      <c r="G41" s="235" t="s">
        <v>11</v>
      </c>
      <c r="H41" s="235"/>
      <c r="I41" s="235"/>
      <c r="J41" s="227">
        <f>$O$6</f>
        <v>44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2022-02-07T04:44:34Z</cp:lastPrinted>
  <dcterms:created xsi:type="dcterms:W3CDTF">2018-11-04T09:48:07Z</dcterms:created>
  <dcterms:modified xsi:type="dcterms:W3CDTF">2022-02-07T04:44:37Z</dcterms:modified>
</cp:coreProperties>
</file>