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31" i="1"/>
  <c r="I44" i="1"/>
  <c r="I35" i="1"/>
  <c r="I15" i="1"/>
  <c r="J31" i="1"/>
  <c r="F31" i="1"/>
  <c r="G44" i="1"/>
  <c r="G35" i="1"/>
  <c r="G15" i="1"/>
  <c r="I31" i="1"/>
  <c r="E31" i="1"/>
  <c r="H31" i="1"/>
  <c r="G13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<sst xmlns="http://schemas.openxmlformats.org/spreadsheetml/2006/main" count="116" uniqueCount="55">
  <si>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</si>
  <si>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</si>
  <si>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</si>
  <si>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</si>
  <si>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</si>
  <si>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</si>
  <si>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</si>
  <si>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</si>
  <si>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</si>
  <si>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</si>
  <si>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</si>
  <si>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</si>
  <si>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</si>
  <si>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</si>
  <si>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</si>
  <si>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</si>
  <si>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</si>
  <si>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</si>
  <si>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</si>
  <si>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</si>
  <si>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</si>
  <si>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</si>
  <si>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</si>
  <si>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</si>
  <si>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</si>
  <si>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</si>
  <si>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</si>
  <si>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</si>
  <si>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</si>
  <si>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</si>
  <si>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</si>
  <si>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</si>
  <si>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</si>
  <si>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</si>
  <si>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</si>
  <si>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</si>
  <si>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</si>
  <si>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</si>
  <si>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</si>
  <si>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</si>
  <si>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</si>
  <si>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</si>
  <si>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</si>
  <si>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</si>
  <si>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دوبله خز نباتی با عرض 1.5</t>
  </si>
  <si>
    <t xml:space="preserve">EVA 6میل مشکی نرم </t>
  </si>
  <si>
    <t xml:space="preserve">متر </t>
  </si>
  <si>
    <t xml:space="preserve">اسلیپرمارک دار </t>
  </si>
  <si>
    <t>550/3</t>
  </si>
  <si>
    <t>38-39</t>
  </si>
  <si>
    <t>40-41</t>
  </si>
  <si>
    <t>42-43</t>
  </si>
  <si>
    <t>44-45</t>
  </si>
  <si>
    <t>لویزویتون سفید</t>
  </si>
  <si>
    <t xml:space="preserve">لویزویتون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</si>
</sst>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2626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6</v>
      </c>
      <c r="E2" s="117">
        <v>10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 t="str">
        <f>R6</f>
        <v>38-39</v>
      </c>
      <c r="G6" s="94" t="str">
        <f t="shared" ref="G6:L7" si="0">S6</f>
        <v>40-41</v>
      </c>
      <c r="H6" s="94" t="str">
        <f t="shared" si="0"/>
        <v>42-43</v>
      </c>
      <c r="I6" s="94" t="str">
        <f t="shared" si="0"/>
        <v>44-45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89</v>
      </c>
      <c r="P6" s="84"/>
      <c r="Q6" s="92" t="s">
        <v>30</v>
      </c>
      <c r="R6" s="134" t="s">
        <v>49</v>
      </c>
      <c r="S6" s="135" t="s">
        <v>50</v>
      </c>
      <c r="T6" s="135" t="s">
        <v>51</v>
      </c>
      <c r="U6" s="135" t="s">
        <v>52</v>
      </c>
      <c r="V6" s="135">
        <v>0</v>
      </c>
      <c r="W6" s="135">
        <v>0</v>
      </c>
      <c r="X6" s="136"/>
      <c r="Y6" s="92" t="s">
        <v>29</v>
      </c>
    </row>
    <row r="7" spans="2:36" ht="18" customHeight="1" thickBot="1" x14ac:dyDescent="0.25">
      <c r="B7" s="140" t="s">
        <v>48</v>
      </c>
      <c r="C7" s="141"/>
      <c r="D7" s="141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40</v>
      </c>
      <c r="I7" s="90">
        <f t="shared" si="0"/>
        <v>40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160</v>
      </c>
      <c r="N7" s="230"/>
      <c r="O7" s="232"/>
      <c r="P7" s="89"/>
      <c r="Q7" s="88" t="s">
        <v>28</v>
      </c>
      <c r="R7" s="87">
        <v>40</v>
      </c>
      <c r="S7" s="87">
        <v>40</v>
      </c>
      <c r="T7" s="87">
        <v>40</v>
      </c>
      <c r="U7" s="87">
        <v>40</v>
      </c>
      <c r="V7" s="87">
        <v>0</v>
      </c>
      <c r="W7" s="87">
        <v>0</v>
      </c>
      <c r="X7" s="86"/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لویزویتون سفید </v>
      </c>
      <c r="D12" s="167"/>
      <c r="E12" s="168"/>
      <c r="F12" s="19" t="str">
        <f>IF(C12="","",IF(U12="","",U12))</f>
        <v>متر</v>
      </c>
      <c r="G12" s="169">
        <f>IF(C12="","",$M$7)</f>
        <v>160</v>
      </c>
      <c r="H12" s="169"/>
      <c r="I12" s="170">
        <f>IF(C12="","",AA12)</f>
        <v>14.666666666666666</v>
      </c>
      <c r="J12" s="170"/>
      <c r="K12" s="171"/>
      <c r="L12" s="172"/>
      <c r="M12" s="237" t="s">
        <v>47</v>
      </c>
      <c r="N12" s="238"/>
      <c r="O12" s="239"/>
      <c r="P12" s="49"/>
      <c r="Q12" s="71">
        <v>1</v>
      </c>
      <c r="R12" s="124"/>
      <c r="S12" s="173" t="s">
        <v>54</v>
      </c>
      <c r="T12" s="174"/>
      <c r="U12" s="125" t="s">
        <v>42</v>
      </c>
      <c r="V12" s="126">
        <v>49.5</v>
      </c>
      <c r="X12" s="22"/>
      <c r="Y12" s="22"/>
      <c r="AA12" s="6">
        <f>($M$7*V12)/$S$9</f>
        <v>14.666666666666666</v>
      </c>
    </row>
    <row r="13" spans="2:36" ht="19.7" customHeight="1" x14ac:dyDescent="0.2">
      <c r="B13" s="46">
        <v>2</v>
      </c>
      <c r="C13" s="207" t="str">
        <f>IF(S13="","",S13)</f>
        <v>دوبله خز نباتی با عرض 1.5</v>
      </c>
      <c r="D13" s="207"/>
      <c r="E13" s="207"/>
      <c r="F13" s="19" t="str">
        <f>IF(C13="","",IF(U13="","",U13))</f>
        <v xml:space="preserve">متر </v>
      </c>
      <c r="G13" s="169">
        <f>IF(C13="","",$M$7)</f>
        <v>160</v>
      </c>
      <c r="H13" s="169"/>
      <c r="I13" s="170">
        <f>IF(C13="","",AA13)</f>
        <v>20</v>
      </c>
      <c r="J13" s="170"/>
      <c r="K13" s="184"/>
      <c r="L13" s="185"/>
      <c r="M13" s="240"/>
      <c r="N13" s="238"/>
      <c r="O13" s="239"/>
      <c r="P13" s="45"/>
      <c r="Q13" s="70">
        <v>2</v>
      </c>
      <c r="R13" s="127"/>
      <c r="S13" s="195" t="s">
        <v>44</v>
      </c>
      <c r="T13" s="196"/>
      <c r="U13" s="128" t="s">
        <v>46</v>
      </c>
      <c r="V13" s="129">
        <v>67.5</v>
      </c>
      <c r="X13" s="22"/>
      <c r="Y13" s="22"/>
      <c r="AA13" s="6">
        <f t="shared" ref="AA13:AA15" si="2">($M$7*V13)/$S$9</f>
        <v>20</v>
      </c>
    </row>
    <row r="14" spans="2:36" ht="19.7" customHeight="1" x14ac:dyDescent="0.2">
      <c r="B14" s="46">
        <v>3</v>
      </c>
      <c r="C14" s="207" t="str">
        <f>IF(S14="","",S14)</f>
        <v xml:space="preserve">EVA 6میل مشکی نرم </v>
      </c>
      <c r="D14" s="207"/>
      <c r="E14" s="207"/>
      <c r="F14" s="19" t="str">
        <f>IF(C14="","",IF(U14="","",U14))</f>
        <v>متر</v>
      </c>
      <c r="G14" s="169">
        <f>IF(C14="","",$M$7)</f>
        <v>160</v>
      </c>
      <c r="H14" s="169"/>
      <c r="I14" s="170">
        <f>IF(C14="","",AA14)</f>
        <v>6.666666666666667</v>
      </c>
      <c r="J14" s="170"/>
      <c r="K14" s="208"/>
      <c r="L14" s="209"/>
      <c r="M14" s="240"/>
      <c r="N14" s="238"/>
      <c r="O14" s="239"/>
      <c r="P14" s="11"/>
      <c r="Q14" s="70">
        <v>3</v>
      </c>
      <c r="R14" s="127"/>
      <c r="S14" s="195" t="s">
        <v>45</v>
      </c>
      <c r="T14" s="196"/>
      <c r="U14" s="128" t="s">
        <v>42</v>
      </c>
      <c r="V14" s="130">
        <v>22.5</v>
      </c>
      <c r="X14" s="22"/>
      <c r="Y14" s="22"/>
      <c r="AA14" s="6">
        <f t="shared" si="2"/>
        <v>6.666666666666667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40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550/3</v>
      </c>
      <c r="E20" s="183"/>
      <c r="F20" s="107"/>
      <c r="G20" s="181" t="s">
        <v>11</v>
      </c>
      <c r="H20" s="181"/>
      <c r="I20" s="181"/>
      <c r="J20" s="182">
        <f>$O$6</f>
        <v>89</v>
      </c>
      <c r="K20" s="182"/>
      <c r="L20" s="182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7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7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1"/>
      <c r="N23" s="302"/>
      <c r="O23" s="157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1"/>
      <c r="N24" s="302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 t="str">
        <f>F6</f>
        <v>38-39</v>
      </c>
      <c r="E30" s="94" t="str">
        <f t="shared" ref="E30:J30" si="4">G6</f>
        <v>40-41</v>
      </c>
      <c r="F30" s="94" t="str">
        <f t="shared" si="4"/>
        <v>42-43</v>
      </c>
      <c r="G30" s="94" t="str">
        <f t="shared" si="4"/>
        <v>44-45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40</v>
      </c>
      <c r="E31" s="111">
        <f t="shared" ref="E31:J31" si="5">G7</f>
        <v>40</v>
      </c>
      <c r="F31" s="111">
        <f t="shared" si="5"/>
        <v>40</v>
      </c>
      <c r="G31" s="111">
        <f t="shared" si="5"/>
        <v>40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550/3</v>
      </c>
      <c r="E32" s="258"/>
      <c r="F32" s="110"/>
      <c r="G32" s="256" t="s">
        <v>11</v>
      </c>
      <c r="H32" s="256"/>
      <c r="I32" s="256"/>
      <c r="J32" s="257">
        <f>$O$6</f>
        <v>89</v>
      </c>
      <c r="K32" s="257"/>
      <c r="L32" s="257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7"/>
      <c r="M34" s="291"/>
      <c r="N34" s="156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550/3</v>
      </c>
      <c r="E41" s="183"/>
      <c r="F41" s="40"/>
      <c r="G41" s="181" t="s">
        <v>11</v>
      </c>
      <c r="H41" s="181"/>
      <c r="I41" s="181"/>
      <c r="J41" s="182">
        <f>$O$6</f>
        <v>89</v>
      </c>
      <c r="K41" s="182"/>
      <c r="L41" s="182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7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2020-12-27T14:09:03Z</cp:lastPrinted>
  <dcterms:created xsi:type="dcterms:W3CDTF">2018-11-04T09:48:07Z</dcterms:created>
  <dcterms:modified xsi:type="dcterms:W3CDTF">2020-12-27T14:09:59Z</dcterms:modified>
</cp:coreProperties>
</file>