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<sst xmlns="http://schemas.openxmlformats.org/spreadsheetml/2006/main" count="115" uniqueCount="54">
  <si>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</si>
  <si>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</si>
  <si>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</si>
  <si>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</si>
  <si>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</si>
  <si>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</si>
  <si>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</si>
  <si>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</si>
  <si>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</si>
  <si>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</si>
  <si>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</si>
  <si>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</si>
  <si>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</si>
  <si>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</si>
  <si>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</si>
  <si>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</si>
  <si>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</si>
  <si>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</si>
  <si>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</si>
  <si>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</si>
  <si>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</si>
  <si>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</si>
  <si>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</si>
  <si>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</si>
  <si>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</si>
  <si>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</si>
  <si>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</si>
  <si>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</si>
  <si>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</si>
  <si>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</si>
  <si>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</si>
  <si>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</si>
  <si>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</si>
  <si>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</si>
  <si>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</si>
  <si>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</si>
  <si>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</si>
  <si>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</si>
  <si>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</si>
  <si>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</si>
  <si>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</si>
  <si>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</si>
  <si>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</si>
  <si>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</si>
  <si>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</si>
  <si>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</si>
  <si>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</si>
  <si>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</si>
  <si>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</si>
  <si>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</si>
  <si>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</si>
  <si>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اسلیپر کاکتوس</t>
  </si>
  <si>
    <t xml:space="preserve">کرم </t>
  </si>
  <si>
    <t xml:space="preserve">دوبله پورشه کرم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</si>
</sst>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Z14" sqref="Z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8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146</v>
      </c>
      <c r="P6" s="84"/>
      <c r="Q6" s="92" t="s">
        <v>30</v>
      </c>
      <c r="R6" s="134" t="s">
        <v>47</v>
      </c>
      <c r="S6" s="135" t="s">
        <v>48</v>
      </c>
      <c r="T6" s="135" t="s">
        <v>49</v>
      </c>
      <c r="U6" s="135" t="s">
        <v>50</v>
      </c>
      <c r="V6" s="135"/>
      <c r="W6" s="135"/>
      <c r="X6" s="136"/>
      <c r="Y6" s="92" t="s">
        <v>29</v>
      </c>
    </row>
    <row r="7" spans="2:36" ht="18" customHeight="1" thickBot="1" x14ac:dyDescent="0.3">
      <c r="B7" s="140">
        <v>550.79999999999995</v>
      </c>
      <c r="C7" s="141"/>
      <c r="D7" s="141"/>
      <c r="E7" s="91" t="s">
        <v>28</v>
      </c>
      <c r="F7" s="90">
        <f>R7</f>
        <v>3</v>
      </c>
      <c r="G7" s="90">
        <f t="shared" si="0"/>
        <v>9</v>
      </c>
      <c r="H7" s="90">
        <f t="shared" si="0"/>
        <v>9</v>
      </c>
      <c r="I7" s="90">
        <f t="shared" si="0"/>
        <v>3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24</v>
      </c>
      <c r="N7" s="230"/>
      <c r="O7" s="232"/>
      <c r="P7" s="89"/>
      <c r="Q7" s="88" t="s">
        <v>28</v>
      </c>
      <c r="R7" s="87">
        <v>3</v>
      </c>
      <c r="S7" s="87">
        <v>9</v>
      </c>
      <c r="T7" s="87">
        <v>9</v>
      </c>
      <c r="U7" s="87">
        <v>3</v>
      </c>
      <c r="V7" s="87"/>
      <c r="W7" s="87"/>
      <c r="X7" s="86"/>
      <c r="Y7" s="85">
        <f>SUM(R7:X7)</f>
        <v>24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6" t="str">
        <f>IF(S12="","",S12)</f>
        <v xml:space="preserve">دوبله پورشه کرم </v>
      </c>
      <c r="D12" s="167"/>
      <c r="E12" s="168"/>
      <c r="F12" s="19" t="str">
        <f>IF(C12="","",IF(U12="","",U12))</f>
        <v>متر</v>
      </c>
      <c r="G12" s="169">
        <f>IF(C12="","",$M$7)</f>
        <v>24</v>
      </c>
      <c r="H12" s="169"/>
      <c r="I12" s="170">
        <f>IF(C12="","",AA12)</f>
        <v>2</v>
      </c>
      <c r="J12" s="170"/>
      <c r="K12" s="171"/>
      <c r="L12" s="172"/>
      <c r="M12" s="237" t="s">
        <v>51</v>
      </c>
      <c r="N12" s="238"/>
      <c r="O12" s="239"/>
      <c r="P12" s="49"/>
      <c r="Q12" s="71">
        <v>1</v>
      </c>
      <c r="R12" s="124"/>
      <c r="S12" s="173" t="s">
        <v>53</v>
      </c>
      <c r="T12" s="174"/>
      <c r="U12" s="125" t="s">
        <v>42</v>
      </c>
      <c r="V12" s="126">
        <v>45</v>
      </c>
      <c r="X12" s="22"/>
      <c r="Y12" s="22"/>
      <c r="AA12" s="6">
        <f>($M$7*V12)/$S$9</f>
        <v>2</v>
      </c>
    </row>
    <row r="13" spans="2:36" ht="19.7" customHeight="1" x14ac:dyDescent="0.25">
      <c r="B13" s="46">
        <v>2</v>
      </c>
      <c r="C13" s="207" t="str">
        <f>IF(S13="","",S13)</f>
        <v>دوبله خز نباتی با عرض 1.5</v>
      </c>
      <c r="D13" s="207"/>
      <c r="E13" s="207"/>
      <c r="F13" s="19" t="str">
        <f>IF(C13="","",IF(U13="","",U13))</f>
        <v xml:space="preserve">متر </v>
      </c>
      <c r="G13" s="169">
        <f>IF(C13="","",$M$7)</f>
        <v>24</v>
      </c>
      <c r="H13" s="169"/>
      <c r="I13" s="170">
        <f>IF(C13="","",AA13)</f>
        <v>3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44</v>
      </c>
      <c r="T13" s="196"/>
      <c r="U13" s="128" t="s">
        <v>46</v>
      </c>
      <c r="V13" s="129">
        <v>67.5</v>
      </c>
      <c r="X13" s="22"/>
      <c r="Y13" s="22"/>
      <c r="AA13" s="6">
        <f t="shared" ref="AA13:AA15" si="2">($M$7*V13)/$S$9</f>
        <v>3</v>
      </c>
    </row>
    <row r="14" spans="2:36" ht="19.7" customHeight="1" x14ac:dyDescent="0.25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24</v>
      </c>
      <c r="H14" s="169"/>
      <c r="I14" s="170">
        <f>IF(C14="","",AA14)</f>
        <v>0.97777777777777775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45</v>
      </c>
      <c r="T14" s="196"/>
      <c r="U14" s="128" t="s">
        <v>42</v>
      </c>
      <c r="V14" s="130">
        <v>22</v>
      </c>
      <c r="X14" s="22"/>
      <c r="Y14" s="22"/>
      <c r="AA14" s="6">
        <f t="shared" si="2"/>
        <v>0.97777777777777775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>
        <f>$B$7</f>
        <v>550.79999999999995</v>
      </c>
      <c r="E20" s="183"/>
      <c r="F20" s="107"/>
      <c r="G20" s="181" t="s">
        <v>11</v>
      </c>
      <c r="H20" s="181"/>
      <c r="I20" s="181"/>
      <c r="J20" s="182">
        <f>$O$6</f>
        <v>146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303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3</v>
      </c>
      <c r="E31" s="111">
        <f t="shared" ref="E31:J31" si="5">G7</f>
        <v>9</v>
      </c>
      <c r="F31" s="111">
        <f t="shared" si="5"/>
        <v>9</v>
      </c>
      <c r="G31" s="111">
        <f t="shared" si="5"/>
        <v>3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24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550.79999999999995</v>
      </c>
      <c r="E32" s="258"/>
      <c r="F32" s="110"/>
      <c r="G32" s="256" t="s">
        <v>11</v>
      </c>
      <c r="H32" s="256"/>
      <c r="I32" s="256"/>
      <c r="J32" s="257">
        <f>$O$6</f>
        <v>146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>
        <f>$B$7</f>
        <v>550.79999999999995</v>
      </c>
      <c r="E41" s="183"/>
      <c r="F41" s="40"/>
      <c r="G41" s="181" t="s">
        <v>11</v>
      </c>
      <c r="H41" s="181"/>
      <c r="I41" s="181"/>
      <c r="J41" s="182">
        <f>$O$6</f>
        <v>146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2022-10-31T15:28:27Z</cp:lastPrinted>
  <dcterms:created xsi:type="dcterms:W3CDTF">2018-11-04T09:48:07Z</dcterms:created>
  <dcterms:modified xsi:type="dcterms:W3CDTF">2022-10-31T15:28:36Z</dcterms:modified>
</cp:coreProperties>
</file>