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<sst xmlns="http://schemas.openxmlformats.org/spreadsheetml/2006/main" count="114" uniqueCount="53">
  <si>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</si>
  <si>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</si>
  <si>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</si>
  <si>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</si>
  <si>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</si>
  <si>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</si>
  <si>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</si>
  <si>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</si>
  <si>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</si>
  <si>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</si>
  <si>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</si>
  <si>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</si>
  <si>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</si>
  <si>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</si>
  <si>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</si>
  <si>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</si>
  <si>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</si>
  <si>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</si>
  <si>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</si>
  <si>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</si>
  <si>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</si>
  <si>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</si>
  <si>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</si>
  <si>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</si>
  <si>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</si>
  <si>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</si>
  <si>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</si>
  <si>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</si>
  <si>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</si>
  <si>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</si>
  <si>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</si>
  <si>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</si>
  <si>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</si>
  <si>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</si>
  <si>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</si>
  <si>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</si>
  <si>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</si>
  <si>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</si>
  <si>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</si>
  <si>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</si>
  <si>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</si>
  <si>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</si>
  <si>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</si>
  <si>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30-31</t>
  </si>
  <si>
    <t>32-33</t>
  </si>
  <si>
    <t>34-35</t>
  </si>
  <si>
    <t>دوبله خز نباتی با عرض 1.5</t>
  </si>
  <si>
    <t xml:space="preserve">EVA 6میل مشکی نرم </t>
  </si>
  <si>
    <t xml:space="preserve">متر </t>
  </si>
  <si>
    <t xml:space="preserve">بچه گانه اسلیپر بابانوئل </t>
  </si>
  <si>
    <t>مدیریت</t>
  </si>
  <si>
    <t xml:space="preserve">قرمز </t>
  </si>
  <si>
    <t xml:space="preserve">دوبله پورشه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</si>
</sst>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7" sqref="S1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5" t="s">
        <v>32</v>
      </c>
      <c r="C1" s="316"/>
      <c r="D1" s="317"/>
      <c r="E1" s="317"/>
      <c r="F1" s="318" t="s">
        <v>35</v>
      </c>
      <c r="G1" s="318"/>
      <c r="H1" s="318"/>
      <c r="I1" s="318"/>
      <c r="J1" s="318"/>
      <c r="K1" s="318"/>
      <c r="L1" s="318"/>
      <c r="M1" s="120"/>
      <c r="N1" s="313"/>
      <c r="O1" s="103"/>
      <c r="P1" s="296"/>
      <c r="Q1" s="296"/>
      <c r="R1" s="102"/>
      <c r="S1" s="101"/>
    </row>
    <row r="2" spans="2:36" ht="15.75" customHeight="1" x14ac:dyDescent="0.75">
      <c r="B2" s="307" t="s">
        <v>33</v>
      </c>
      <c r="C2" s="308"/>
      <c r="D2" s="117">
        <v>1</v>
      </c>
      <c r="E2" s="117">
        <v>9</v>
      </c>
      <c r="F2" s="117">
        <v>1402</v>
      </c>
      <c r="G2" s="99"/>
      <c r="H2" s="311" t="s">
        <v>37</v>
      </c>
      <c r="I2" s="312"/>
      <c r="J2" s="122"/>
      <c r="K2" s="118" t="s">
        <v>36</v>
      </c>
      <c r="L2" s="121"/>
      <c r="M2" s="121"/>
      <c r="N2" s="314"/>
      <c r="O2" s="112"/>
      <c r="Q2" s="3"/>
      <c r="R2" s="3"/>
    </row>
    <row r="3" spans="2:36" ht="15.75" customHeight="1" x14ac:dyDescent="0.25">
      <c r="B3" s="309" t="s">
        <v>34</v>
      </c>
      <c r="C3" s="310"/>
      <c r="D3" s="117"/>
      <c r="E3" s="117"/>
      <c r="F3" s="117">
        <v>1402</v>
      </c>
      <c r="G3" s="99"/>
      <c r="H3" s="311" t="s">
        <v>38</v>
      </c>
      <c r="I3" s="312"/>
      <c r="J3" s="122"/>
      <c r="K3" s="118" t="s">
        <v>36</v>
      </c>
      <c r="L3" s="98"/>
      <c r="M3" s="206" t="s">
        <v>41</v>
      </c>
      <c r="N3" s="206"/>
      <c r="O3" s="155" t="s">
        <v>50</v>
      </c>
      <c r="Q3" s="3"/>
      <c r="R3" s="3"/>
    </row>
    <row r="4" spans="2:36" ht="15.75" customHeight="1" x14ac:dyDescent="0.25">
      <c r="B4" s="307" t="s">
        <v>40</v>
      </c>
      <c r="C4" s="308"/>
      <c r="D4" s="116"/>
      <c r="E4" s="119"/>
      <c r="F4" s="117">
        <v>1402</v>
      </c>
      <c r="G4" s="99"/>
      <c r="H4" s="311" t="s">
        <v>39</v>
      </c>
      <c r="I4" s="312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7" t="s">
        <v>31</v>
      </c>
      <c r="C6" s="298"/>
      <c r="D6" s="298"/>
      <c r="E6" s="95" t="s">
        <v>30</v>
      </c>
      <c r="F6" s="94" t="str">
        <f>R6</f>
        <v>30-31</v>
      </c>
      <c r="G6" s="94" t="str">
        <f t="shared" ref="G6:L7" si="0">S6</f>
        <v>32-33</v>
      </c>
      <c r="H6" s="94" t="str">
        <f t="shared" si="0"/>
        <v>34-35</v>
      </c>
      <c r="I6" s="94">
        <f t="shared" si="0"/>
        <v>0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2" t="s">
        <v>11</v>
      </c>
      <c r="O6" s="234">
        <v>39</v>
      </c>
      <c r="P6" s="84"/>
      <c r="Q6" s="92" t="s">
        <v>30</v>
      </c>
      <c r="R6" s="134" t="s">
        <v>43</v>
      </c>
      <c r="S6" s="135" t="s">
        <v>44</v>
      </c>
      <c r="T6" s="135" t="s">
        <v>45</v>
      </c>
      <c r="U6" s="135"/>
      <c r="V6" s="135"/>
      <c r="W6" s="135"/>
      <c r="X6" s="136"/>
      <c r="Y6" s="92" t="s">
        <v>29</v>
      </c>
    </row>
    <row r="7" spans="2:36" ht="18" customHeight="1" thickBot="1" x14ac:dyDescent="0.3">
      <c r="B7" s="299">
        <v>551.20000000000005</v>
      </c>
      <c r="C7" s="300"/>
      <c r="D7" s="300"/>
      <c r="E7" s="91" t="s">
        <v>28</v>
      </c>
      <c r="F7" s="90">
        <f>R7</f>
        <v>40</v>
      </c>
      <c r="G7" s="90">
        <f t="shared" si="0"/>
        <v>40</v>
      </c>
      <c r="H7" s="90">
        <f t="shared" si="0"/>
        <v>40</v>
      </c>
      <c r="I7" s="90">
        <f t="shared" si="0"/>
        <v>0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40</v>
      </c>
      <c r="S7" s="87">
        <v>40</v>
      </c>
      <c r="T7" s="87">
        <v>40</v>
      </c>
      <c r="U7" s="87"/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9"/>
      <c r="C8" s="300"/>
      <c r="D8" s="300"/>
      <c r="E8" s="303" t="s">
        <v>27</v>
      </c>
      <c r="F8" s="295"/>
      <c r="G8" s="295"/>
      <c r="H8" s="295"/>
      <c r="I8" s="295"/>
      <c r="J8" s="295"/>
      <c r="K8" s="295"/>
      <c r="L8" s="295"/>
      <c r="M8" s="288"/>
      <c r="N8" s="236" t="s">
        <v>26</v>
      </c>
      <c r="O8" s="238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1"/>
      <c r="C9" s="302"/>
      <c r="D9" s="302"/>
      <c r="E9" s="304"/>
      <c r="F9" s="264"/>
      <c r="G9" s="264"/>
      <c r="H9" s="264"/>
      <c r="I9" s="264"/>
      <c r="J9" s="264"/>
      <c r="K9" s="264"/>
      <c r="L9" s="264"/>
      <c r="M9" s="289"/>
      <c r="N9" s="237"/>
      <c r="O9" s="239"/>
      <c r="P9" s="74"/>
      <c r="Q9" s="305" t="s">
        <v>25</v>
      </c>
      <c r="R9" s="306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1" t="s">
        <v>24</v>
      </c>
      <c r="D11" s="291"/>
      <c r="E11" s="291"/>
      <c r="F11" s="53" t="s">
        <v>6</v>
      </c>
      <c r="G11" s="292" t="s">
        <v>9</v>
      </c>
      <c r="H11" s="292"/>
      <c r="I11" s="292" t="s">
        <v>5</v>
      </c>
      <c r="J11" s="292"/>
      <c r="K11" s="293" t="s">
        <v>8</v>
      </c>
      <c r="L11" s="294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9" t="str">
        <f>IF(S12="","",S12)</f>
        <v xml:space="preserve">دوبله پورشه قرمز </v>
      </c>
      <c r="D12" s="280"/>
      <c r="E12" s="281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8</v>
      </c>
      <c r="J12" s="174"/>
      <c r="K12" s="185"/>
      <c r="L12" s="282"/>
      <c r="M12" s="240" t="s">
        <v>49</v>
      </c>
      <c r="N12" s="241"/>
      <c r="O12" s="242"/>
      <c r="P12" s="49"/>
      <c r="Q12" s="71">
        <v>1</v>
      </c>
      <c r="R12" s="124"/>
      <c r="S12" s="283" t="s">
        <v>52</v>
      </c>
      <c r="T12" s="284"/>
      <c r="U12" s="125" t="s">
        <v>42</v>
      </c>
      <c r="V12" s="126">
        <v>36</v>
      </c>
      <c r="X12" s="22"/>
      <c r="Y12" s="22"/>
      <c r="AA12" s="6">
        <f>($M$7*V12)/$S$9</f>
        <v>8</v>
      </c>
    </row>
    <row r="13" spans="2:36" ht="19.7" customHeight="1" x14ac:dyDescent="0.25">
      <c r="B13" s="46">
        <v>2</v>
      </c>
      <c r="C13" s="171" t="str">
        <f>IF(S13="","",S13)</f>
        <v>دوبله خز نباتی با عرض 1.5</v>
      </c>
      <c r="D13" s="171"/>
      <c r="E13" s="171"/>
      <c r="F13" s="19" t="str">
        <f>IF(C13="","",IF(U13="","",U13))</f>
        <v xml:space="preserve">متر </v>
      </c>
      <c r="G13" s="184">
        <f>IF(C13="","",$M$7)</f>
        <v>120</v>
      </c>
      <c r="H13" s="184"/>
      <c r="I13" s="174">
        <f>IF(C13="","",AA13)</f>
        <v>12</v>
      </c>
      <c r="J13" s="174"/>
      <c r="K13" s="189"/>
      <c r="L13" s="290"/>
      <c r="M13" s="243"/>
      <c r="N13" s="241"/>
      <c r="O13" s="242"/>
      <c r="P13" s="45"/>
      <c r="Q13" s="70">
        <v>2</v>
      </c>
      <c r="R13" s="127"/>
      <c r="S13" s="261" t="s">
        <v>46</v>
      </c>
      <c r="T13" s="262"/>
      <c r="U13" s="128" t="s">
        <v>48</v>
      </c>
      <c r="V13" s="129">
        <v>54</v>
      </c>
      <c r="X13" s="22"/>
      <c r="Y13" s="22"/>
      <c r="AA13" s="6">
        <f t="shared" ref="AA13:AA15" si="2">($M$7*V13)/$S$9</f>
        <v>12</v>
      </c>
    </row>
    <row r="14" spans="2:36" ht="19.7" customHeight="1" x14ac:dyDescent="0.25">
      <c r="B14" s="46">
        <v>3</v>
      </c>
      <c r="C14" s="171" t="str">
        <f>IF(S14="","",S14)</f>
        <v xml:space="preserve">EVA 6میل مشکی نرم </v>
      </c>
      <c r="D14" s="171"/>
      <c r="E14" s="171"/>
      <c r="F14" s="19" t="str">
        <f>IF(C14="","",IF(U14="","",U14))</f>
        <v>متر</v>
      </c>
      <c r="G14" s="184">
        <f>IF(C14="","",$M$7)</f>
        <v>120</v>
      </c>
      <c r="H14" s="184"/>
      <c r="I14" s="174">
        <f>IF(C14="","",AA14)</f>
        <v>4</v>
      </c>
      <c r="J14" s="174"/>
      <c r="K14" s="175"/>
      <c r="L14" s="176"/>
      <c r="M14" s="243"/>
      <c r="N14" s="241"/>
      <c r="O14" s="242"/>
      <c r="P14" s="11"/>
      <c r="Q14" s="70">
        <v>3</v>
      </c>
      <c r="R14" s="127"/>
      <c r="S14" s="261" t="s">
        <v>47</v>
      </c>
      <c r="T14" s="262"/>
      <c r="U14" s="128" t="s">
        <v>42</v>
      </c>
      <c r="V14" s="130">
        <v>18</v>
      </c>
      <c r="X14" s="22"/>
      <c r="Y14" s="22"/>
      <c r="AA14" s="6">
        <f t="shared" si="2"/>
        <v>4</v>
      </c>
    </row>
    <row r="15" spans="2:36" ht="19.7" customHeight="1" thickBot="1" x14ac:dyDescent="0.3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3"/>
      <c r="N15" s="241"/>
      <c r="O15" s="242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>
        <f>$B$7</f>
        <v>551.20000000000005</v>
      </c>
      <c r="E20" s="231"/>
      <c r="F20" s="107"/>
      <c r="G20" s="230" t="s">
        <v>11</v>
      </c>
      <c r="H20" s="230"/>
      <c r="I20" s="230"/>
      <c r="J20" s="222">
        <f>$O$6</f>
        <v>39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3"/>
      <c r="N21" s="154"/>
      <c r="O21" s="155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6"/>
      <c r="N22" s="154"/>
      <c r="O22" s="155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6"/>
      <c r="N23" s="154"/>
      <c r="O23" s="155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6"/>
      <c r="N24" s="154"/>
      <c r="O24" s="155"/>
      <c r="P24" s="108"/>
      <c r="Q24" s="17">
        <v>3</v>
      </c>
      <c r="R24" s="16"/>
      <c r="S24" s="275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9" t="s">
        <v>30</v>
      </c>
      <c r="C30" s="260"/>
      <c r="D30" s="94" t="str">
        <f>F6</f>
        <v>30-31</v>
      </c>
      <c r="E30" s="94" t="str">
        <f t="shared" ref="E30:J30" si="4">G6</f>
        <v>32-33</v>
      </c>
      <c r="F30" s="94" t="str">
        <f t="shared" si="4"/>
        <v>34-35</v>
      </c>
      <c r="G30" s="94">
        <f t="shared" si="4"/>
        <v>0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60" t="s">
        <v>29</v>
      </c>
      <c r="L30" s="265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3" t="s">
        <v>28</v>
      </c>
      <c r="C31" s="264"/>
      <c r="D31" s="111">
        <f>F7</f>
        <v>40</v>
      </c>
      <c r="E31" s="111">
        <f t="shared" ref="E31:J31" si="5">G7</f>
        <v>40</v>
      </c>
      <c r="F31" s="111">
        <f t="shared" si="5"/>
        <v>40</v>
      </c>
      <c r="G31" s="111">
        <f t="shared" si="5"/>
        <v>0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6">
        <f>J31+I31+H31+G31+F31+E31+D31</f>
        <v>120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>
        <f>$B$7</f>
        <v>551.20000000000005</v>
      </c>
      <c r="E32" s="248"/>
      <c r="F32" s="110"/>
      <c r="G32" s="246" t="s">
        <v>11</v>
      </c>
      <c r="H32" s="246"/>
      <c r="I32" s="246"/>
      <c r="J32" s="247">
        <f>$O$6</f>
        <v>39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/>
      </c>
      <c r="D34" s="218"/>
      <c r="E34" s="219"/>
      <c r="F34" s="19" t="str">
        <f>IF(C34="","",IF(U34="","",U34))</f>
        <v/>
      </c>
      <c r="G34" s="184" t="str">
        <f>IF(C34="","",$M$7)</f>
        <v/>
      </c>
      <c r="H34" s="184"/>
      <c r="I34" s="174" t="str">
        <f>IF(C34="","",AA34)</f>
        <v/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/>
      <c r="T34" s="221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>
        <f>$B$7</f>
        <v>551.20000000000005</v>
      </c>
      <c r="E41" s="231"/>
      <c r="F41" s="40"/>
      <c r="G41" s="230" t="s">
        <v>11</v>
      </c>
      <c r="H41" s="230"/>
      <c r="I41" s="230"/>
      <c r="J41" s="222">
        <f>$O$6</f>
        <v>39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2023-11-22T14:21:00Z</cp:lastPrinted>
  <dcterms:created xsi:type="dcterms:W3CDTF">2018-11-04T09:48:07Z</dcterms:created>
  <dcterms:modified xsi:type="dcterms:W3CDTF">2023-11-22T14:21:03Z</dcterms:modified>
</cp:coreProperties>
</file>