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<sst xmlns="http://schemas.openxmlformats.org/spreadsheetml/2006/main" count="114" uniqueCount="53">
  <si>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</si>
  <si>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</si>
  <si>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</si>
  <si>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</si>
  <si>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</si>
  <si>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</si>
  <si>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</si>
  <si>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</si>
  <si>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</si>
  <si>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</si>
  <si>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</si>
  <si>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</si>
  <si>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</si>
  <si>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</si>
  <si>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</si>
  <si>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</si>
  <si>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</si>
  <si>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</si>
  <si>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</si>
  <si>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</si>
  <si>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</si>
  <si>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</si>
  <si>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</si>
  <si>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</si>
  <si>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</si>
  <si>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</si>
  <si>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</si>
  <si>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</si>
  <si>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</si>
  <si>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</si>
  <si>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</si>
  <si>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</si>
  <si>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</si>
  <si>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</si>
  <si>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</si>
  <si>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</si>
  <si>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</si>
  <si>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</si>
  <si>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</si>
  <si>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</si>
  <si>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</si>
  <si>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</si>
  <si>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</si>
  <si>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30-31</t>
  </si>
  <si>
    <t>32-33</t>
  </si>
  <si>
    <t>34-35</t>
  </si>
  <si>
    <t>دوبله خز نباتی با عرض 1.5</t>
  </si>
  <si>
    <t xml:space="preserve">EVA 6میل مشکی نرم </t>
  </si>
  <si>
    <t xml:space="preserve">متر </t>
  </si>
  <si>
    <t>بچگانه اسلپیر یونی کرن</t>
  </si>
  <si>
    <t>ارجمند</t>
  </si>
  <si>
    <t>طوسی</t>
  </si>
  <si>
    <t xml:space="preserve">دوبله پورشه طوسی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</si>
</sst>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8" sqref="T18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/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9</v>
      </c>
      <c r="E2" s="117">
        <v>8</v>
      </c>
      <c r="F2" s="117">
        <v>1402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34</v>
      </c>
      <c r="C3" s="153"/>
      <c r="D3" s="117"/>
      <c r="E3" s="117"/>
      <c r="F3" s="117">
        <v>1402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50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1402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31</v>
      </c>
      <c r="C6" s="139"/>
      <c r="D6" s="139"/>
      <c r="E6" s="95" t="s">
        <v>30</v>
      </c>
      <c r="F6" s="94" t="str">
        <f>R6</f>
        <v>30-31</v>
      </c>
      <c r="G6" s="94" t="str">
        <f t="shared" ref="G6:L7" si="0">S6</f>
        <v>32-33</v>
      </c>
      <c r="H6" s="94" t="str">
        <f t="shared" si="0"/>
        <v>34-35</v>
      </c>
      <c r="I6" s="94">
        <f t="shared" si="0"/>
        <v>0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22</v>
      </c>
      <c r="P6" s="84"/>
      <c r="Q6" s="92" t="s">
        <v>30</v>
      </c>
      <c r="R6" s="134" t="s">
        <v>43</v>
      </c>
      <c r="S6" s="135" t="s">
        <v>44</v>
      </c>
      <c r="T6" s="135" t="s">
        <v>45</v>
      </c>
      <c r="U6" s="135"/>
      <c r="V6" s="135"/>
      <c r="W6" s="135"/>
      <c r="X6" s="136"/>
      <c r="Y6" s="92" t="s">
        <v>29</v>
      </c>
    </row>
    <row r="7" spans="2:36" ht="18" customHeight="1" thickBot="1" x14ac:dyDescent="0.3">
      <c r="B7" s="140">
        <v>551.29999999999995</v>
      </c>
      <c r="C7" s="141"/>
      <c r="D7" s="141"/>
      <c r="E7" s="91" t="s">
        <v>28</v>
      </c>
      <c r="F7" s="90">
        <f>R7</f>
        <v>40</v>
      </c>
      <c r="G7" s="90">
        <f t="shared" si="0"/>
        <v>40</v>
      </c>
      <c r="H7" s="90">
        <f t="shared" si="0"/>
        <v>40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>Y7</f>
        <v>120</v>
      </c>
      <c r="N7" s="230"/>
      <c r="O7" s="232"/>
      <c r="P7" s="89"/>
      <c r="Q7" s="88" t="s">
        <v>28</v>
      </c>
      <c r="R7" s="87">
        <v>40</v>
      </c>
      <c r="S7" s="87">
        <v>40</v>
      </c>
      <c r="T7" s="87">
        <v>40</v>
      </c>
      <c r="U7" s="87"/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6" t="str">
        <f>IF(S12="","",S12)</f>
        <v xml:space="preserve">دوبله پورشه طوسی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8</v>
      </c>
      <c r="J12" s="170"/>
      <c r="K12" s="171"/>
      <c r="L12" s="172"/>
      <c r="M12" s="237" t="s">
        <v>49</v>
      </c>
      <c r="N12" s="238"/>
      <c r="O12" s="239"/>
      <c r="P12" s="49"/>
      <c r="Q12" s="71">
        <v>1</v>
      </c>
      <c r="R12" s="124"/>
      <c r="S12" s="173" t="s">
        <v>52</v>
      </c>
      <c r="T12" s="174"/>
      <c r="U12" s="125" t="s">
        <v>42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207" t="str">
        <f>IF(S13="","",S13)</f>
        <v>دوبله خز نباتی با عرض 1.5</v>
      </c>
      <c r="D13" s="207"/>
      <c r="E13" s="207"/>
      <c r="F13" s="19" t="str">
        <f>IF(C13="","",IF(U13="","",U13))</f>
        <v xml:space="preserve">متر </v>
      </c>
      <c r="G13" s="169">
        <f>IF(C13="","",$M$7)</f>
        <v>120</v>
      </c>
      <c r="H13" s="169"/>
      <c r="I13" s="170">
        <f>IF(C13="","",AA13)</f>
        <v>12</v>
      </c>
      <c r="J13" s="170"/>
      <c r="K13" s="184"/>
      <c r="L13" s="185"/>
      <c r="M13" s="240"/>
      <c r="N13" s="238"/>
      <c r="O13" s="239"/>
      <c r="P13" s="45"/>
      <c r="Q13" s="70">
        <v>2</v>
      </c>
      <c r="R13" s="127"/>
      <c r="S13" s="195" t="s">
        <v>46</v>
      </c>
      <c r="T13" s="196"/>
      <c r="U13" s="128" t="s">
        <v>48</v>
      </c>
      <c r="V13" s="129">
        <v>54</v>
      </c>
      <c r="X13" s="22"/>
      <c r="Y13" s="22"/>
      <c r="AA13" s="6">
        <f>($M$7*V13)/$S$9</f>
        <v>12</v>
      </c>
    </row>
    <row r="14" spans="2:36" ht="19.7" customHeight="1" x14ac:dyDescent="0.25">
      <c r="B14" s="46">
        <v>3</v>
      </c>
      <c r="C14" s="207" t="str">
        <f>IF(S14="","",S14)</f>
        <v xml:space="preserve">EVA 6میل مشکی نرم 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4</v>
      </c>
      <c r="J14" s="170"/>
      <c r="K14" s="208"/>
      <c r="L14" s="209"/>
      <c r="M14" s="240"/>
      <c r="N14" s="238"/>
      <c r="O14" s="239"/>
      <c r="P14" s="11"/>
      <c r="Q14" s="70">
        <v>3</v>
      </c>
      <c r="R14" s="127"/>
      <c r="S14" s="195" t="s">
        <v>47</v>
      </c>
      <c r="T14" s="196"/>
      <c r="U14" s="128" t="s">
        <v>42</v>
      </c>
      <c r="V14" s="130">
        <v>18</v>
      </c>
      <c r="X14" s="22"/>
      <c r="Y14" s="22"/>
      <c r="AA14" s="6">
        <f>($M$7*V14)/$S$9</f>
        <v>4</v>
      </c>
    </row>
    <row r="15" spans="2:36" ht="19.7" customHeight="1" thickBot="1" x14ac:dyDescent="0.3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40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>($M$7*V15)/$S$9</f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>
        <f>$B$7</f>
        <v>551.29999999999995</v>
      </c>
      <c r="E20" s="183"/>
      <c r="F20" s="107"/>
      <c r="G20" s="181" t="s">
        <v>11</v>
      </c>
      <c r="H20" s="181"/>
      <c r="I20" s="181"/>
      <c r="J20" s="182">
        <f>$O$6</f>
        <v>22</v>
      </c>
      <c r="K20" s="182"/>
      <c r="L20" s="182"/>
      <c r="M20" s="260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7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3"/>
      <c r="N22" s="302"/>
      <c r="O22" s="157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3"/>
      <c r="N23" s="302"/>
      <c r="O23" s="157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3"/>
      <c r="N24" s="302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>($M$7*V24)/$S$9</f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>($M$7*V25)/$S$9</f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30</v>
      </c>
      <c r="C30" s="194"/>
      <c r="D30" s="94" t="str">
        <f>F6</f>
        <v>30-31</v>
      </c>
      <c r="E30" s="94" t="str">
        <f t="shared" ref="E30:J30" si="1">G6</f>
        <v>32-33</v>
      </c>
      <c r="F30" s="94" t="str">
        <f t="shared" si="1"/>
        <v>34-35</v>
      </c>
      <c r="G30" s="94">
        <f t="shared" si="1"/>
        <v>0</v>
      </c>
      <c r="H30" s="94">
        <f t="shared" si="1"/>
        <v>0</v>
      </c>
      <c r="I30" s="94">
        <f t="shared" si="1"/>
        <v>0</v>
      </c>
      <c r="J30" s="94">
        <f t="shared" si="1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28</v>
      </c>
      <c r="C31" s="147"/>
      <c r="D31" s="111">
        <f>F7</f>
        <v>40</v>
      </c>
      <c r="E31" s="111">
        <f t="shared" ref="E31:J31" si="2">G7</f>
        <v>40</v>
      </c>
      <c r="F31" s="111">
        <f t="shared" si="2"/>
        <v>40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>
        <f>$B$7</f>
        <v>551.29999999999995</v>
      </c>
      <c r="E32" s="258"/>
      <c r="F32" s="110"/>
      <c r="G32" s="256" t="s">
        <v>11</v>
      </c>
      <c r="H32" s="256"/>
      <c r="I32" s="256"/>
      <c r="J32" s="257">
        <f>$O$6</f>
        <v>22</v>
      </c>
      <c r="K32" s="257"/>
      <c r="L32" s="257"/>
      <c r="M32" s="259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6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7"/>
      <c r="M34" s="291"/>
      <c r="N34" s="156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>
        <f>$B$7</f>
        <v>551.29999999999995</v>
      </c>
      <c r="E41" s="183"/>
      <c r="F41" s="40"/>
      <c r="G41" s="181" t="s">
        <v>11</v>
      </c>
      <c r="H41" s="181"/>
      <c r="I41" s="181"/>
      <c r="J41" s="182">
        <f>$O$6</f>
        <v>22</v>
      </c>
      <c r="K41" s="182"/>
      <c r="L41" s="182"/>
      <c r="M41" s="260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6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7"/>
      <c r="M43" s="291"/>
      <c r="N43" s="156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2023-11-01T04:56:35Z</cp:lastPrinted>
  <dcterms:created xsi:type="dcterms:W3CDTF">2018-11-04T09:48:07Z</dcterms:created>
  <dcterms:modified xsi:type="dcterms:W3CDTF">2023-11-01T06:33:13Z</dcterms:modified>
</cp:coreProperties>
</file>