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<sst xmlns="http://schemas.openxmlformats.org/spreadsheetml/2006/main" count="116" uniqueCount="53">
  <si>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</si>
  <si>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</si>
  <si>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</si>
  <si>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</si>
  <si>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</si>
  <si>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</si>
  <si>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</si>
  <si>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</si>
  <si>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</si>
  <si>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</si>
  <si>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</si>
  <si>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</si>
  <si>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</si>
  <si>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</si>
  <si>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</si>
  <si>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</si>
  <si>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</si>
  <si>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</si>
  <si>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</si>
  <si>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</si>
  <si>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</si>
  <si>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</si>
  <si>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</si>
  <si>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</si>
  <si>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</si>
  <si>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</si>
  <si>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</si>
  <si>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</si>
  <si>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</si>
  <si>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</si>
  <si>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</si>
  <si>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</si>
  <si>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</si>
  <si>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</si>
  <si>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</si>
  <si>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</si>
  <si>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</si>
  <si>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</si>
  <si>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</si>
  <si>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</si>
  <si>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</t>
  </si>
  <si>
    <t xml:space="preserve"> مواد مصرفی برشکاری </t>
  </si>
  <si>
    <t>قدک 6 میل پنجه</t>
  </si>
  <si>
    <t>ورق</t>
  </si>
  <si>
    <t xml:space="preserve">متر </t>
  </si>
  <si>
    <t>نیو بلانس</t>
  </si>
  <si>
    <t xml:space="preserve">ابر 2 سانت </t>
  </si>
  <si>
    <t>703/2</t>
  </si>
  <si>
    <t xml:space="preserve">کفشی اشبالت سرمه ای </t>
  </si>
  <si>
    <t>سرمه ای</t>
  </si>
  <si>
    <t xml:space="preserve">سوبله اشبالت سرمه ای </t>
  </si>
  <si>
    <t xml:space="preserve">کفشی اشبالت زطشکی </t>
  </si>
  <si>
    <t xml:space="preserve">سوبله فرهنگ سرمه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</si>
</sst>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36"/>
      <color theme="1"/>
      <name val="B Titr"/>
      <charset val="178"/>
    </font>
    <font>
      <b/>
      <sz val="24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29</v>
      </c>
      <c r="C1" s="161"/>
      <c r="D1" s="162"/>
      <c r="E1" s="162"/>
      <c r="F1" s="163" t="s">
        <v>32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30</v>
      </c>
      <c r="C2" s="151"/>
      <c r="D2" s="117">
        <v>21</v>
      </c>
      <c r="E2" s="117">
        <v>10</v>
      </c>
      <c r="F2" s="117">
        <v>1401</v>
      </c>
      <c r="G2" s="99"/>
      <c r="H2" s="154" t="s">
        <v>34</v>
      </c>
      <c r="I2" s="155"/>
      <c r="J2" s="122"/>
      <c r="K2" s="118" t="s">
        <v>33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31</v>
      </c>
      <c r="C3" s="153"/>
      <c r="D3" s="117"/>
      <c r="E3" s="117"/>
      <c r="F3" s="117">
        <v>1401</v>
      </c>
      <c r="G3" s="99"/>
      <c r="H3" s="154" t="s">
        <v>35</v>
      </c>
      <c r="I3" s="155"/>
      <c r="J3" s="122"/>
      <c r="K3" s="118" t="s">
        <v>33</v>
      </c>
      <c r="L3" s="98"/>
      <c r="M3" s="156" t="s">
        <v>38</v>
      </c>
      <c r="N3" s="156"/>
      <c r="O3" s="157"/>
      <c r="Q3" s="3"/>
      <c r="R3" s="3"/>
    </row>
    <row r="4" spans="2:36" ht="15.75" customHeight="1" x14ac:dyDescent="0.25">
      <c r="B4" s="150" t="s">
        <v>37</v>
      </c>
      <c r="C4" s="151"/>
      <c r="D4" s="116"/>
      <c r="E4" s="119"/>
      <c r="F4" s="117">
        <v>1401</v>
      </c>
      <c r="G4" s="99"/>
      <c r="H4" s="154" t="s">
        <v>36</v>
      </c>
      <c r="I4" s="155"/>
      <c r="J4" s="123"/>
      <c r="K4" s="118" t="s">
        <v>33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28</v>
      </c>
      <c r="C6" s="139"/>
      <c r="D6" s="139"/>
      <c r="E6" s="95" t="s">
        <v>27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26</v>
      </c>
      <c r="N6" s="228" t="s">
        <v>11</v>
      </c>
      <c r="O6" s="230">
        <v>19</v>
      </c>
      <c r="P6" s="84"/>
      <c r="Q6" s="92" t="s">
        <v>27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26</v>
      </c>
    </row>
    <row r="7" spans="2:36" ht="18" customHeight="1" thickBot="1" x14ac:dyDescent="0.3">
      <c r="B7" s="140" t="s">
        <v>47</v>
      </c>
      <c r="C7" s="141"/>
      <c r="D7" s="141"/>
      <c r="E7" s="91" t="s">
        <v>25</v>
      </c>
      <c r="F7" s="90">
        <f>R7</f>
        <v>24</v>
      </c>
      <c r="G7" s="90">
        <f t="shared" si="0"/>
        <v>60</v>
      </c>
      <c r="H7" s="90">
        <f t="shared" si="0"/>
        <v>60</v>
      </c>
      <c r="I7" s="90">
        <f t="shared" si="0"/>
        <v>48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192</v>
      </c>
      <c r="N7" s="229"/>
      <c r="O7" s="231"/>
      <c r="P7" s="89"/>
      <c r="Q7" s="88" t="s">
        <v>25</v>
      </c>
      <c r="R7" s="87">
        <v>24</v>
      </c>
      <c r="S7" s="87">
        <v>60</v>
      </c>
      <c r="T7" s="87">
        <v>60</v>
      </c>
      <c r="U7" s="87">
        <v>48</v>
      </c>
      <c r="V7" s="87">
        <v>0</v>
      </c>
      <c r="W7" s="87">
        <v>0</v>
      </c>
      <c r="X7" s="86">
        <v>0</v>
      </c>
      <c r="Y7" s="85">
        <f>SUM(R7:X7)</f>
        <v>192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24</v>
      </c>
      <c r="F8" s="146"/>
      <c r="G8" s="146"/>
      <c r="H8" s="146"/>
      <c r="I8" s="146"/>
      <c r="J8" s="146"/>
      <c r="K8" s="146"/>
      <c r="L8" s="146"/>
      <c r="M8" s="178"/>
      <c r="N8" s="232" t="s">
        <v>23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/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22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22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 xml:space="preserve">سوبله اشبالت سرمه ای </v>
      </c>
      <c r="D12" s="167"/>
      <c r="E12" s="168"/>
      <c r="F12" s="19" t="str">
        <f>IF(C12="","",IF(U12="","",U12))</f>
        <v>متر</v>
      </c>
      <c r="G12" s="169">
        <f>IF(C12="","",$M$7)</f>
        <v>192</v>
      </c>
      <c r="H12" s="169"/>
      <c r="I12" s="170">
        <f>IF(C12="","",AA12)</f>
        <v>18.59911111111111</v>
      </c>
      <c r="J12" s="170"/>
      <c r="K12" s="171"/>
      <c r="L12" s="172"/>
      <c r="M12" s="236" t="s">
        <v>45</v>
      </c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39</v>
      </c>
      <c r="V12" s="126">
        <v>52.31</v>
      </c>
      <c r="X12" s="22"/>
      <c r="Y12" s="22"/>
      <c r="AA12" s="6">
        <f>($M$7*V12)/$S$9</f>
        <v>18.59911111111111</v>
      </c>
    </row>
    <row r="13" spans="2:36" ht="19.7" customHeight="1" x14ac:dyDescent="0.25">
      <c r="B13" s="46">
        <v>2</v>
      </c>
      <c r="C13" s="207" t="str">
        <f>IF(S13="","",S13)</f>
        <v xml:space="preserve">کفشی اشبالت سرمه ای </v>
      </c>
      <c r="D13" s="207"/>
      <c r="E13" s="207"/>
      <c r="F13" s="19" t="str">
        <f>IF(C13="","",IF(U13="","",U13))</f>
        <v>متر</v>
      </c>
      <c r="G13" s="169">
        <f>IF(C13="","",$M$7)</f>
        <v>192</v>
      </c>
      <c r="H13" s="169"/>
      <c r="I13" s="170">
        <f>IF(C13="","",AA13)</f>
        <v>20.999111111111112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48</v>
      </c>
      <c r="T13" s="196"/>
      <c r="U13" s="125" t="s">
        <v>39</v>
      </c>
      <c r="V13" s="129">
        <v>59.06</v>
      </c>
      <c r="X13" s="22"/>
      <c r="Y13" s="22"/>
      <c r="AA13" s="6">
        <f t="shared" ref="AA13:AA15" si="2">($M$7*V13)/$S$9</f>
        <v>20.999111111111112</v>
      </c>
    </row>
    <row r="14" spans="2:36" ht="19.7" customHeight="1" x14ac:dyDescent="0.25">
      <c r="B14" s="46">
        <v>3</v>
      </c>
      <c r="C14" s="207" t="str">
        <f>IF(S14="","",S14)</f>
        <v xml:space="preserve">کفشی اشبالت زطشکی </v>
      </c>
      <c r="D14" s="207"/>
      <c r="E14" s="207"/>
      <c r="F14" s="19" t="str">
        <f>IF(C14="","",IF(U14="","",U14))</f>
        <v>ورق</v>
      </c>
      <c r="G14" s="169">
        <f>IF(C14="","",$M$7)</f>
        <v>192</v>
      </c>
      <c r="H14" s="169"/>
      <c r="I14" s="170">
        <f>IF(C14="","",AA14)</f>
        <v>5.9982222222222221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51</v>
      </c>
      <c r="T14" s="196"/>
      <c r="U14" s="128" t="s">
        <v>43</v>
      </c>
      <c r="V14" s="130">
        <v>16.87</v>
      </c>
      <c r="X14" s="22"/>
      <c r="Y14" s="22"/>
      <c r="AA14" s="6">
        <f t="shared" si="2"/>
        <v>5.9982222222222221</v>
      </c>
    </row>
    <row r="15" spans="2:36" ht="19.7" customHeight="1" thickBot="1" x14ac:dyDescent="0.3">
      <c r="B15" s="69">
        <v>4</v>
      </c>
      <c r="C15" s="210" t="str">
        <f>IF(S15="","",S15)</f>
        <v xml:space="preserve">سوبله فرهنگ سرمه ای </v>
      </c>
      <c r="D15" s="210"/>
      <c r="E15" s="210"/>
      <c r="F15" s="68" t="str">
        <f>IF(C15="","",IF(U15="","",U15))</f>
        <v>متر</v>
      </c>
      <c r="G15" s="211">
        <f>IF(C15="","",$M$7)</f>
        <v>192</v>
      </c>
      <c r="H15" s="211"/>
      <c r="I15" s="215">
        <f>IF(C15="","",AA15)</f>
        <v>13.799822222222222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52</v>
      </c>
      <c r="T15" s="206"/>
      <c r="U15" s="132" t="s">
        <v>39</v>
      </c>
      <c r="V15" s="133">
        <v>38.811999999999998</v>
      </c>
      <c r="X15" s="22"/>
      <c r="Y15" s="22"/>
      <c r="AA15" s="6">
        <f t="shared" si="2"/>
        <v>13.799822222222222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703/2</v>
      </c>
      <c r="E20" s="183"/>
      <c r="F20" s="107"/>
      <c r="G20" s="181" t="s">
        <v>11</v>
      </c>
      <c r="H20" s="181"/>
      <c r="I20" s="181"/>
      <c r="J20" s="182">
        <f>$O$6</f>
        <v>19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5" t="str">
        <f>IF(S22="","",S22)</f>
        <v xml:space="preserve">ابر 2 سانت </v>
      </c>
      <c r="D22" s="316"/>
      <c r="E22" s="316"/>
      <c r="F22" s="27" t="str">
        <f>IF(C22="","",IF(U22="","",U22))</f>
        <v xml:space="preserve">متر </v>
      </c>
      <c r="G22" s="317">
        <f>IF(C22="","",$M$7)</f>
        <v>192</v>
      </c>
      <c r="H22" s="317"/>
      <c r="I22" s="318">
        <f>IF(C22="","",AA22)</f>
        <v>2.4</v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 t="s">
        <v>46</v>
      </c>
      <c r="T22" s="321"/>
      <c r="U22" s="24" t="s">
        <v>44</v>
      </c>
      <c r="V22" s="23">
        <v>6.75</v>
      </c>
      <c r="X22" s="22"/>
      <c r="Y22" s="22"/>
      <c r="AA22" s="6">
        <f>($M$7*V22)/$S$9</f>
        <v>2.4</v>
      </c>
    </row>
    <row r="23" spans="2:30" s="32" customFormat="1" ht="19.5" customHeight="1" x14ac:dyDescent="0.25">
      <c r="B23" s="21">
        <v>2</v>
      </c>
      <c r="C23" s="322" t="str">
        <f>IF(S23="","",S23)</f>
        <v>قدک 6 میل پنجه</v>
      </c>
      <c r="D23" s="323"/>
      <c r="E23" s="323"/>
      <c r="F23" s="19" t="str">
        <f>IF(C23="","",IF(U23="","",U23))</f>
        <v xml:space="preserve">متر </v>
      </c>
      <c r="G23" s="221">
        <f>IF(C23="","",$M$7)</f>
        <v>192</v>
      </c>
      <c r="H23" s="222"/>
      <c r="I23" s="170">
        <f>IF(C23="","",AA23)</f>
        <v>13.2</v>
      </c>
      <c r="J23" s="170"/>
      <c r="K23" s="208"/>
      <c r="L23" s="209"/>
      <c r="M23" s="306"/>
      <c r="N23" s="307"/>
      <c r="O23" s="308"/>
      <c r="P23" s="109"/>
      <c r="Q23" s="17">
        <v>2</v>
      </c>
      <c r="R23" s="16"/>
      <c r="S23" s="321" t="s">
        <v>42</v>
      </c>
      <c r="T23" s="321"/>
      <c r="U23" s="15" t="s">
        <v>44</v>
      </c>
      <c r="V23" s="14">
        <v>37.125</v>
      </c>
      <c r="X23" s="22"/>
      <c r="Y23" s="22"/>
      <c r="AA23" s="6">
        <f t="shared" ref="AA23:AA25" si="3">($M$7*V23)/$S$9</f>
        <v>13.2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308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4" t="str">
        <f>IF(C25="","",$M$7)</f>
        <v/>
      </c>
      <c r="H25" s="325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27</v>
      </c>
      <c r="C30" s="194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194" t="s">
        <v>26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25</v>
      </c>
      <c r="C31" s="147"/>
      <c r="D31" s="111">
        <f>F7</f>
        <v>24</v>
      </c>
      <c r="E31" s="111">
        <f t="shared" ref="E31:J31" si="5">G7</f>
        <v>60</v>
      </c>
      <c r="F31" s="111">
        <f t="shared" si="5"/>
        <v>60</v>
      </c>
      <c r="G31" s="111">
        <f t="shared" si="5"/>
        <v>48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192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703/2</v>
      </c>
      <c r="E32" s="257"/>
      <c r="F32" s="110"/>
      <c r="G32" s="255" t="s">
        <v>11</v>
      </c>
      <c r="H32" s="255"/>
      <c r="I32" s="255"/>
      <c r="J32" s="256">
        <f>$O$6</f>
        <v>19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41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40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703/2</v>
      </c>
      <c r="E41" s="183"/>
      <c r="F41" s="40"/>
      <c r="G41" s="181" t="s">
        <v>11</v>
      </c>
      <c r="H41" s="181"/>
      <c r="I41" s="181"/>
      <c r="J41" s="182">
        <f>$O$6</f>
        <v>19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41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2023-01-25T06:41:36Z</cp:lastPrinted>
  <dcterms:created xsi:type="dcterms:W3CDTF">2018-11-04T09:48:07Z</dcterms:created>
  <dcterms:modified xsi:type="dcterms:W3CDTF">2023-01-25T06:41:56Z</dcterms:modified>
</cp:coreProperties>
</file>