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morad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<sst xmlns="http://schemas.openxmlformats.org/spreadsheetml/2006/main" count="119" uniqueCount="55">
  <si>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</si>
  <si>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</si>
  <si>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</si>
  <si>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</si>
  <si>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</si>
  <si>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</si>
  <si>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</si>
  <si>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</si>
  <si>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</si>
  <si>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</si>
  <si>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</si>
  <si>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</si>
  <si>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</si>
  <si>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</si>
  <si>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</si>
  <si>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</si>
  <si>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</si>
  <si>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</si>
  <si>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</si>
  <si>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</si>
  <si>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</si>
  <si>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</si>
  <si>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</si>
  <si>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</si>
  <si>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</si>
  <si>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</si>
  <si>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</si>
  <si>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</si>
  <si>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</si>
  <si>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</si>
  <si>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</si>
  <si>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</si>
  <si>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</si>
  <si>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</si>
  <si>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</si>
  <si>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</si>
  <si>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</si>
  <si>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</si>
  <si>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</si>
  <si>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</si>
  <si>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</si>
  <si>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</si>
  <si>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</si>
  <si>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</si>
  <si>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متر </t>
  </si>
  <si>
    <t>نیو بلانس</t>
  </si>
  <si>
    <t xml:space="preserve">ابر 2 سانت </t>
  </si>
  <si>
    <t>703/3</t>
  </si>
  <si>
    <t xml:space="preserve">مدیریت </t>
  </si>
  <si>
    <t xml:space="preserve">سوبله بافتی با ابر </t>
  </si>
  <si>
    <t xml:space="preserve">کفشی مارس </t>
  </si>
  <si>
    <t xml:space="preserve">ورزشی فوم سنگی </t>
  </si>
  <si>
    <t>سوبله فرهنگ با ابر</t>
  </si>
  <si>
    <t>قدک 8 میل پنجه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</si>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</sst>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L8" sqref="L8:L9"/>
    </sheetView>
  </sheetViews>
  <sheetFormatPr defaultColWidth="9"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29</v>
      </c>
      <c r="C1" s="323"/>
      <c r="D1" s="324"/>
      <c r="E1" s="324"/>
      <c r="F1" s="325" t="s">
        <v>32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30</v>
      </c>
      <c r="C2" s="314"/>
      <c r="D2" s="117">
        <v>30</v>
      </c>
      <c r="E2" s="117">
        <v>5</v>
      </c>
      <c r="F2" s="117">
        <v>1402</v>
      </c>
      <c r="G2" s="99"/>
      <c r="H2" s="317" t="s">
        <v>34</v>
      </c>
      <c r="I2" s="318"/>
      <c r="J2" s="122"/>
      <c r="K2" s="118" t="s">
        <v>33</v>
      </c>
      <c r="L2" s="121"/>
      <c r="M2" s="121"/>
      <c r="N2" s="321"/>
      <c r="O2" s="112"/>
      <c r="Q2" s="3"/>
      <c r="R2" s="3"/>
    </row>
    <row r="3" spans="2:36" ht="15.75" customHeight="1" x14ac:dyDescent="0.2">
      <c r="B3" s="315" t="s">
        <v>31</v>
      </c>
      <c r="C3" s="316"/>
      <c r="D3" s="117"/>
      <c r="E3" s="117"/>
      <c r="F3" s="117">
        <v>1402</v>
      </c>
      <c r="G3" s="99"/>
      <c r="H3" s="317" t="s">
        <v>35</v>
      </c>
      <c r="I3" s="318"/>
      <c r="J3" s="122"/>
      <c r="K3" s="118" t="s">
        <v>33</v>
      </c>
      <c r="L3" s="98"/>
      <c r="M3" s="205" t="s">
        <v>38</v>
      </c>
      <c r="N3" s="205"/>
      <c r="O3" s="319" t="s">
        <v>48</v>
      </c>
      <c r="Q3" s="3"/>
      <c r="R3" s="3"/>
    </row>
    <row r="4" spans="2:36" ht="15.75" customHeight="1" x14ac:dyDescent="0.25">
      <c r="B4" s="313" t="s">
        <v>37</v>
      </c>
      <c r="C4" s="314"/>
      <c r="D4" s="116"/>
      <c r="E4" s="119"/>
      <c r="F4" s="117">
        <v>1402</v>
      </c>
      <c r="G4" s="99"/>
      <c r="H4" s="317" t="s">
        <v>36</v>
      </c>
      <c r="I4" s="318"/>
      <c r="J4" s="123"/>
      <c r="K4" s="118" t="s">
        <v>33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28</v>
      </c>
      <c r="C6" s="304"/>
      <c r="D6" s="304"/>
      <c r="E6" s="95" t="s">
        <v>27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26</v>
      </c>
      <c r="N6" s="238" t="s">
        <v>11</v>
      </c>
      <c r="O6" s="240">
        <v>44</v>
      </c>
      <c r="P6" s="84"/>
      <c r="Q6" s="92" t="s">
        <v>27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26</v>
      </c>
    </row>
    <row r="7" spans="2:36" ht="18" customHeight="1" thickBot="1" x14ac:dyDescent="0.25">
      <c r="B7" s="305" t="s">
        <v>47</v>
      </c>
      <c r="C7" s="306"/>
      <c r="D7" s="306"/>
      <c r="E7" s="91" t="s">
        <v>25</v>
      </c>
      <c r="F7" s="90">
        <f>R7</f>
        <v>10</v>
      </c>
      <c r="G7" s="90">
        <f t="shared" si="0"/>
        <v>20</v>
      </c>
      <c r="H7" s="90">
        <f t="shared" si="0"/>
        <v>20</v>
      </c>
      <c r="I7" s="90">
        <f t="shared" si="0"/>
        <v>10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9"/>
      <c r="O7" s="241"/>
      <c r="P7" s="89"/>
      <c r="Q7" s="88" t="s">
        <v>25</v>
      </c>
      <c r="R7" s="87">
        <v>10</v>
      </c>
      <c r="S7" s="87">
        <v>20</v>
      </c>
      <c r="T7" s="87">
        <v>20</v>
      </c>
      <c r="U7" s="87">
        <v>10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24</v>
      </c>
      <c r="F8" s="301"/>
      <c r="G8" s="301"/>
      <c r="H8" s="301"/>
      <c r="I8" s="301"/>
      <c r="J8" s="301"/>
      <c r="K8" s="301"/>
      <c r="L8" s="301"/>
      <c r="M8" s="294"/>
      <c r="N8" s="242" t="s">
        <v>23</v>
      </c>
      <c r="O8" s="24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/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 xml:space="preserve">سوبله بافتی با ابر </v>
      </c>
      <c r="D12" s="286"/>
      <c r="E12" s="287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6.5</v>
      </c>
      <c r="J12" s="173"/>
      <c r="K12" s="184"/>
      <c r="L12" s="288"/>
      <c r="M12" s="246" t="s">
        <v>45</v>
      </c>
      <c r="N12" s="247"/>
      <c r="O12" s="248"/>
      <c r="P12" s="49"/>
      <c r="Q12" s="71">
        <v>1</v>
      </c>
      <c r="R12" s="124"/>
      <c r="S12" s="289" t="s">
        <v>49</v>
      </c>
      <c r="T12" s="290"/>
      <c r="U12" s="125" t="s">
        <v>39</v>
      </c>
      <c r="V12" s="126">
        <v>58.5</v>
      </c>
      <c r="X12" s="22"/>
      <c r="Y12" s="22"/>
      <c r="AA12" s="6">
        <f>($M$7*V12)/$S$9</f>
        <v>6.5</v>
      </c>
    </row>
    <row r="13" spans="2:36" ht="19.7" customHeight="1" x14ac:dyDescent="0.2">
      <c r="B13" s="46">
        <v>2</v>
      </c>
      <c r="C13" s="210" t="str">
        <f>IF(S13="","",S13)</f>
        <v xml:space="preserve">کفشی مارس </v>
      </c>
      <c r="D13" s="210"/>
      <c r="E13" s="210"/>
      <c r="F13" s="19" t="str">
        <f>IF(C13="","",IF(U13="","",U13))</f>
        <v>متر</v>
      </c>
      <c r="G13" s="183">
        <f>IF(C13="","",$M$7)</f>
        <v>60</v>
      </c>
      <c r="H13" s="183"/>
      <c r="I13" s="173">
        <f>IF(C13="","",AA13)</f>
        <v>6.25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50</v>
      </c>
      <c r="T13" s="269"/>
      <c r="U13" s="125" t="s">
        <v>39</v>
      </c>
      <c r="V13" s="129">
        <v>56.25</v>
      </c>
      <c r="X13" s="22"/>
      <c r="Y13" s="22"/>
      <c r="AA13" s="6">
        <f t="shared" ref="AA13:AA15" si="2">($M$7*V13)/$S$9</f>
        <v>6.25</v>
      </c>
    </row>
    <row r="14" spans="2:36" ht="19.7" customHeight="1" x14ac:dyDescent="0.2">
      <c r="B14" s="46">
        <v>3</v>
      </c>
      <c r="C14" s="210" t="str">
        <f>IF(S14="","",S14)</f>
        <v xml:space="preserve">ورزشی فوم سنگی </v>
      </c>
      <c r="D14" s="210"/>
      <c r="E14" s="210"/>
      <c r="F14" s="19" t="str">
        <f>IF(C14="","",IF(U14="","",U14))</f>
        <v>ورق</v>
      </c>
      <c r="G14" s="183">
        <f>IF(C14="","",$M$7)</f>
        <v>60</v>
      </c>
      <c r="H14" s="183"/>
      <c r="I14" s="173">
        <f>IF(C14="","",AA14)</f>
        <v>0.25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51</v>
      </c>
      <c r="T14" s="269"/>
      <c r="U14" s="128" t="s">
        <v>43</v>
      </c>
      <c r="V14" s="130">
        <v>2.25</v>
      </c>
      <c r="X14" s="22"/>
      <c r="Y14" s="22"/>
      <c r="AA14" s="6">
        <f t="shared" si="2"/>
        <v>0.25</v>
      </c>
    </row>
    <row r="15" spans="2:36" ht="19.7" customHeight="1" thickBot="1" x14ac:dyDescent="0.25">
      <c r="B15" s="69">
        <v>4</v>
      </c>
      <c r="C15" s="277" t="str">
        <f>IF(S15="","",S15)</f>
        <v>سوبله فرهنگ با ابر</v>
      </c>
      <c r="D15" s="277"/>
      <c r="E15" s="277"/>
      <c r="F15" s="68" t="str">
        <f>IF(C15="","",IF(U15="","",U15))</f>
        <v>متر</v>
      </c>
      <c r="G15" s="278">
        <f>IF(C15="","",$M$7)</f>
        <v>60</v>
      </c>
      <c r="H15" s="278"/>
      <c r="I15" s="279">
        <f>IF(C15="","",AA15)</f>
        <v>4.5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52</v>
      </c>
      <c r="T15" s="276"/>
      <c r="U15" s="132" t="s">
        <v>39</v>
      </c>
      <c r="V15" s="133">
        <v>40.5</v>
      </c>
      <c r="X15" s="22"/>
      <c r="Y15" s="22"/>
      <c r="AA15" s="6">
        <f t="shared" si="2"/>
        <v>4.5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703/3</v>
      </c>
      <c r="E20" s="237"/>
      <c r="F20" s="107"/>
      <c r="G20" s="236" t="s">
        <v>11</v>
      </c>
      <c r="H20" s="236"/>
      <c r="I20" s="236"/>
      <c r="J20" s="228">
        <f>$O$6</f>
        <v>44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ابر 2 سانت </v>
      </c>
      <c r="D22" s="163"/>
      <c r="E22" s="163"/>
      <c r="F22" s="27" t="str">
        <f>IF(C22="","",IF(U22="","",U22))</f>
        <v xml:space="preserve">متر </v>
      </c>
      <c r="G22" s="164">
        <f>IF(C22="","",$M$7)</f>
        <v>60</v>
      </c>
      <c r="H22" s="164"/>
      <c r="I22" s="165">
        <f>IF(C22="","",AA22)</f>
        <v>1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44</v>
      </c>
      <c r="V22" s="23">
        <v>9</v>
      </c>
      <c r="X22" s="22"/>
      <c r="Y22" s="22"/>
      <c r="AA22" s="6">
        <f>($M$7*V22)/$S$9</f>
        <v>1</v>
      </c>
    </row>
    <row r="23" spans="2:30" s="32" customFormat="1" ht="19.5" customHeight="1" x14ac:dyDescent="0.2">
      <c r="B23" s="21">
        <v>2</v>
      </c>
      <c r="C23" s="169" t="str">
        <f>IF(S23="","",S23)</f>
        <v>قدک 6 میل پنجه</v>
      </c>
      <c r="D23" s="170"/>
      <c r="E23" s="170"/>
      <c r="F23" s="19" t="str">
        <f>IF(C23="","",IF(U23="","",U23))</f>
        <v xml:space="preserve">متر </v>
      </c>
      <c r="G23" s="171">
        <f>IF(C23="","",$M$7)</f>
        <v>60</v>
      </c>
      <c r="H23" s="172"/>
      <c r="I23" s="173">
        <f>IF(C23="","",AA23)</f>
        <v>3.7222222222222223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42</v>
      </c>
      <c r="T23" s="168"/>
      <c r="U23" s="15" t="s">
        <v>44</v>
      </c>
      <c r="V23" s="14">
        <v>33.5</v>
      </c>
      <c r="X23" s="22"/>
      <c r="Y23" s="22"/>
      <c r="AA23" s="6">
        <f t="shared" ref="AA23:AA25" si="3">($M$7*V23)/$S$9</f>
        <v>3.7222222222222223</v>
      </c>
    </row>
    <row r="24" spans="2:30" s="32" customFormat="1" ht="19.5" customHeight="1" x14ac:dyDescent="0.2">
      <c r="B24" s="20">
        <v>3</v>
      </c>
      <c r="C24" s="265" t="str">
        <f>IF(S24="","",S24)</f>
        <v>قدک 8 میل پنجه</v>
      </c>
      <c r="D24" s="210"/>
      <c r="E24" s="210"/>
      <c r="F24" s="19" t="str">
        <f>IF(C24="","",IF(U24="","",U24))</f>
        <v xml:space="preserve">متر </v>
      </c>
      <c r="G24" s="171">
        <f>IF(C24="","",$M$7)</f>
        <v>60</v>
      </c>
      <c r="H24" s="172"/>
      <c r="I24" s="173">
        <f>IF(C24="","",AA24)</f>
        <v>2.8666666666666667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 t="s">
        <v>53</v>
      </c>
      <c r="T24" s="282"/>
      <c r="U24" s="15" t="s">
        <v>44</v>
      </c>
      <c r="V24" s="14">
        <v>25.8</v>
      </c>
      <c r="X24" s="22"/>
      <c r="Y24" s="22"/>
      <c r="AA24" s="6">
        <f t="shared" si="3"/>
        <v>2.8666666666666667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27</v>
      </c>
      <c r="C30" s="267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7" t="s">
        <v>26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25</v>
      </c>
      <c r="C31" s="271"/>
      <c r="D31" s="111">
        <f>F7</f>
        <v>10</v>
      </c>
      <c r="E31" s="111">
        <f t="shared" ref="E31:J31" si="5">G7</f>
        <v>20</v>
      </c>
      <c r="F31" s="111">
        <f t="shared" si="5"/>
        <v>20</v>
      </c>
      <c r="G31" s="111">
        <f t="shared" si="5"/>
        <v>10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73">
        <f>J31+I31+H31+G31+F31+E31+D31</f>
        <v>60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703/3</v>
      </c>
      <c r="E32" s="254"/>
      <c r="F32" s="110"/>
      <c r="G32" s="252" t="s">
        <v>11</v>
      </c>
      <c r="H32" s="252"/>
      <c r="I32" s="252"/>
      <c r="J32" s="253">
        <f>$O$6</f>
        <v>44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41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40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703/3</v>
      </c>
      <c r="E41" s="237"/>
      <c r="F41" s="40"/>
      <c r="G41" s="236" t="s">
        <v>11</v>
      </c>
      <c r="H41" s="236"/>
      <c r="I41" s="236"/>
      <c r="J41" s="228">
        <f>$O$6</f>
        <v>44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41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moradi</cp:lastModifiedBy>
  <cp:lastPrinted>2023-08-21T07:07:02Z</cp:lastPrinted>
  <dcterms:created xsi:type="dcterms:W3CDTF">2018-11-04T09:48:07Z</dcterms:created>
  <dcterms:modified xsi:type="dcterms:W3CDTF">2023-08-21T07:07:11Z</dcterms:modified>
</cp:coreProperties>
</file>