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<sst xmlns="http://schemas.openxmlformats.org/spreadsheetml/2006/main" count="126" uniqueCount="58">
  <si>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</si>
  <si>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</si>
  <si>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</si>
  <si>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</si>
  <si>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</si>
  <si>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</si>
  <si>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</si>
  <si>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</si>
  <si>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</si>
  <si>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</si>
  <si>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</si>
  <si>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</si>
  <si>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</si>
  <si>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</si>
  <si>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</si>
  <si>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</si>
  <si>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</si>
  <si>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</si>
  <si>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</si>
  <si>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</si>
  <si>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</si>
  <si>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</si>
  <si>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</si>
  <si>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</si>
  <si>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</si>
  <si>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</si>
  <si>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</si>
  <si>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</si>
  <si>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</si>
  <si>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</si>
  <si>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</si>
  <si>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</si>
  <si>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</si>
  <si>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</si>
  <si>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</si>
  <si>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</si>
  <si>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</si>
  <si>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</si>
  <si>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</si>
  <si>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</si>
  <si>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</si>
  <si>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</si>
  <si>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</si>
  <si>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</si>
  <si>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</si>
  <si>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</si>
  <si>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</si>
  <si>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</si>
  <si>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واشر منگنه نیکل چینی</t>
  </si>
  <si>
    <t>عدد</t>
  </si>
  <si>
    <t>801/1</t>
  </si>
  <si>
    <t>مشکی مگسی</t>
  </si>
  <si>
    <t>سوبله فوم سنگی مشکی</t>
  </si>
  <si>
    <t>ورزشی فوم سنگی مشکی</t>
  </si>
  <si>
    <t>سوبله فرهنگ مشکی باابر</t>
  </si>
  <si>
    <t>هولوگرام مشکی مگسی</t>
  </si>
  <si>
    <t>منگنه مشکی چینی</t>
  </si>
  <si>
    <t>سوبله ارگانزا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</si>
</sst>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9</xdr:row>
      <xdr:rowOff>21166</xdr:rowOff>
    </xdr:from>
    <xdr:to>
      <xdr:col>14</xdr:col>
      <xdr:colOff>1206500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62666"/>
          <a:ext cx="2116850" cy="1280584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10585</xdr:colOff>
      <xdr:row>19</xdr:row>
      <xdr:rowOff>201083</xdr:rowOff>
    </xdr:from>
    <xdr:to>
      <xdr:col>14</xdr:col>
      <xdr:colOff>1238252</xdr:colOff>
      <xdr:row>24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498" y="4275666"/>
          <a:ext cx="2116667" cy="128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31</v>
      </c>
      <c r="C1" s="310"/>
      <c r="D1" s="311">
        <v>1607</v>
      </c>
      <c r="E1" s="311"/>
      <c r="F1" s="312" t="s">
        <v>34</v>
      </c>
      <c r="G1" s="312"/>
      <c r="H1" s="312"/>
      <c r="I1" s="312"/>
      <c r="J1" s="312"/>
      <c r="K1" s="312"/>
      <c r="L1" s="312"/>
      <c r="M1" s="118"/>
      <c r="N1" s="307"/>
      <c r="O1" s="101"/>
      <c r="P1" s="290"/>
      <c r="Q1" s="290"/>
      <c r="R1" s="100"/>
      <c r="S1" s="99"/>
    </row>
    <row r="2" spans="2:36" ht="15.75" customHeight="1" x14ac:dyDescent="0.75">
      <c r="B2" s="301" t="s">
        <v>32</v>
      </c>
      <c r="C2" s="302"/>
      <c r="D2" s="115">
        <v>6</v>
      </c>
      <c r="E2" s="115">
        <v>7</v>
      </c>
      <c r="F2" s="115">
        <v>1399</v>
      </c>
      <c r="G2" s="97"/>
      <c r="H2" s="305" t="s">
        <v>36</v>
      </c>
      <c r="I2" s="306"/>
      <c r="J2" s="120"/>
      <c r="K2" s="116" t="s">
        <v>35</v>
      </c>
      <c r="L2" s="119"/>
      <c r="M2" s="119"/>
      <c r="N2" s="308"/>
      <c r="O2" s="110"/>
      <c r="Q2" s="3"/>
      <c r="R2" s="3"/>
    </row>
    <row r="3" spans="2:36" ht="15.75" customHeight="1" x14ac:dyDescent="0.2">
      <c r="B3" s="303" t="s">
        <v>33</v>
      </c>
      <c r="C3" s="304"/>
      <c r="D3" s="115"/>
      <c r="E3" s="115"/>
      <c r="F3" s="115">
        <v>1399</v>
      </c>
      <c r="G3" s="97"/>
      <c r="H3" s="305" t="s">
        <v>37</v>
      </c>
      <c r="I3" s="306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301" t="s">
        <v>39</v>
      </c>
      <c r="C4" s="302"/>
      <c r="D4" s="114"/>
      <c r="E4" s="117"/>
      <c r="F4" s="115">
        <v>1399</v>
      </c>
      <c r="G4" s="97"/>
      <c r="H4" s="305" t="s">
        <v>38</v>
      </c>
      <c r="I4" s="306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91" t="s">
        <v>30</v>
      </c>
      <c r="C6" s="292"/>
      <c r="D6" s="292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7" t="s">
        <v>11</v>
      </c>
      <c r="O6" s="229">
        <v>46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25">
      <c r="B7" s="293" t="s">
        <v>50</v>
      </c>
      <c r="C7" s="294"/>
      <c r="D7" s="294"/>
      <c r="E7" s="89" t="s">
        <v>27</v>
      </c>
      <c r="F7" s="88">
        <f>R7</f>
        <v>40</v>
      </c>
      <c r="G7" s="88">
        <f t="shared" si="0"/>
        <v>40</v>
      </c>
      <c r="H7" s="88">
        <f t="shared" si="0"/>
        <v>40</v>
      </c>
      <c r="I7" s="88">
        <f t="shared" si="0"/>
        <v>40</v>
      </c>
      <c r="J7" s="88">
        <f t="shared" si="0"/>
        <v>40</v>
      </c>
      <c r="K7" s="88">
        <f t="shared" si="0"/>
        <v>0</v>
      </c>
      <c r="L7" s="88">
        <f t="shared" si="0"/>
        <v>0</v>
      </c>
      <c r="M7" s="88">
        <f t="shared" ref="M7" si="1">Y7</f>
        <v>200</v>
      </c>
      <c r="N7" s="228"/>
      <c r="O7" s="230"/>
      <c r="P7" s="87"/>
      <c r="Q7" s="86" t="s">
        <v>27</v>
      </c>
      <c r="R7" s="85">
        <v>40</v>
      </c>
      <c r="S7" s="85">
        <v>40</v>
      </c>
      <c r="T7" s="85">
        <v>40</v>
      </c>
      <c r="U7" s="85">
        <v>40</v>
      </c>
      <c r="V7" s="85">
        <v>40</v>
      </c>
      <c r="W7" s="85"/>
      <c r="X7" s="84">
        <v>0</v>
      </c>
      <c r="Y7" s="83">
        <f>SUM(R7:X7)</f>
        <v>200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93"/>
      <c r="C8" s="294"/>
      <c r="D8" s="294"/>
      <c r="E8" s="297" t="s">
        <v>26</v>
      </c>
      <c r="F8" s="289"/>
      <c r="G8" s="289"/>
      <c r="H8" s="289"/>
      <c r="I8" s="289"/>
      <c r="J8" s="289"/>
      <c r="K8" s="289"/>
      <c r="L8" s="289"/>
      <c r="M8" s="282"/>
      <c r="N8" s="231" t="s">
        <v>25</v>
      </c>
      <c r="O8" s="233" t="s">
        <v>51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5"/>
      <c r="C9" s="296"/>
      <c r="D9" s="296"/>
      <c r="E9" s="298"/>
      <c r="F9" s="258"/>
      <c r="G9" s="258"/>
      <c r="H9" s="258"/>
      <c r="I9" s="258"/>
      <c r="J9" s="258"/>
      <c r="K9" s="258"/>
      <c r="L9" s="258"/>
      <c r="M9" s="283"/>
      <c r="N9" s="232"/>
      <c r="O9" s="234"/>
      <c r="P9" s="72"/>
      <c r="Q9" s="299" t="s">
        <v>24</v>
      </c>
      <c r="R9" s="300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5" t="s">
        <v>23</v>
      </c>
      <c r="D11" s="285"/>
      <c r="E11" s="285"/>
      <c r="F11" s="51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73" t="str">
        <f>IF(S12="","",S12)</f>
        <v>سوبله فوم سنگی مشکی</v>
      </c>
      <c r="D12" s="274"/>
      <c r="E12" s="275"/>
      <c r="F12" s="17" t="str">
        <f>IF(C12="","",IF(U12="","",U12))</f>
        <v>متر</v>
      </c>
      <c r="G12" s="181">
        <f>IF(C12="","",$M$7)</f>
        <v>200</v>
      </c>
      <c r="H12" s="181"/>
      <c r="I12" s="169">
        <f>IF(C12="","",AA12)</f>
        <v>18.888888888888889</v>
      </c>
      <c r="J12" s="169"/>
      <c r="K12" s="182"/>
      <c r="L12" s="276"/>
      <c r="M12" s="235"/>
      <c r="N12" s="236"/>
      <c r="O12" s="237"/>
      <c r="P12" s="47"/>
      <c r="Q12" s="69">
        <v>1</v>
      </c>
      <c r="R12" s="122"/>
      <c r="S12" s="277" t="s">
        <v>52</v>
      </c>
      <c r="T12" s="278"/>
      <c r="U12" s="123" t="s">
        <v>41</v>
      </c>
      <c r="V12" s="124">
        <v>51</v>
      </c>
      <c r="X12" s="20"/>
      <c r="Y12" s="20"/>
      <c r="AA12" s="6">
        <f>($M$7*V12)/$S$9</f>
        <v>18.888888888888889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200</v>
      </c>
      <c r="H13" s="181"/>
      <c r="I13" s="169">
        <f>IF(C13="","",AA13)</f>
        <v>14.074074074074074</v>
      </c>
      <c r="J13" s="169"/>
      <c r="K13" s="184"/>
      <c r="L13" s="284"/>
      <c r="M13" s="235"/>
      <c r="N13" s="236"/>
      <c r="O13" s="237"/>
      <c r="P13" s="43"/>
      <c r="Q13" s="68">
        <v>2</v>
      </c>
      <c r="R13" s="125"/>
      <c r="S13" s="255" t="s">
        <v>53</v>
      </c>
      <c r="T13" s="256"/>
      <c r="U13" s="123" t="s">
        <v>41</v>
      </c>
      <c r="V13" s="126">
        <v>38</v>
      </c>
      <c r="X13" s="20"/>
      <c r="Y13" s="20"/>
      <c r="AA13" s="6">
        <f t="shared" ref="AA13:AA15" si="2">($M$7*V13)/$S$9</f>
        <v>14.074074074074074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باابر</v>
      </c>
      <c r="D14" s="166"/>
      <c r="E14" s="166"/>
      <c r="F14" s="17" t="str">
        <f>IF(C14="","",IF(U14="","",U14))</f>
        <v>متر</v>
      </c>
      <c r="G14" s="181">
        <f>IF(C14="","",$M$7)</f>
        <v>200</v>
      </c>
      <c r="H14" s="181"/>
      <c r="I14" s="169">
        <f>IF(C14="","",AA14)</f>
        <v>10</v>
      </c>
      <c r="J14" s="169"/>
      <c r="K14" s="170"/>
      <c r="L14" s="171"/>
      <c r="M14" s="235"/>
      <c r="N14" s="236"/>
      <c r="O14" s="237"/>
      <c r="P14" s="10"/>
      <c r="Q14" s="68">
        <v>3</v>
      </c>
      <c r="R14" s="125"/>
      <c r="S14" s="255" t="s">
        <v>54</v>
      </c>
      <c r="T14" s="256"/>
      <c r="U14" s="123" t="s">
        <v>41</v>
      </c>
      <c r="V14" s="127">
        <v>27</v>
      </c>
      <c r="X14" s="20"/>
      <c r="Y14" s="20"/>
      <c r="AA14" s="6">
        <f t="shared" si="2"/>
        <v>10</v>
      </c>
    </row>
    <row r="15" spans="2:36" ht="19.7" customHeight="1" thickBot="1" x14ac:dyDescent="0.25">
      <c r="B15" s="67">
        <v>4</v>
      </c>
      <c r="C15" s="264" t="str">
        <f>IF(S15="","",S15)</f>
        <v>هولوگرام مشکی مگسی</v>
      </c>
      <c r="D15" s="264"/>
      <c r="E15" s="264"/>
      <c r="F15" s="66" t="str">
        <f>IF(C15="","",IF(U15="","",U15))</f>
        <v>متر</v>
      </c>
      <c r="G15" s="265">
        <f>IF(C15="","",$M$7)</f>
        <v>200</v>
      </c>
      <c r="H15" s="265"/>
      <c r="I15" s="266">
        <f>IF(C15="","",AA15)</f>
        <v>5.1851851851851851</v>
      </c>
      <c r="J15" s="266"/>
      <c r="K15" s="267"/>
      <c r="L15" s="268"/>
      <c r="M15" s="235"/>
      <c r="N15" s="236"/>
      <c r="O15" s="237"/>
      <c r="P15" s="43"/>
      <c r="Q15" s="65">
        <v>4</v>
      </c>
      <c r="R15" s="128"/>
      <c r="S15" s="262" t="s">
        <v>55</v>
      </c>
      <c r="T15" s="263"/>
      <c r="U15" s="123" t="s">
        <v>41</v>
      </c>
      <c r="V15" s="129">
        <v>14</v>
      </c>
      <c r="X15" s="20"/>
      <c r="Y15" s="20"/>
      <c r="AA15" s="6">
        <f t="shared" si="2"/>
        <v>5.1851851851851851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801/1</v>
      </c>
      <c r="E20" s="226"/>
      <c r="F20" s="105"/>
      <c r="G20" s="225" t="s">
        <v>11</v>
      </c>
      <c r="H20" s="225"/>
      <c r="I20" s="225"/>
      <c r="J20" s="217">
        <f>$O$6</f>
        <v>46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6"/>
      <c r="F21" s="29" t="s">
        <v>6</v>
      </c>
      <c r="G21" s="247" t="s">
        <v>9</v>
      </c>
      <c r="H21" s="248"/>
      <c r="I21" s="249" t="s">
        <v>5</v>
      </c>
      <c r="J21" s="250"/>
      <c r="K21" s="251" t="s">
        <v>8</v>
      </c>
      <c r="L21" s="252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200</v>
      </c>
      <c r="H22" s="160"/>
      <c r="I22" s="161">
        <f>IF(C22="","",AA22)</f>
        <v>2.5925925925925926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2.5925925925925926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200</v>
      </c>
      <c r="H23" s="168"/>
      <c r="I23" s="169">
        <f>IF(C23="","",AA23)</f>
        <v>4.0740740740740744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4.0740740740740744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200</v>
      </c>
      <c r="H24" s="168"/>
      <c r="I24" s="169">
        <f>IF(C24="","",AA24)</f>
        <v>2.9629629629629628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9" t="s">
        <v>46</v>
      </c>
      <c r="T24" s="270"/>
      <c r="U24" s="22" t="s">
        <v>41</v>
      </c>
      <c r="V24" s="13">
        <v>8</v>
      </c>
      <c r="X24" s="20"/>
      <c r="Y24" s="20"/>
      <c r="AA24" s="6">
        <f t="shared" si="3"/>
        <v>2.9629629629629628</v>
      </c>
    </row>
    <row r="25" spans="2:30" s="30" customFormat="1" ht="19.5" customHeight="1" thickBot="1" x14ac:dyDescent="0.25">
      <c r="B25" s="12">
        <v>4</v>
      </c>
      <c r="C25" s="271" t="str">
        <f>IF(S25="","",S25)</f>
        <v/>
      </c>
      <c r="D25" s="272"/>
      <c r="E25" s="272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 t="s">
        <v>41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53" t="s">
        <v>29</v>
      </c>
      <c r="C30" s="254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254" t="s">
        <v>28</v>
      </c>
      <c r="L30" s="259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7" t="s">
        <v>27</v>
      </c>
      <c r="C31" s="258"/>
      <c r="D31" s="109">
        <f>F7</f>
        <v>40</v>
      </c>
      <c r="E31" s="109">
        <f t="shared" ref="E31:J31" si="5">G7</f>
        <v>40</v>
      </c>
      <c r="F31" s="109">
        <f t="shared" si="5"/>
        <v>40</v>
      </c>
      <c r="G31" s="109">
        <f t="shared" si="5"/>
        <v>40</v>
      </c>
      <c r="H31" s="109">
        <f t="shared" si="5"/>
        <v>40</v>
      </c>
      <c r="I31" s="109">
        <f t="shared" si="5"/>
        <v>0</v>
      </c>
      <c r="J31" s="109">
        <f t="shared" si="5"/>
        <v>0</v>
      </c>
      <c r="K31" s="260">
        <f>J31+I31+H31+G31+F31+E31+D31</f>
        <v>200</v>
      </c>
      <c r="L31" s="261"/>
      <c r="M31" s="244"/>
      <c r="N31" s="244"/>
      <c r="O31" s="245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9" t="s">
        <v>12</v>
      </c>
      <c r="C32" s="240"/>
      <c r="D32" s="241" t="str">
        <f>$B$7</f>
        <v>801/1</v>
      </c>
      <c r="E32" s="242"/>
      <c r="F32" s="108"/>
      <c r="G32" s="240" t="s">
        <v>11</v>
      </c>
      <c r="H32" s="240"/>
      <c r="I32" s="240"/>
      <c r="J32" s="241">
        <f>$O$6</f>
        <v>46</v>
      </c>
      <c r="K32" s="241"/>
      <c r="L32" s="241"/>
      <c r="M32" s="243"/>
      <c r="N32" s="244"/>
      <c r="O32" s="245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12" t="str">
        <f>IF(S34="","",S34)</f>
        <v>واشر منگنه نیکل چینی</v>
      </c>
      <c r="D34" s="213"/>
      <c r="E34" s="214"/>
      <c r="F34" s="17" t="str">
        <f>IF(C34="","",IF(U34="","",U34))</f>
        <v>عدد</v>
      </c>
      <c r="G34" s="181">
        <f>IF(C34="","",$M$7)</f>
        <v>200</v>
      </c>
      <c r="H34" s="181"/>
      <c r="I34" s="169">
        <f>IF(C34="","",AA34)</f>
        <v>4000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 t="s">
        <v>48</v>
      </c>
      <c r="T34" s="216"/>
      <c r="U34" s="22" t="s">
        <v>49</v>
      </c>
      <c r="V34" s="45">
        <v>10800</v>
      </c>
      <c r="X34" s="20"/>
      <c r="Y34" s="20"/>
      <c r="AA34" s="6">
        <f>($M$7*V34)/$S$9</f>
        <v>4000</v>
      </c>
    </row>
    <row r="35" spans="2:27" ht="19.7" customHeight="1" thickBot="1" x14ac:dyDescent="0.25">
      <c r="B35" s="44">
        <v>2</v>
      </c>
      <c r="C35" s="166" t="str">
        <f>IF(S35="","",S35)</f>
        <v>منگنه مشکی چینی</v>
      </c>
      <c r="D35" s="166"/>
      <c r="E35" s="166"/>
      <c r="F35" s="17" t="str">
        <f>IF(C35="","",IF(U35="","",U35))</f>
        <v>عدد</v>
      </c>
      <c r="G35" s="181">
        <f>IF(C35="","",$M$7)</f>
        <v>200</v>
      </c>
      <c r="H35" s="181"/>
      <c r="I35" s="169">
        <f>IF(C35="","",AA35)</f>
        <v>4000</v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 t="s">
        <v>56</v>
      </c>
      <c r="T35" s="187"/>
      <c r="U35" s="41" t="s">
        <v>49</v>
      </c>
      <c r="V35" s="40">
        <v>10800</v>
      </c>
      <c r="X35" s="20"/>
      <c r="Y35" s="20"/>
      <c r="AA35" s="6">
        <f>($M$7*V35)/$S$9</f>
        <v>4000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801/1</v>
      </c>
      <c r="E41" s="226"/>
      <c r="F41" s="38"/>
      <c r="G41" s="225" t="s">
        <v>11</v>
      </c>
      <c r="H41" s="225"/>
      <c r="I41" s="225"/>
      <c r="J41" s="217">
        <f>$O$6</f>
        <v>46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200</v>
      </c>
      <c r="H43" s="181"/>
      <c r="I43" s="169">
        <f>IF(C43="","",AA43)</f>
        <v>5.5555555555555554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57</v>
      </c>
      <c r="T43" s="173"/>
      <c r="U43" s="22" t="s">
        <v>41</v>
      </c>
      <c r="V43" s="45">
        <v>15</v>
      </c>
      <c r="X43" s="20"/>
      <c r="Y43" s="20"/>
      <c r="AA43" s="6">
        <f>($M$7*V43)/$S$9</f>
        <v>5.5555555555555554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2020-09-27T14:56:37Z</cp:lastPrinted>
  <dcterms:created xsi:type="dcterms:W3CDTF">2018-11-04T09:48:07Z</dcterms:created>
  <dcterms:modified xsi:type="dcterms:W3CDTF">2020-09-27T14:56:39Z</dcterms:modified>
</cp:coreProperties>
</file>