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فایل رویه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(2)'!$A$1:$O$46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I25" i="1" s="1"/>
  <c r="C24" i="1"/>
  <c r="C23" i="1"/>
  <c r="C22" i="1"/>
  <c r="J20" i="1"/>
  <c r="D20" i="1"/>
  <c r="F22" i="1" l="1"/>
  <c r="F23" i="1"/>
  <c r="F24" i="1"/>
  <c r="F25" i="1"/>
  <c r="G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14" i="1" l="1"/>
  <c r="F43" i="1"/>
  <c r="F34" i="1"/>
  <c r="D31" i="1"/>
  <c r="M7" i="1"/>
  <c r="G24" i="1" s="1"/>
  <c r="F13" i="1"/>
  <c r="G13" i="1"/>
  <c r="G31" i="1"/>
  <c r="I44" i="1"/>
  <c r="J31" i="1"/>
  <c r="F31" i="1"/>
  <c r="G44" i="1"/>
  <c r="G35" i="1"/>
  <c r="I31" i="1"/>
  <c r="E31" i="1"/>
  <c r="H31" i="1"/>
  <c r="G15" i="1" l="1"/>
  <c r="G14" i="1"/>
  <c r="G43" i="1"/>
  <c r="G23" i="1"/>
  <c r="K31" i="1"/>
  <c r="G12" i="1"/>
  <c r="AA24" i="1"/>
  <c r="I24" i="1" s="1"/>
  <c r="AA22" i="1"/>
  <c r="I22" i="1" s="1"/>
  <c r="AA14" i="1"/>
  <c r="I14" i="1" s="1"/>
  <c r="AA12" i="1"/>
  <c r="I12" i="1" s="1"/>
  <c r="AA23" i="1"/>
  <c r="I23" i="1" s="1"/>
  <c r="AA25" i="1"/>
  <c r="AA13" i="1"/>
  <c r="I13" i="1" s="1"/>
  <c r="AA15" i="1"/>
  <c r="I15" i="1" s="1"/>
  <c r="G22" i="1"/>
  <c r="G34" i="1"/>
  <c r="AA43" i="1"/>
  <c r="I43" i="1" s="1"/>
  <c r="AA44" i="1"/>
  <c r="AA34" i="1"/>
  <c r="I34" i="1" s="1"/>
  <c r="AA35" i="1"/>
  <c r="I35" i="1" s="1"/>
</calcChain>
</file>

<file path=xl/sharedStrings.xml><?xml version="1.0" encoding="utf-8"?>
<sst xmlns="http://schemas.openxmlformats.org/spreadsheetml/2006/main" count="126" uniqueCount="58">
  <si>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</si>
  <si>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</si>
  <si>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</si>
  <si>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</si>
  <si>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</si>
  <si>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</si>
  <si>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</si>
  <si>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</si>
  <si>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</si>
  <si>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</si>
  <si>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</si>
  <si>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</si>
  <si>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</si>
  <si>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</si>
  <si>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</si>
  <si>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</si>
  <si>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</si>
  <si>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</si>
  <si>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</si>
  <si>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</si>
  <si>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</si>
  <si>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</si>
  <si>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</si>
  <si>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</si>
  <si>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</si>
  <si>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</si>
  <si>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</si>
  <si>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</si>
  <si>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</si>
  <si>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</si>
  <si>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</si>
  <si>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</si>
  <si>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</si>
  <si>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</si>
  <si>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</si>
  <si>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</si>
  <si>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</si>
  <si>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</si>
  <si>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</si>
  <si>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</si>
  <si>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</si>
  <si>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متر</t>
  </si>
  <si>
    <t>کفش پارس</t>
  </si>
  <si>
    <t>801/2</t>
  </si>
  <si>
    <t>ابر 2 سانتی</t>
  </si>
  <si>
    <t>قدک نمدی</t>
  </si>
  <si>
    <t>ورق</t>
  </si>
  <si>
    <t>قدک پنجه جلو</t>
  </si>
  <si>
    <t>ملزومات دوخت</t>
  </si>
  <si>
    <t>واشر منگنه نیکل چینی</t>
  </si>
  <si>
    <t>عدد</t>
  </si>
  <si>
    <t>منگنه مشکی چینی</t>
  </si>
  <si>
    <t>سوبله ارگانزا مشکی</t>
  </si>
  <si>
    <t>مشکی مگسی</t>
  </si>
  <si>
    <t>سوبله فوم سنگی مشکی مگسی</t>
  </si>
  <si>
    <t>ورزشی فوم سنگی مشکی مگسی</t>
  </si>
  <si>
    <t>سوبله فرهتگ مشکی با ابر</t>
  </si>
  <si>
    <t>هولوگرام خرمگسی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</si>
</sst>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1" x14ac:knownFonts="1">
    <font>
      <sz val="11"/>
      <color theme="1"/>
      <name val="Arial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Arial"/>
      <family val="2"/>
      <scheme val="minor"/>
    </font>
    <font>
      <b/>
      <sz val="12"/>
      <color theme="1"/>
      <name val="Times New Roman"/>
      <family val="1"/>
      <scheme val="major"/>
    </font>
    <font>
      <b/>
      <sz val="10"/>
      <color theme="1"/>
      <name val="Arial"/>
      <family val="2"/>
      <scheme val="minor"/>
    </font>
    <font>
      <b/>
      <sz val="11"/>
      <color theme="1"/>
      <name val="Times New Roman"/>
      <family val="1"/>
      <scheme val="major"/>
    </font>
    <font>
      <b/>
      <sz val="12"/>
      <color theme="1"/>
      <name val="Arial"/>
      <family val="2"/>
      <scheme val="minor"/>
    </font>
    <font>
      <b/>
      <sz val="14"/>
      <color theme="1"/>
      <name val="Times New Roman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Arial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Times New Roman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Times New Roman"/>
      <family val="1"/>
      <scheme val="major"/>
    </font>
    <font>
      <b/>
      <sz val="10"/>
      <color theme="1"/>
      <name val="Times New Roman"/>
      <family val="1"/>
      <scheme val="major"/>
    </font>
    <font>
      <b/>
      <sz val="9"/>
      <color theme="1"/>
      <name val="B Titr"/>
      <charset val="178"/>
    </font>
    <font>
      <sz val="12"/>
      <color theme="1"/>
      <name val="Times New Roman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b/>
      <sz val="26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14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28" fillId="0" borderId="25" xfId="0" applyFont="1" applyBorder="1" applyAlignment="1" applyProtection="1">
      <alignment horizontal="center" vertical="center"/>
      <protection locked="0"/>
    </xf>
    <xf numFmtId="0" fontId="28" fillId="0" borderId="0" xfId="0" applyFont="1" applyBorder="1" applyAlignment="1" applyProtection="1">
      <alignment horizontal="center" vertical="center"/>
      <protection locked="0"/>
    </xf>
    <xf numFmtId="0" fontId="28" fillId="0" borderId="5" xfId="0" applyFont="1" applyBorder="1" applyAlignment="1" applyProtection="1">
      <alignment horizontal="center" vertical="center"/>
      <protection locked="0"/>
    </xf>
    <xf numFmtId="0" fontId="28" fillId="0" borderId="3" xfId="0" applyFont="1" applyBorder="1" applyAlignment="1" applyProtection="1">
      <alignment horizontal="center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30" fillId="0" borderId="8" xfId="0" applyFont="1" applyBorder="1" applyAlignment="1" applyProtection="1">
      <alignment horizontal="center" wrapText="1"/>
      <protection locked="0"/>
    </xf>
    <xf numFmtId="0" fontId="30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30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8" fillId="0" borderId="45" xfId="0" applyFont="1" applyBorder="1" applyAlignment="1" applyProtection="1">
      <alignment horizontal="center" vertical="center"/>
      <protection hidden="1"/>
    </xf>
    <xf numFmtId="0" fontId="8" fillId="0" borderId="47" xfId="0" applyFont="1" applyBorder="1" applyAlignment="1" applyProtection="1">
      <alignment horizontal="center" vertical="center"/>
      <protection hidden="1"/>
    </xf>
    <xf numFmtId="0" fontId="8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 hidden="1"/>
    </xf>
    <xf numFmtId="0" fontId="8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9" fillId="0" borderId="39" xfId="0" applyFont="1" applyFill="1" applyBorder="1" applyAlignment="1" applyProtection="1">
      <alignment horizontal="center" vertical="center"/>
      <protection hidden="1"/>
    </xf>
    <xf numFmtId="0" fontId="29" fillId="0" borderId="38" xfId="0" applyFont="1" applyFill="1" applyBorder="1" applyAlignment="1" applyProtection="1">
      <alignment horizontal="center" vertical="center"/>
      <protection hidden="1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4" fillId="0" borderId="26" xfId="0" applyFont="1" applyBorder="1" applyAlignment="1" applyProtection="1">
      <alignment horizontal="center" vertical="center"/>
      <protection hidden="1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0" fontId="6" fillId="0" borderId="28" xfId="0" applyFont="1" applyFill="1" applyBorder="1" applyAlignment="1" applyProtection="1">
      <alignment horizontal="center" vertical="center"/>
      <protection locked="0"/>
    </xf>
    <xf numFmtId="0" fontId="6" fillId="0" borderId="27" xfId="0" applyFont="1" applyFill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0" borderId="41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 wrapText="1"/>
      <protection locked="0"/>
    </xf>
    <xf numFmtId="0" fontId="10" fillId="0" borderId="0" xfId="0" applyFont="1" applyBorder="1" applyAlignment="1" applyProtection="1">
      <alignment horizontal="center" vertical="center" wrapText="1"/>
      <protection locked="0"/>
    </xf>
    <xf numFmtId="0" fontId="10" fillId="0" borderId="24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9" fillId="0" borderId="3" xfId="0" applyFont="1" applyFill="1" applyBorder="1" applyAlignment="1" applyProtection="1">
      <alignment horizontal="center" vertical="center"/>
      <protection hidden="1"/>
    </xf>
    <xf numFmtId="0" fontId="29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11" xfId="0" applyFont="1" applyFill="1" applyBorder="1" applyAlignment="1" applyProtection="1">
      <alignment horizont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11" fillId="0" borderId="44" xfId="0" applyFont="1" applyFill="1" applyBorder="1" applyAlignment="1" applyProtection="1">
      <alignment horizontal="center" vertical="center"/>
      <protection locked="0"/>
    </xf>
    <xf numFmtId="0" fontId="11" fillId="0" borderId="43" xfId="0" applyFont="1" applyFill="1" applyBorder="1" applyAlignment="1" applyProtection="1">
      <alignment horizontal="center" vertical="center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4" fillId="0" borderId="34" xfId="0" applyFont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11258571166" y="55035"/>
          <a:ext cx="88900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 editAs="oneCell">
    <xdr:from>
      <xdr:col>12</xdr:col>
      <xdr:colOff>10582</xdr:colOff>
      <xdr:row>9</xdr:row>
      <xdr:rowOff>21166</xdr:rowOff>
    </xdr:from>
    <xdr:to>
      <xdr:col>14</xdr:col>
      <xdr:colOff>1195916</xdr:colOff>
      <xdr:row>14</xdr:row>
      <xdr:rowOff>222249</xdr:rowOff>
    </xdr:to>
    <xdr:pic>
      <xdr:nvPicPr>
        <xdr:cNvPr id="47" name="Picture 4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28834" y="1862666"/>
          <a:ext cx="2074334" cy="1248833"/>
        </a:xfrm>
        <a:prstGeom prst="rect">
          <a:avLst/>
        </a:prstGeom>
      </xdr:spPr>
    </xdr:pic>
    <xdr:clientData/>
  </xdr:twoCellAnchor>
  <xdr:twoCellAnchor editAs="oneCell">
    <xdr:from>
      <xdr:col>12</xdr:col>
      <xdr:colOff>21167</xdr:colOff>
      <xdr:row>19</xdr:row>
      <xdr:rowOff>42334</xdr:rowOff>
    </xdr:from>
    <xdr:to>
      <xdr:col>14</xdr:col>
      <xdr:colOff>1195917</xdr:colOff>
      <xdr:row>24</xdr:row>
      <xdr:rowOff>201083</xdr:rowOff>
    </xdr:to>
    <xdr:pic>
      <xdr:nvPicPr>
        <xdr:cNvPr id="51" name="Picture 50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28833" y="4116917"/>
          <a:ext cx="2063750" cy="141816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90" zoomScaleNormal="100" zoomScaleSheetLayoutView="90" zoomScalePageLayoutView="90" workbookViewId="0">
      <selection activeCell="O8" sqref="O8:O9"/>
    </sheetView>
  </sheetViews>
  <sheetFormatPr defaultRowHeight="28.35" customHeight="1" x14ac:dyDescent="0.2"/>
  <cols>
    <col min="1" max="1" width="0.125" style="1" customWidth="1"/>
    <col min="2" max="2" width="2.25" style="1" customWidth="1"/>
    <col min="3" max="3" width="9.25" style="1" customWidth="1"/>
    <col min="4" max="4" width="7.125" style="1" customWidth="1"/>
    <col min="5" max="5" width="5.875" style="1" customWidth="1"/>
    <col min="6" max="8" width="5.625" style="1" customWidth="1"/>
    <col min="9" max="10" width="6" style="1" customWidth="1"/>
    <col min="11" max="12" width="5.625" style="1" customWidth="1"/>
    <col min="13" max="13" width="4.875" style="1" customWidth="1"/>
    <col min="14" max="14" width="6.75" style="1" customWidth="1"/>
    <col min="15" max="15" width="16.5" style="1" customWidth="1"/>
    <col min="16" max="16" width="2.5" style="3" customWidth="1"/>
    <col min="17" max="17" width="6" style="1" customWidth="1"/>
    <col min="18" max="18" width="9.125" style="1" customWidth="1"/>
    <col min="19" max="19" width="10.25" style="1" customWidth="1"/>
    <col min="20" max="20" width="10.5" style="1" customWidth="1"/>
    <col min="21" max="21" width="7.375" style="1" customWidth="1"/>
    <col min="22" max="22" width="10.5" style="1" customWidth="1"/>
    <col min="23" max="23" width="7.5" style="1" customWidth="1"/>
    <col min="24" max="24" width="8.25" style="1" customWidth="1"/>
    <col min="25" max="25" width="6.25" style="1" customWidth="1"/>
    <col min="26" max="26" width="3.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156" t="s">
        <v>31</v>
      </c>
      <c r="C1" s="157"/>
      <c r="D1" s="158">
        <v>1608</v>
      </c>
      <c r="E1" s="158"/>
      <c r="F1" s="159" t="s">
        <v>34</v>
      </c>
      <c r="G1" s="159"/>
      <c r="H1" s="159"/>
      <c r="I1" s="159"/>
      <c r="J1" s="159"/>
      <c r="K1" s="159"/>
      <c r="L1" s="159"/>
      <c r="M1" s="118"/>
      <c r="N1" s="154"/>
      <c r="O1" s="101"/>
      <c r="P1" s="133"/>
      <c r="Q1" s="133"/>
      <c r="R1" s="100"/>
      <c r="S1" s="99"/>
    </row>
    <row r="2" spans="2:36" ht="15.75" customHeight="1" x14ac:dyDescent="0.75">
      <c r="B2" s="146" t="s">
        <v>32</v>
      </c>
      <c r="C2" s="147"/>
      <c r="D2" s="115">
        <v>6</v>
      </c>
      <c r="E2" s="115">
        <v>7</v>
      </c>
      <c r="F2" s="115">
        <v>1399</v>
      </c>
      <c r="G2" s="97"/>
      <c r="H2" s="150" t="s">
        <v>36</v>
      </c>
      <c r="I2" s="151"/>
      <c r="J2" s="120"/>
      <c r="K2" s="116" t="s">
        <v>35</v>
      </c>
      <c r="L2" s="119"/>
      <c r="M2" s="119"/>
      <c r="N2" s="155"/>
      <c r="O2" s="110"/>
      <c r="Q2" s="3"/>
      <c r="R2" s="3"/>
    </row>
    <row r="3" spans="2:36" ht="15.75" customHeight="1" x14ac:dyDescent="0.2">
      <c r="B3" s="148" t="s">
        <v>33</v>
      </c>
      <c r="C3" s="149"/>
      <c r="D3" s="115"/>
      <c r="E3" s="115"/>
      <c r="F3" s="115">
        <v>1399</v>
      </c>
      <c r="G3" s="97"/>
      <c r="H3" s="150" t="s">
        <v>37</v>
      </c>
      <c r="I3" s="151"/>
      <c r="J3" s="120"/>
      <c r="K3" s="116" t="s">
        <v>35</v>
      </c>
      <c r="L3" s="96"/>
      <c r="M3" s="152" t="s">
        <v>40</v>
      </c>
      <c r="N3" s="152"/>
      <c r="O3" s="153" t="s">
        <v>42</v>
      </c>
      <c r="Q3" s="3"/>
      <c r="R3" s="3"/>
    </row>
    <row r="4" spans="2:36" ht="15.75" customHeight="1" x14ac:dyDescent="0.25">
      <c r="B4" s="146" t="s">
        <v>39</v>
      </c>
      <c r="C4" s="147"/>
      <c r="D4" s="114"/>
      <c r="E4" s="117"/>
      <c r="F4" s="115">
        <v>1399</v>
      </c>
      <c r="G4" s="97"/>
      <c r="H4" s="150" t="s">
        <v>38</v>
      </c>
      <c r="I4" s="151"/>
      <c r="J4" s="121"/>
      <c r="K4" s="116" t="s">
        <v>35</v>
      </c>
      <c r="L4" s="96"/>
      <c r="M4" s="152"/>
      <c r="N4" s="152"/>
      <c r="O4" s="153"/>
      <c r="Q4" s="3"/>
      <c r="R4" s="3"/>
    </row>
    <row r="5" spans="2:36" ht="4.3499999999999996" customHeight="1" thickBot="1" x14ac:dyDescent="0.75">
      <c r="B5" s="103"/>
      <c r="C5" s="104"/>
      <c r="D5" s="98"/>
      <c r="E5" s="111"/>
      <c r="F5" s="102"/>
      <c r="G5" s="112"/>
      <c r="H5" s="113"/>
      <c r="I5" s="113"/>
      <c r="J5" s="113"/>
      <c r="K5" s="113"/>
      <c r="L5" s="113"/>
      <c r="M5" s="113"/>
      <c r="N5" s="95"/>
      <c r="O5" s="94"/>
      <c r="Q5" s="3"/>
      <c r="R5" s="3"/>
    </row>
    <row r="6" spans="2:36" ht="15.75" customHeight="1" thickBot="1" x14ac:dyDescent="0.25">
      <c r="B6" s="134" t="s">
        <v>30</v>
      </c>
      <c r="C6" s="135"/>
      <c r="D6" s="135"/>
      <c r="E6" s="93" t="s">
        <v>29</v>
      </c>
      <c r="F6" s="92">
        <f>R6</f>
        <v>36</v>
      </c>
      <c r="G6" s="92">
        <f t="shared" ref="G6:L7" si="0">S6</f>
        <v>37</v>
      </c>
      <c r="H6" s="92">
        <f t="shared" si="0"/>
        <v>38</v>
      </c>
      <c r="I6" s="92">
        <f t="shared" si="0"/>
        <v>39</v>
      </c>
      <c r="J6" s="92">
        <f t="shared" si="0"/>
        <v>40</v>
      </c>
      <c r="K6" s="92">
        <f t="shared" si="0"/>
        <v>0</v>
      </c>
      <c r="L6" s="92">
        <f t="shared" si="0"/>
        <v>0</v>
      </c>
      <c r="M6" s="91" t="s">
        <v>28</v>
      </c>
      <c r="N6" s="226" t="s">
        <v>11</v>
      </c>
      <c r="O6" s="228">
        <v>47</v>
      </c>
      <c r="P6" s="82"/>
      <c r="Q6" s="90" t="s">
        <v>29</v>
      </c>
      <c r="R6" s="130">
        <v>36</v>
      </c>
      <c r="S6" s="131">
        <v>37</v>
      </c>
      <c r="T6" s="131">
        <v>38</v>
      </c>
      <c r="U6" s="131">
        <v>39</v>
      </c>
      <c r="V6" s="131">
        <v>40</v>
      </c>
      <c r="W6" s="131"/>
      <c r="X6" s="132"/>
      <c r="Y6" s="90" t="s">
        <v>28</v>
      </c>
    </row>
    <row r="7" spans="2:36" ht="18" customHeight="1" thickBot="1" x14ac:dyDescent="0.25">
      <c r="B7" s="136" t="s">
        <v>43</v>
      </c>
      <c r="C7" s="137"/>
      <c r="D7" s="137"/>
      <c r="E7" s="89" t="s">
        <v>27</v>
      </c>
      <c r="F7" s="88">
        <f>R7</f>
        <v>40</v>
      </c>
      <c r="G7" s="88">
        <f t="shared" si="0"/>
        <v>40</v>
      </c>
      <c r="H7" s="88">
        <f t="shared" si="0"/>
        <v>40</v>
      </c>
      <c r="I7" s="88">
        <f t="shared" si="0"/>
        <v>40</v>
      </c>
      <c r="J7" s="88">
        <f t="shared" si="0"/>
        <v>40</v>
      </c>
      <c r="K7" s="88">
        <f t="shared" si="0"/>
        <v>0</v>
      </c>
      <c r="L7" s="88">
        <f t="shared" si="0"/>
        <v>0</v>
      </c>
      <c r="M7" s="88">
        <f t="shared" ref="M7" si="1">Y7</f>
        <v>200</v>
      </c>
      <c r="N7" s="227"/>
      <c r="O7" s="229"/>
      <c r="P7" s="87"/>
      <c r="Q7" s="86" t="s">
        <v>27</v>
      </c>
      <c r="R7" s="85">
        <v>40</v>
      </c>
      <c r="S7" s="85">
        <v>40</v>
      </c>
      <c r="T7" s="85">
        <v>40</v>
      </c>
      <c r="U7" s="85">
        <v>40</v>
      </c>
      <c r="V7" s="85">
        <v>40</v>
      </c>
      <c r="W7" s="85"/>
      <c r="X7" s="84">
        <v>0</v>
      </c>
      <c r="Y7" s="83">
        <f>SUM(R7:X7)</f>
        <v>200</v>
      </c>
      <c r="AB7" s="80"/>
      <c r="AC7" s="78"/>
      <c r="AD7" s="78"/>
      <c r="AE7" s="78"/>
      <c r="AF7" s="78"/>
      <c r="AG7" s="78"/>
      <c r="AH7" s="78"/>
      <c r="AI7" s="78"/>
      <c r="AJ7" s="80"/>
    </row>
    <row r="8" spans="2:36" ht="15.75" customHeight="1" thickBot="1" x14ac:dyDescent="0.25">
      <c r="B8" s="136"/>
      <c r="C8" s="137"/>
      <c r="D8" s="137"/>
      <c r="E8" s="140" t="s">
        <v>26</v>
      </c>
      <c r="F8" s="142"/>
      <c r="G8" s="142"/>
      <c r="H8" s="142"/>
      <c r="I8" s="142"/>
      <c r="J8" s="142"/>
      <c r="K8" s="142"/>
      <c r="L8" s="142"/>
      <c r="M8" s="174"/>
      <c r="N8" s="230" t="s">
        <v>25</v>
      </c>
      <c r="O8" s="232" t="s">
        <v>53</v>
      </c>
      <c r="P8" s="82"/>
      <c r="T8" s="81"/>
      <c r="AB8" s="80"/>
      <c r="AC8" s="79"/>
      <c r="AD8" s="79"/>
      <c r="AE8" s="79"/>
      <c r="AF8" s="79"/>
      <c r="AG8" s="79"/>
      <c r="AH8" s="79"/>
      <c r="AI8" s="79"/>
      <c r="AJ8" s="78"/>
    </row>
    <row r="9" spans="2:36" ht="15" customHeight="1" thickBot="1" x14ac:dyDescent="0.25">
      <c r="B9" s="138"/>
      <c r="C9" s="139"/>
      <c r="D9" s="139"/>
      <c r="E9" s="141"/>
      <c r="F9" s="143"/>
      <c r="G9" s="143"/>
      <c r="H9" s="143"/>
      <c r="I9" s="143"/>
      <c r="J9" s="143"/>
      <c r="K9" s="143"/>
      <c r="L9" s="143"/>
      <c r="M9" s="175"/>
      <c r="N9" s="231"/>
      <c r="O9" s="233"/>
      <c r="P9" s="72"/>
      <c r="Q9" s="144" t="s">
        <v>24</v>
      </c>
      <c r="R9" s="145"/>
      <c r="S9" s="77">
        <v>540</v>
      </c>
      <c r="T9" s="3"/>
    </row>
    <row r="10" spans="2:36" s="3" customFormat="1" ht="2.85" customHeight="1" thickBot="1" x14ac:dyDescent="0.25">
      <c r="B10" s="76"/>
      <c r="C10" s="76"/>
      <c r="D10" s="76"/>
      <c r="E10" s="75"/>
      <c r="F10" s="74"/>
      <c r="G10" s="74"/>
      <c r="H10" s="74"/>
      <c r="I10" s="74"/>
      <c r="J10" s="74"/>
      <c r="K10" s="74"/>
      <c r="L10" s="74"/>
      <c r="M10" s="73"/>
      <c r="N10" s="72"/>
      <c r="O10" s="72"/>
      <c r="P10" s="72"/>
      <c r="Q10" s="72"/>
      <c r="R10" s="72"/>
      <c r="S10" s="72"/>
      <c r="X10" s="3">
        <v>42</v>
      </c>
      <c r="AA10" s="71"/>
    </row>
    <row r="11" spans="2:36" ht="22.5" customHeight="1" thickBot="1" x14ac:dyDescent="0.75">
      <c r="B11" s="70" t="s">
        <v>16</v>
      </c>
      <c r="C11" s="182" t="s">
        <v>23</v>
      </c>
      <c r="D11" s="182"/>
      <c r="E11" s="182"/>
      <c r="F11" s="51" t="s">
        <v>6</v>
      </c>
      <c r="G11" s="183" t="s">
        <v>9</v>
      </c>
      <c r="H11" s="183"/>
      <c r="I11" s="183" t="s">
        <v>5</v>
      </c>
      <c r="J11" s="183"/>
      <c r="K11" s="184" t="s">
        <v>8</v>
      </c>
      <c r="L11" s="185"/>
      <c r="M11" s="171" t="s">
        <v>10</v>
      </c>
      <c r="N11" s="172"/>
      <c r="O11" s="173"/>
      <c r="P11" s="16"/>
      <c r="Q11" s="53" t="s">
        <v>16</v>
      </c>
      <c r="R11" s="52" t="s">
        <v>15</v>
      </c>
      <c r="S11" s="160" t="s">
        <v>23</v>
      </c>
      <c r="T11" s="161"/>
      <c r="U11" s="51" t="s">
        <v>6</v>
      </c>
      <c r="V11" s="50" t="s">
        <v>5</v>
      </c>
      <c r="X11" s="49"/>
      <c r="Y11" s="49"/>
    </row>
    <row r="12" spans="2:36" ht="19.7" customHeight="1" thickBot="1" x14ac:dyDescent="0.25">
      <c r="B12" s="48">
        <v>1</v>
      </c>
      <c r="C12" s="162" t="str">
        <f>IF(S12="","",S12)</f>
        <v>سوبله فوم سنگی مشکی مگسی</v>
      </c>
      <c r="D12" s="163"/>
      <c r="E12" s="164"/>
      <c r="F12" s="17" t="str">
        <f>IF(C12="","",IF(U12="","",U12))</f>
        <v>متر</v>
      </c>
      <c r="G12" s="165">
        <f>IF(C12="","",$M$7)</f>
        <v>200</v>
      </c>
      <c r="H12" s="165"/>
      <c r="I12" s="166">
        <f>IF(C12="","",AA12)</f>
        <v>18.888888888888889</v>
      </c>
      <c r="J12" s="166"/>
      <c r="K12" s="167"/>
      <c r="L12" s="168"/>
      <c r="M12" s="234"/>
      <c r="N12" s="235"/>
      <c r="O12" s="236"/>
      <c r="P12" s="47"/>
      <c r="Q12" s="69">
        <v>1</v>
      </c>
      <c r="R12" s="122"/>
      <c r="S12" s="169" t="s">
        <v>54</v>
      </c>
      <c r="T12" s="170"/>
      <c r="U12" s="123" t="s">
        <v>41</v>
      </c>
      <c r="V12" s="124">
        <v>51</v>
      </c>
      <c r="X12" s="20"/>
      <c r="Y12" s="20"/>
      <c r="AA12" s="6">
        <f>($M$7*V12)/$S$9</f>
        <v>18.888888888888889</v>
      </c>
    </row>
    <row r="13" spans="2:36" ht="19.7" customHeight="1" thickBot="1" x14ac:dyDescent="0.25">
      <c r="B13" s="44">
        <v>2</v>
      </c>
      <c r="C13" s="214" t="str">
        <f>IF(S13="","",S13)</f>
        <v>ورزشی فوم سنگی مشکی مگسی</v>
      </c>
      <c r="D13" s="214"/>
      <c r="E13" s="214"/>
      <c r="F13" s="17" t="str">
        <f>IF(C13="","",IF(U13="","",U13))</f>
        <v>متر</v>
      </c>
      <c r="G13" s="165">
        <f>IF(C13="","",$M$7)</f>
        <v>200</v>
      </c>
      <c r="H13" s="165"/>
      <c r="I13" s="166">
        <f>IF(C13="","",AA13)</f>
        <v>10</v>
      </c>
      <c r="J13" s="166"/>
      <c r="K13" s="180"/>
      <c r="L13" s="181"/>
      <c r="M13" s="234"/>
      <c r="N13" s="235"/>
      <c r="O13" s="236"/>
      <c r="P13" s="43"/>
      <c r="Q13" s="68">
        <v>2</v>
      </c>
      <c r="R13" s="125"/>
      <c r="S13" s="191" t="s">
        <v>55</v>
      </c>
      <c r="T13" s="192"/>
      <c r="U13" s="123" t="s">
        <v>41</v>
      </c>
      <c r="V13" s="126">
        <v>27</v>
      </c>
      <c r="X13" s="20"/>
      <c r="Y13" s="20"/>
      <c r="AA13" s="6">
        <f t="shared" ref="AA13:AA15" si="2">($M$7*V13)/$S$9</f>
        <v>10</v>
      </c>
    </row>
    <row r="14" spans="2:36" ht="19.7" customHeight="1" thickBot="1" x14ac:dyDescent="0.25">
      <c r="B14" s="44">
        <v>3</v>
      </c>
      <c r="C14" s="203" t="str">
        <f>IF(S14="","",S14)</f>
        <v>سوبله فرهتگ مشکی با ابر</v>
      </c>
      <c r="D14" s="203"/>
      <c r="E14" s="203"/>
      <c r="F14" s="17" t="str">
        <f>IF(C14="","",IF(U14="","",U14))</f>
        <v>متر</v>
      </c>
      <c r="G14" s="165">
        <f>IF(C14="","",$M$7)</f>
        <v>200</v>
      </c>
      <c r="H14" s="165"/>
      <c r="I14" s="166">
        <f>IF(C14="","",AA14)</f>
        <v>10</v>
      </c>
      <c r="J14" s="166"/>
      <c r="K14" s="204"/>
      <c r="L14" s="205"/>
      <c r="M14" s="234"/>
      <c r="N14" s="235"/>
      <c r="O14" s="236"/>
      <c r="P14" s="10"/>
      <c r="Q14" s="68">
        <v>3</v>
      </c>
      <c r="R14" s="125"/>
      <c r="S14" s="191" t="s">
        <v>56</v>
      </c>
      <c r="T14" s="192"/>
      <c r="U14" s="123" t="s">
        <v>41</v>
      </c>
      <c r="V14" s="127">
        <v>27</v>
      </c>
      <c r="X14" s="20"/>
      <c r="Y14" s="20"/>
      <c r="AA14" s="6">
        <f t="shared" si="2"/>
        <v>10</v>
      </c>
    </row>
    <row r="15" spans="2:36" ht="19.7" customHeight="1" thickBot="1" x14ac:dyDescent="0.25">
      <c r="B15" s="67">
        <v>4</v>
      </c>
      <c r="C15" s="206" t="str">
        <f>IF(S15="","",S15)</f>
        <v>هولوگرام خرمگسی</v>
      </c>
      <c r="D15" s="206"/>
      <c r="E15" s="206"/>
      <c r="F15" s="66" t="str">
        <f>IF(C15="","",IF(U15="","",U15))</f>
        <v>متر</v>
      </c>
      <c r="G15" s="207">
        <f>IF(C15="","",$M$7)</f>
        <v>200</v>
      </c>
      <c r="H15" s="207"/>
      <c r="I15" s="211">
        <f>IF(C15="","",AA15)</f>
        <v>3.3333333333333335</v>
      </c>
      <c r="J15" s="211"/>
      <c r="K15" s="212"/>
      <c r="L15" s="213"/>
      <c r="M15" s="234"/>
      <c r="N15" s="235"/>
      <c r="O15" s="236"/>
      <c r="P15" s="43"/>
      <c r="Q15" s="65">
        <v>4</v>
      </c>
      <c r="R15" s="128"/>
      <c r="S15" s="201" t="s">
        <v>57</v>
      </c>
      <c r="T15" s="202"/>
      <c r="U15" s="123" t="s">
        <v>41</v>
      </c>
      <c r="V15" s="129">
        <v>9</v>
      </c>
      <c r="X15" s="20"/>
      <c r="Y15" s="20"/>
      <c r="AA15" s="6">
        <f t="shared" si="2"/>
        <v>3.3333333333333335</v>
      </c>
      <c r="AD15" s="61"/>
    </row>
    <row r="16" spans="2:36" ht="17.100000000000001" customHeight="1" x14ac:dyDescent="0.2">
      <c r="B16" s="238" t="s">
        <v>13</v>
      </c>
      <c r="C16" s="239"/>
      <c r="D16" s="240"/>
      <c r="E16" s="186" t="s">
        <v>3</v>
      </c>
      <c r="F16" s="187"/>
      <c r="G16" s="188"/>
      <c r="H16" s="215" t="s">
        <v>2</v>
      </c>
      <c r="I16" s="216"/>
      <c r="J16" s="217"/>
      <c r="K16" s="208" t="s">
        <v>1</v>
      </c>
      <c r="L16" s="209"/>
      <c r="M16" s="209"/>
      <c r="N16" s="210"/>
      <c r="O16" s="64" t="s">
        <v>0</v>
      </c>
      <c r="P16" s="43"/>
      <c r="Q16" s="63"/>
      <c r="R16" s="35"/>
      <c r="S16" s="34"/>
      <c r="T16" s="34"/>
      <c r="U16" s="33"/>
      <c r="V16" s="32"/>
      <c r="X16" s="20"/>
      <c r="Y16" s="20"/>
      <c r="AA16" s="62"/>
      <c r="AD16" s="61"/>
    </row>
    <row r="17" spans="2:30" ht="33.75" customHeight="1" thickBot="1" x14ac:dyDescent="0.25">
      <c r="B17" s="241"/>
      <c r="C17" s="242"/>
      <c r="D17" s="243"/>
      <c r="E17" s="244"/>
      <c r="F17" s="245"/>
      <c r="G17" s="246"/>
      <c r="H17" s="247"/>
      <c r="I17" s="248"/>
      <c r="J17" s="249"/>
      <c r="K17" s="250"/>
      <c r="L17" s="242"/>
      <c r="M17" s="242"/>
      <c r="N17" s="243"/>
      <c r="O17" s="4"/>
      <c r="P17" s="43"/>
      <c r="Q17" s="63"/>
      <c r="R17" s="35"/>
      <c r="S17" s="34"/>
      <c r="T17" s="34"/>
      <c r="U17" s="33"/>
      <c r="V17" s="32"/>
      <c r="X17" s="20"/>
      <c r="Y17" s="20"/>
      <c r="AA17" s="62"/>
      <c r="AD17" s="61"/>
    </row>
    <row r="18" spans="2:30" s="30" customFormat="1" ht="11.25" customHeight="1" thickBot="1" x14ac:dyDescent="0.25">
      <c r="B18" s="237"/>
      <c r="C18" s="237"/>
      <c r="D18" s="237"/>
      <c r="E18" s="237"/>
      <c r="F18" s="237"/>
      <c r="G18" s="237"/>
      <c r="H18" s="237"/>
      <c r="I18" s="237"/>
      <c r="J18" s="237"/>
      <c r="K18" s="237"/>
      <c r="L18" s="237"/>
      <c r="M18" s="237"/>
      <c r="N18" s="237"/>
      <c r="O18" s="237"/>
      <c r="P18" s="37"/>
      <c r="Q18" s="36"/>
      <c r="R18" s="35"/>
      <c r="S18" s="34"/>
      <c r="T18" s="34"/>
      <c r="U18" s="33"/>
      <c r="V18" s="32"/>
      <c r="X18" s="20"/>
      <c r="Y18" s="20"/>
      <c r="AA18" s="31"/>
    </row>
    <row r="19" spans="2:30" s="30" customFormat="1" ht="11.25" customHeight="1" thickBot="1" x14ac:dyDescent="0.25">
      <c r="B19" s="39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7"/>
      <c r="Q19" s="36"/>
      <c r="R19" s="35"/>
      <c r="S19" s="34"/>
      <c r="T19" s="34"/>
      <c r="U19" s="33"/>
      <c r="V19" s="32"/>
      <c r="X19" s="20"/>
      <c r="Y19" s="20"/>
      <c r="AA19" s="31"/>
    </row>
    <row r="20" spans="2:30" s="30" customFormat="1" ht="21.75" customHeight="1" thickBot="1" x14ac:dyDescent="0.75">
      <c r="B20" s="176" t="s">
        <v>12</v>
      </c>
      <c r="C20" s="177"/>
      <c r="D20" s="178" t="str">
        <f>$B$7</f>
        <v>801/2</v>
      </c>
      <c r="E20" s="179"/>
      <c r="F20" s="105"/>
      <c r="G20" s="177" t="s">
        <v>11</v>
      </c>
      <c r="H20" s="177"/>
      <c r="I20" s="177"/>
      <c r="J20" s="178">
        <f>$O$6</f>
        <v>47</v>
      </c>
      <c r="K20" s="178"/>
      <c r="L20" s="178"/>
      <c r="M20" s="256" t="s">
        <v>10</v>
      </c>
      <c r="N20" s="194"/>
      <c r="O20" s="195"/>
      <c r="P20" s="37"/>
      <c r="Q20" s="36"/>
      <c r="R20" s="35"/>
      <c r="S20" s="34"/>
      <c r="T20" s="34"/>
      <c r="U20" s="33"/>
      <c r="V20" s="32"/>
      <c r="X20" s="20"/>
      <c r="Y20" s="20"/>
      <c r="AA20" s="31"/>
    </row>
    <row r="21" spans="2:30" s="30" customFormat="1" ht="20.85" customHeight="1" thickBot="1" x14ac:dyDescent="0.25">
      <c r="B21" s="257" t="s">
        <v>7</v>
      </c>
      <c r="C21" s="258"/>
      <c r="D21" s="258"/>
      <c r="E21" s="259"/>
      <c r="F21" s="29" t="s">
        <v>6</v>
      </c>
      <c r="G21" s="260" t="s">
        <v>9</v>
      </c>
      <c r="H21" s="261"/>
      <c r="I21" s="262" t="s">
        <v>5</v>
      </c>
      <c r="J21" s="263"/>
      <c r="K21" s="264" t="s">
        <v>8</v>
      </c>
      <c r="L21" s="265"/>
      <c r="M21" s="297"/>
      <c r="N21" s="298"/>
      <c r="O21" s="153"/>
      <c r="P21" s="107"/>
      <c r="Q21" s="302" t="s">
        <v>23</v>
      </c>
      <c r="R21" s="303"/>
      <c r="S21" s="303"/>
      <c r="T21" s="304"/>
      <c r="U21" s="28" t="s">
        <v>6</v>
      </c>
      <c r="V21" s="27" t="s">
        <v>5</v>
      </c>
      <c r="X21" s="20"/>
      <c r="Y21" s="20"/>
      <c r="AA21" s="31"/>
    </row>
    <row r="22" spans="2:30" s="30" customFormat="1" ht="19.5" customHeight="1" thickBot="1" x14ac:dyDescent="0.25">
      <c r="B22" s="26">
        <v>1</v>
      </c>
      <c r="C22" s="305" t="str">
        <f>IF(S22="","",S22)</f>
        <v>ابر 2 سانتی</v>
      </c>
      <c r="D22" s="306"/>
      <c r="E22" s="306"/>
      <c r="F22" s="25" t="str">
        <f>IF(C22="","",IF(U22="","",U22))</f>
        <v>متر</v>
      </c>
      <c r="G22" s="307">
        <f>IF(C22="","",$M$7)</f>
        <v>200</v>
      </c>
      <c r="H22" s="307"/>
      <c r="I22" s="308">
        <f>IF(C22="","",AA22)</f>
        <v>2.5925925925925926</v>
      </c>
      <c r="J22" s="308"/>
      <c r="K22" s="309"/>
      <c r="L22" s="310"/>
      <c r="M22" s="297"/>
      <c r="N22" s="298"/>
      <c r="O22" s="153"/>
      <c r="P22" s="10"/>
      <c r="Q22" s="24">
        <v>1</v>
      </c>
      <c r="R22" s="23"/>
      <c r="S22" s="311" t="s">
        <v>44</v>
      </c>
      <c r="T22" s="311"/>
      <c r="U22" s="22" t="s">
        <v>41</v>
      </c>
      <c r="V22" s="21">
        <v>7</v>
      </c>
      <c r="X22" s="20"/>
      <c r="Y22" s="20"/>
      <c r="AA22" s="6">
        <f>($M$7*V22)/$S$9</f>
        <v>2.5925925925925926</v>
      </c>
    </row>
    <row r="23" spans="2:30" s="30" customFormat="1" ht="19.5" customHeight="1" thickBot="1" x14ac:dyDescent="0.25">
      <c r="B23" s="19">
        <v>2</v>
      </c>
      <c r="C23" s="266" t="str">
        <f>IF(S23="","",S23)</f>
        <v>قدک نمدی</v>
      </c>
      <c r="D23" s="203"/>
      <c r="E23" s="203"/>
      <c r="F23" s="17" t="str">
        <f>IF(C23="","",IF(U23="","",U23))</f>
        <v>ورق</v>
      </c>
      <c r="G23" s="218">
        <f>IF(C23="","",$M$7)</f>
        <v>200</v>
      </c>
      <c r="H23" s="219"/>
      <c r="I23" s="166">
        <f>IF(C23="","",AA23)</f>
        <v>4.0740740740740744</v>
      </c>
      <c r="J23" s="166"/>
      <c r="K23" s="204"/>
      <c r="L23" s="205"/>
      <c r="M23" s="297"/>
      <c r="N23" s="298"/>
      <c r="O23" s="153"/>
      <c r="P23" s="107"/>
      <c r="Q23" s="15">
        <v>2</v>
      </c>
      <c r="R23" s="14"/>
      <c r="S23" s="294" t="s">
        <v>45</v>
      </c>
      <c r="T23" s="295"/>
      <c r="U23" s="22" t="s">
        <v>46</v>
      </c>
      <c r="V23" s="13">
        <v>11</v>
      </c>
      <c r="X23" s="20"/>
      <c r="Y23" s="20"/>
      <c r="AA23" s="6">
        <f t="shared" ref="AA23:AA25" si="3">($M$7*V23)/$S$9</f>
        <v>4.0740740740740744</v>
      </c>
    </row>
    <row r="24" spans="2:30" s="30" customFormat="1" ht="19.5" customHeight="1" thickBot="1" x14ac:dyDescent="0.25">
      <c r="B24" s="18">
        <v>3</v>
      </c>
      <c r="C24" s="266" t="str">
        <f>IF(S24="","",S24)</f>
        <v>قدک پنجه جلو</v>
      </c>
      <c r="D24" s="203"/>
      <c r="E24" s="203"/>
      <c r="F24" s="17" t="str">
        <f>IF(C24="","",IF(U24="","",U24))</f>
        <v>متر</v>
      </c>
      <c r="G24" s="218">
        <f>IF(C24="","",$M$7)</f>
        <v>200</v>
      </c>
      <c r="H24" s="219"/>
      <c r="I24" s="166">
        <f>IF(C24="","",AA24)</f>
        <v>2.9629629629629628</v>
      </c>
      <c r="J24" s="166"/>
      <c r="K24" s="204"/>
      <c r="L24" s="205"/>
      <c r="M24" s="297"/>
      <c r="N24" s="298"/>
      <c r="O24" s="153"/>
      <c r="P24" s="106"/>
      <c r="Q24" s="15">
        <v>3</v>
      </c>
      <c r="R24" s="14"/>
      <c r="S24" s="220" t="s">
        <v>47</v>
      </c>
      <c r="T24" s="221"/>
      <c r="U24" s="22" t="s">
        <v>41</v>
      </c>
      <c r="V24" s="13">
        <v>8</v>
      </c>
      <c r="X24" s="20"/>
      <c r="Y24" s="20"/>
      <c r="AA24" s="6">
        <f t="shared" si="3"/>
        <v>2.9629629629629628</v>
      </c>
    </row>
    <row r="25" spans="2:30" s="30" customFormat="1" ht="19.5" customHeight="1" thickBot="1" x14ac:dyDescent="0.25">
      <c r="B25" s="12">
        <v>4</v>
      </c>
      <c r="C25" s="222" t="str">
        <f>IF(S25="","",S25)</f>
        <v/>
      </c>
      <c r="D25" s="223"/>
      <c r="E25" s="223"/>
      <c r="F25" s="11" t="str">
        <f>IF(C25="","",IF(U25="","",U25))</f>
        <v/>
      </c>
      <c r="G25" s="312" t="str">
        <f>IF(C25="","",$M$7)</f>
        <v/>
      </c>
      <c r="H25" s="313"/>
      <c r="I25" s="271" t="str">
        <f>IF(C25="","",AA25)</f>
        <v/>
      </c>
      <c r="J25" s="271"/>
      <c r="K25" s="272"/>
      <c r="L25" s="273"/>
      <c r="M25" s="299"/>
      <c r="N25" s="300"/>
      <c r="O25" s="301"/>
      <c r="P25" s="10"/>
      <c r="Q25" s="9">
        <v>4</v>
      </c>
      <c r="R25" s="8"/>
      <c r="S25" s="274"/>
      <c r="T25" s="274"/>
      <c r="U25" s="22" t="s">
        <v>41</v>
      </c>
      <c r="V25" s="7"/>
      <c r="X25" s="20"/>
      <c r="Y25" s="20"/>
      <c r="AA25" s="6">
        <f t="shared" si="3"/>
        <v>0</v>
      </c>
    </row>
    <row r="26" spans="2:30" s="30" customFormat="1" ht="16.350000000000001" customHeight="1" x14ac:dyDescent="0.2">
      <c r="B26" s="238" t="s">
        <v>4</v>
      </c>
      <c r="C26" s="239"/>
      <c r="D26" s="240"/>
      <c r="E26" s="186" t="s">
        <v>3</v>
      </c>
      <c r="F26" s="187"/>
      <c r="G26" s="188"/>
      <c r="H26" s="215" t="s">
        <v>2</v>
      </c>
      <c r="I26" s="216"/>
      <c r="J26" s="217"/>
      <c r="K26" s="208" t="s">
        <v>1</v>
      </c>
      <c r="L26" s="209"/>
      <c r="M26" s="209"/>
      <c r="N26" s="210"/>
      <c r="O26" s="64" t="s">
        <v>0</v>
      </c>
      <c r="P26" s="3"/>
      <c r="Q26" s="1"/>
      <c r="R26" s="1"/>
      <c r="S26" s="1"/>
      <c r="T26" s="1"/>
      <c r="U26" s="1"/>
      <c r="V26" s="1"/>
      <c r="X26" s="20"/>
      <c r="Y26" s="20"/>
      <c r="AA26" s="31"/>
    </row>
    <row r="27" spans="2:30" s="30" customFormat="1" ht="33.6" customHeight="1" thickBot="1" x14ac:dyDescent="0.25">
      <c r="B27" s="241"/>
      <c r="C27" s="242"/>
      <c r="D27" s="243"/>
      <c r="E27" s="244"/>
      <c r="F27" s="245"/>
      <c r="G27" s="246"/>
      <c r="H27" s="247"/>
      <c r="I27" s="248"/>
      <c r="J27" s="249"/>
      <c r="K27" s="250"/>
      <c r="L27" s="242"/>
      <c r="M27" s="242"/>
      <c r="N27" s="243"/>
      <c r="O27" s="4"/>
      <c r="P27" s="3"/>
      <c r="Q27" s="1"/>
      <c r="R27" s="1"/>
      <c r="S27" s="1"/>
      <c r="T27" s="1"/>
      <c r="U27" s="1"/>
      <c r="V27" s="1"/>
      <c r="X27" s="20"/>
      <c r="Y27" s="20"/>
      <c r="AA27" s="31"/>
    </row>
    <row r="28" spans="2:30" s="30" customFormat="1" ht="11.25" customHeight="1" thickBot="1" x14ac:dyDescent="0.25">
      <c r="B28" s="267"/>
      <c r="C28" s="267"/>
      <c r="D28" s="267"/>
      <c r="E28" s="267"/>
      <c r="F28" s="267"/>
      <c r="G28" s="267"/>
      <c r="H28" s="267"/>
      <c r="I28" s="267"/>
      <c r="J28" s="267"/>
      <c r="K28" s="267"/>
      <c r="L28" s="267"/>
      <c r="M28" s="267"/>
      <c r="N28" s="267"/>
      <c r="O28" s="267"/>
      <c r="P28" s="37"/>
      <c r="Q28" s="36"/>
      <c r="R28" s="35"/>
      <c r="S28" s="34"/>
      <c r="T28" s="34"/>
      <c r="U28" s="33"/>
      <c r="V28" s="32"/>
      <c r="X28" s="20"/>
      <c r="Y28" s="20"/>
      <c r="AA28" s="31"/>
    </row>
    <row r="29" spans="2:30" s="30" customFormat="1" ht="11.25" customHeight="1" thickBot="1" x14ac:dyDescent="0.25"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7"/>
      <c r="Q29" s="36"/>
      <c r="R29" s="35"/>
      <c r="S29" s="34"/>
      <c r="T29" s="34"/>
      <c r="U29" s="33"/>
      <c r="V29" s="32"/>
      <c r="X29" s="20"/>
      <c r="Y29" s="20"/>
      <c r="AA29" s="31"/>
    </row>
    <row r="30" spans="2:30" s="30" customFormat="1" ht="14.1" customHeight="1" x14ac:dyDescent="0.2">
      <c r="B30" s="189" t="s">
        <v>29</v>
      </c>
      <c r="C30" s="190"/>
      <c r="D30" s="92">
        <f>F6</f>
        <v>36</v>
      </c>
      <c r="E30" s="92">
        <f t="shared" ref="E30:J30" si="4">G6</f>
        <v>37</v>
      </c>
      <c r="F30" s="92">
        <f t="shared" si="4"/>
        <v>38</v>
      </c>
      <c r="G30" s="92">
        <f t="shared" si="4"/>
        <v>39</v>
      </c>
      <c r="H30" s="92">
        <f t="shared" si="4"/>
        <v>40</v>
      </c>
      <c r="I30" s="92">
        <f t="shared" si="4"/>
        <v>0</v>
      </c>
      <c r="J30" s="92">
        <f t="shared" si="4"/>
        <v>0</v>
      </c>
      <c r="K30" s="190" t="s">
        <v>28</v>
      </c>
      <c r="L30" s="198"/>
      <c r="M30" s="194" t="s">
        <v>10</v>
      </c>
      <c r="N30" s="194"/>
      <c r="O30" s="195"/>
      <c r="P30" s="37"/>
      <c r="Q30" s="36"/>
      <c r="R30" s="35"/>
      <c r="S30" s="34"/>
      <c r="T30" s="34"/>
      <c r="U30" s="33"/>
      <c r="V30" s="32"/>
      <c r="X30" s="20"/>
      <c r="Y30" s="20"/>
      <c r="AA30" s="31"/>
    </row>
    <row r="31" spans="2:30" s="30" customFormat="1" ht="14.1" customHeight="1" thickBot="1" x14ac:dyDescent="0.25">
      <c r="B31" s="193" t="s">
        <v>27</v>
      </c>
      <c r="C31" s="143"/>
      <c r="D31" s="109">
        <f>F7</f>
        <v>40</v>
      </c>
      <c r="E31" s="109">
        <f t="shared" ref="E31:J31" si="5">G7</f>
        <v>40</v>
      </c>
      <c r="F31" s="109">
        <f t="shared" si="5"/>
        <v>40</v>
      </c>
      <c r="G31" s="109">
        <f t="shared" si="5"/>
        <v>40</v>
      </c>
      <c r="H31" s="109">
        <f t="shared" si="5"/>
        <v>40</v>
      </c>
      <c r="I31" s="109">
        <f t="shared" si="5"/>
        <v>0</v>
      </c>
      <c r="J31" s="109">
        <f t="shared" si="5"/>
        <v>0</v>
      </c>
      <c r="K31" s="199">
        <f>J31+I31+H31+G31+F31+E31+D31</f>
        <v>200</v>
      </c>
      <c r="L31" s="200"/>
      <c r="M31" s="196"/>
      <c r="N31" s="196"/>
      <c r="O31" s="197"/>
      <c r="P31" s="37"/>
      <c r="Q31" s="36"/>
      <c r="R31" s="35"/>
      <c r="S31" s="34"/>
      <c r="T31" s="34"/>
      <c r="U31" s="33"/>
      <c r="V31" s="32"/>
      <c r="X31" s="20"/>
      <c r="Y31" s="20"/>
      <c r="AA31" s="31"/>
    </row>
    <row r="32" spans="2:30" s="30" customFormat="1" ht="21.75" customHeight="1" thickBot="1" x14ac:dyDescent="0.75">
      <c r="B32" s="251" t="s">
        <v>12</v>
      </c>
      <c r="C32" s="252"/>
      <c r="D32" s="253" t="str">
        <f>$B$7</f>
        <v>801/2</v>
      </c>
      <c r="E32" s="254"/>
      <c r="F32" s="108"/>
      <c r="G32" s="252" t="s">
        <v>11</v>
      </c>
      <c r="H32" s="252"/>
      <c r="I32" s="252"/>
      <c r="J32" s="253">
        <f>$O$6</f>
        <v>47</v>
      </c>
      <c r="K32" s="253"/>
      <c r="L32" s="253"/>
      <c r="M32" s="255"/>
      <c r="N32" s="196"/>
      <c r="O32" s="197"/>
      <c r="P32" s="37"/>
      <c r="Q32" s="36"/>
      <c r="R32" s="35"/>
      <c r="S32" s="34"/>
      <c r="T32" s="34"/>
      <c r="U32" s="33"/>
      <c r="V32" s="32"/>
      <c r="X32" s="20"/>
      <c r="Y32" s="20"/>
      <c r="AA32" s="31"/>
    </row>
    <row r="33" spans="2:27" ht="22.5" customHeight="1" thickBot="1" x14ac:dyDescent="0.25">
      <c r="B33" s="55" t="s">
        <v>16</v>
      </c>
      <c r="C33" s="277" t="s">
        <v>22</v>
      </c>
      <c r="D33" s="277"/>
      <c r="E33" s="277"/>
      <c r="F33" s="54" t="s">
        <v>6</v>
      </c>
      <c r="G33" s="290" t="s">
        <v>9</v>
      </c>
      <c r="H33" s="290"/>
      <c r="I33" s="290" t="s">
        <v>5</v>
      </c>
      <c r="J33" s="290"/>
      <c r="K33" s="224" t="s">
        <v>8</v>
      </c>
      <c r="L33" s="225"/>
      <c r="M33" s="287"/>
      <c r="N33" s="152"/>
      <c r="O33" s="288"/>
      <c r="P33" s="16"/>
      <c r="Q33" s="53" t="s">
        <v>16</v>
      </c>
      <c r="R33" s="52" t="s">
        <v>15</v>
      </c>
      <c r="S33" s="160" t="s">
        <v>48</v>
      </c>
      <c r="T33" s="161"/>
      <c r="U33" s="51" t="s">
        <v>6</v>
      </c>
      <c r="V33" s="50" t="s">
        <v>5</v>
      </c>
      <c r="X33" s="49"/>
      <c r="Y33" s="49"/>
    </row>
    <row r="34" spans="2:27" ht="19.7" customHeight="1" x14ac:dyDescent="0.2">
      <c r="B34" s="48">
        <v>1</v>
      </c>
      <c r="C34" s="280" t="str">
        <f>IF(S34="","",S34)</f>
        <v>واشر منگنه نیکل چینی</v>
      </c>
      <c r="D34" s="281"/>
      <c r="E34" s="282"/>
      <c r="F34" s="17" t="str">
        <f>IF(C34="","",IF(U34="","",U34))</f>
        <v>عدد</v>
      </c>
      <c r="G34" s="165">
        <f>IF(C34="","",$M$7)</f>
        <v>200</v>
      </c>
      <c r="H34" s="165"/>
      <c r="I34" s="166">
        <f>IF(C34="","",AA34)</f>
        <v>4000</v>
      </c>
      <c r="J34" s="166"/>
      <c r="K34" s="167"/>
      <c r="L34" s="283"/>
      <c r="M34" s="287"/>
      <c r="N34" s="152"/>
      <c r="O34" s="288"/>
      <c r="P34" s="47"/>
      <c r="Q34" s="24">
        <v>1</v>
      </c>
      <c r="R34" s="46"/>
      <c r="S34" s="284" t="s">
        <v>49</v>
      </c>
      <c r="T34" s="285"/>
      <c r="U34" s="22" t="s">
        <v>50</v>
      </c>
      <c r="V34" s="45">
        <v>10800</v>
      </c>
      <c r="X34" s="20"/>
      <c r="Y34" s="20"/>
      <c r="AA34" s="6">
        <f>($M$7*V34)/$S$9</f>
        <v>4000</v>
      </c>
    </row>
    <row r="35" spans="2:27" ht="19.7" customHeight="1" thickBot="1" x14ac:dyDescent="0.25">
      <c r="B35" s="44">
        <v>2</v>
      </c>
      <c r="C35" s="203" t="str">
        <f>IF(S35="","",S35)</f>
        <v>منگنه مشکی چینی</v>
      </c>
      <c r="D35" s="203"/>
      <c r="E35" s="203"/>
      <c r="F35" s="17" t="str">
        <f>IF(C35="","",IF(U35="","",U35))</f>
        <v>عدد</v>
      </c>
      <c r="G35" s="165">
        <f>IF(C35="","",$M$7)</f>
        <v>200</v>
      </c>
      <c r="H35" s="165"/>
      <c r="I35" s="166">
        <f>IF(C35="","",AA35)</f>
        <v>4000</v>
      </c>
      <c r="J35" s="166"/>
      <c r="K35" s="180"/>
      <c r="L35" s="286"/>
      <c r="M35" s="257"/>
      <c r="N35" s="258"/>
      <c r="O35" s="289"/>
      <c r="P35" s="43"/>
      <c r="Q35" s="9">
        <v>2</v>
      </c>
      <c r="R35" s="42"/>
      <c r="S35" s="278" t="s">
        <v>51</v>
      </c>
      <c r="T35" s="279"/>
      <c r="U35" s="41" t="s">
        <v>50</v>
      </c>
      <c r="V35" s="40">
        <v>10800</v>
      </c>
      <c r="X35" s="20"/>
      <c r="Y35" s="20"/>
      <c r="AA35" s="6">
        <f>($M$7*V35)/$S$9</f>
        <v>4000</v>
      </c>
    </row>
    <row r="36" spans="2:27" s="30" customFormat="1" ht="17.100000000000001" customHeight="1" x14ac:dyDescent="0.2">
      <c r="B36" s="238" t="s">
        <v>13</v>
      </c>
      <c r="C36" s="239"/>
      <c r="D36" s="240"/>
      <c r="E36" s="186" t="s">
        <v>3</v>
      </c>
      <c r="F36" s="187"/>
      <c r="G36" s="188"/>
      <c r="H36" s="215" t="s">
        <v>2</v>
      </c>
      <c r="I36" s="216"/>
      <c r="J36" s="217"/>
      <c r="K36" s="208" t="s">
        <v>1</v>
      </c>
      <c r="L36" s="209"/>
      <c r="M36" s="275"/>
      <c r="N36" s="276"/>
      <c r="O36" s="5" t="s">
        <v>0</v>
      </c>
      <c r="P36" s="37"/>
      <c r="Q36" s="36"/>
      <c r="R36" s="35"/>
      <c r="S36" s="34"/>
      <c r="T36" s="34"/>
      <c r="U36" s="33"/>
      <c r="V36" s="32"/>
      <c r="X36" s="20"/>
      <c r="Y36" s="20"/>
      <c r="AA36" s="31"/>
    </row>
    <row r="37" spans="2:27" s="30" customFormat="1" ht="33.950000000000003" customHeight="1" thickBot="1" x14ac:dyDescent="0.25">
      <c r="B37" s="241"/>
      <c r="C37" s="242"/>
      <c r="D37" s="243"/>
      <c r="E37" s="244"/>
      <c r="F37" s="245"/>
      <c r="G37" s="246"/>
      <c r="H37" s="247"/>
      <c r="I37" s="248"/>
      <c r="J37" s="249"/>
      <c r="K37" s="250"/>
      <c r="L37" s="242"/>
      <c r="M37" s="242"/>
      <c r="N37" s="243"/>
      <c r="O37" s="4"/>
      <c r="P37" s="37"/>
      <c r="Q37" s="36"/>
      <c r="R37" s="35"/>
      <c r="S37" s="34"/>
      <c r="T37" s="34"/>
      <c r="U37" s="33"/>
      <c r="V37" s="32"/>
      <c r="X37" s="20"/>
      <c r="Y37" s="20"/>
      <c r="AA37" s="31"/>
    </row>
    <row r="38" spans="2:27" s="30" customFormat="1" ht="17.100000000000001" customHeight="1" thickBot="1" x14ac:dyDescent="0.25">
      <c r="B38" s="160" t="s">
        <v>21</v>
      </c>
      <c r="C38" s="268"/>
      <c r="D38" s="60" t="s">
        <v>20</v>
      </c>
      <c r="E38" s="59" t="s">
        <v>19</v>
      </c>
      <c r="F38" s="59"/>
      <c r="G38" s="59" t="s">
        <v>18</v>
      </c>
      <c r="H38" s="58"/>
      <c r="I38" s="269" t="s">
        <v>17</v>
      </c>
      <c r="J38" s="269"/>
      <c r="K38" s="270"/>
      <c r="L38" s="270"/>
      <c r="M38" s="270"/>
      <c r="N38" s="57"/>
      <c r="O38" s="56"/>
      <c r="P38" s="37"/>
      <c r="Q38" s="36"/>
      <c r="R38" s="35"/>
      <c r="S38" s="34"/>
      <c r="T38" s="34"/>
      <c r="U38" s="33"/>
      <c r="V38" s="32"/>
      <c r="X38" s="20"/>
      <c r="Y38" s="20"/>
      <c r="AA38" s="31"/>
    </row>
    <row r="39" spans="2:27" s="30" customFormat="1" ht="11.25" customHeight="1" thickBot="1" x14ac:dyDescent="0.25">
      <c r="B39" s="267"/>
      <c r="C39" s="267"/>
      <c r="D39" s="267"/>
      <c r="E39" s="267"/>
      <c r="F39" s="267"/>
      <c r="G39" s="267"/>
      <c r="H39" s="267"/>
      <c r="I39" s="267"/>
      <c r="J39" s="267"/>
      <c r="K39" s="267"/>
      <c r="L39" s="267"/>
      <c r="M39" s="267"/>
      <c r="N39" s="267"/>
      <c r="O39" s="267"/>
      <c r="P39" s="37"/>
      <c r="Q39" s="36"/>
      <c r="R39" s="35"/>
      <c r="S39" s="34"/>
      <c r="T39" s="34"/>
      <c r="U39" s="33"/>
      <c r="V39" s="32"/>
      <c r="X39" s="20"/>
      <c r="Y39" s="20"/>
      <c r="AA39" s="31"/>
    </row>
    <row r="40" spans="2:27" s="30" customFormat="1" ht="11.25" customHeight="1" thickBot="1" x14ac:dyDescent="0.25">
      <c r="B40" s="39"/>
      <c r="C40" s="39"/>
      <c r="D40" s="39"/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7"/>
      <c r="Q40" s="36"/>
      <c r="R40" s="35"/>
      <c r="S40" s="34"/>
      <c r="T40" s="34"/>
      <c r="U40" s="33"/>
      <c r="V40" s="32"/>
      <c r="X40" s="20"/>
      <c r="Y40" s="20"/>
      <c r="AA40" s="31"/>
    </row>
    <row r="41" spans="2:27" s="30" customFormat="1" ht="21" customHeight="1" thickBot="1" x14ac:dyDescent="0.75">
      <c r="B41" s="176" t="s">
        <v>12</v>
      </c>
      <c r="C41" s="177"/>
      <c r="D41" s="178" t="str">
        <f>$B$7</f>
        <v>801/2</v>
      </c>
      <c r="E41" s="179"/>
      <c r="F41" s="38"/>
      <c r="G41" s="177" t="s">
        <v>11</v>
      </c>
      <c r="H41" s="177"/>
      <c r="I41" s="177"/>
      <c r="J41" s="178">
        <f>$O$6</f>
        <v>47</v>
      </c>
      <c r="K41" s="178"/>
      <c r="L41" s="178"/>
      <c r="M41" s="256" t="s">
        <v>10</v>
      </c>
      <c r="N41" s="194"/>
      <c r="O41" s="195"/>
      <c r="P41" s="37"/>
      <c r="Q41" s="36"/>
      <c r="R41" s="35"/>
      <c r="S41" s="34"/>
      <c r="T41" s="34"/>
      <c r="U41" s="33"/>
      <c r="V41" s="32"/>
      <c r="X41" s="20"/>
      <c r="Y41" s="20"/>
      <c r="AA41" s="31"/>
    </row>
    <row r="42" spans="2:27" ht="22.5" customHeight="1" thickBot="1" x14ac:dyDescent="0.25">
      <c r="B42" s="55" t="s">
        <v>16</v>
      </c>
      <c r="C42" s="296" t="s">
        <v>14</v>
      </c>
      <c r="D42" s="296"/>
      <c r="E42" s="296"/>
      <c r="F42" s="54" t="s">
        <v>6</v>
      </c>
      <c r="G42" s="290" t="s">
        <v>9</v>
      </c>
      <c r="H42" s="290"/>
      <c r="I42" s="290" t="s">
        <v>5</v>
      </c>
      <c r="J42" s="290"/>
      <c r="K42" s="224" t="s">
        <v>8</v>
      </c>
      <c r="L42" s="225"/>
      <c r="M42" s="287"/>
      <c r="N42" s="152"/>
      <c r="O42" s="288"/>
      <c r="P42" s="16"/>
      <c r="Q42" s="53" t="s">
        <v>16</v>
      </c>
      <c r="R42" s="52" t="s">
        <v>15</v>
      </c>
      <c r="S42" s="160" t="s">
        <v>22</v>
      </c>
      <c r="T42" s="161"/>
      <c r="U42" s="51" t="s">
        <v>6</v>
      </c>
      <c r="V42" s="50" t="s">
        <v>5</v>
      </c>
      <c r="X42" s="49"/>
      <c r="Y42" s="49"/>
    </row>
    <row r="43" spans="2:27" ht="19.7" customHeight="1" x14ac:dyDescent="0.2">
      <c r="B43" s="48">
        <v>1</v>
      </c>
      <c r="C43" s="291" t="str">
        <f>IF(S43="","",S43)</f>
        <v>سوبله ارگانزا مشکی</v>
      </c>
      <c r="D43" s="292"/>
      <c r="E43" s="293"/>
      <c r="F43" s="17" t="str">
        <f>IF(C43="","",IF(U43="","",U43))</f>
        <v>متر</v>
      </c>
      <c r="G43" s="165">
        <f>IF(C43="","",$M$7)</f>
        <v>200</v>
      </c>
      <c r="H43" s="165"/>
      <c r="I43" s="166">
        <f>IF(C43="","",AA43)</f>
        <v>5.5555555555555554</v>
      </c>
      <c r="J43" s="166"/>
      <c r="K43" s="167"/>
      <c r="L43" s="283"/>
      <c r="M43" s="287"/>
      <c r="N43" s="152"/>
      <c r="O43" s="288"/>
      <c r="P43" s="47"/>
      <c r="Q43" s="24">
        <v>1</v>
      </c>
      <c r="R43" s="46"/>
      <c r="S43" s="294" t="s">
        <v>52</v>
      </c>
      <c r="T43" s="295"/>
      <c r="U43" s="22" t="s">
        <v>41</v>
      </c>
      <c r="V43" s="45">
        <v>15</v>
      </c>
      <c r="X43" s="20"/>
      <c r="Y43" s="20"/>
      <c r="AA43" s="6">
        <f>($M$7*V43)/$S$9</f>
        <v>5.5555555555555554</v>
      </c>
    </row>
    <row r="44" spans="2:27" ht="19.7" customHeight="1" thickBot="1" x14ac:dyDescent="0.25">
      <c r="B44" s="44">
        <v>2</v>
      </c>
      <c r="C44" s="203" t="str">
        <f>IF(S44="","",S44)</f>
        <v/>
      </c>
      <c r="D44" s="203"/>
      <c r="E44" s="203"/>
      <c r="F44" s="17" t="str">
        <f>IF(C44="","",IF(U44="","",U44))</f>
        <v/>
      </c>
      <c r="G44" s="165" t="str">
        <f>IF(C44="","",$M$7)</f>
        <v/>
      </c>
      <c r="H44" s="165"/>
      <c r="I44" s="166" t="str">
        <f>IF(C44="","",AA44)</f>
        <v/>
      </c>
      <c r="J44" s="166"/>
      <c r="K44" s="180"/>
      <c r="L44" s="286"/>
      <c r="M44" s="257"/>
      <c r="N44" s="258"/>
      <c r="O44" s="289"/>
      <c r="P44" s="43"/>
      <c r="Q44" s="9">
        <v>2</v>
      </c>
      <c r="R44" s="42"/>
      <c r="S44" s="278"/>
      <c r="T44" s="279"/>
      <c r="U44" s="41"/>
      <c r="V44" s="40"/>
      <c r="X44" s="20"/>
      <c r="Y44" s="20"/>
      <c r="AA44" s="6">
        <f>($M$7*V44)/$S$9</f>
        <v>0</v>
      </c>
    </row>
    <row r="45" spans="2:27" s="30" customFormat="1" ht="17.100000000000001" customHeight="1" x14ac:dyDescent="0.2">
      <c r="B45" s="238" t="s">
        <v>13</v>
      </c>
      <c r="C45" s="239"/>
      <c r="D45" s="240"/>
      <c r="E45" s="186" t="s">
        <v>3</v>
      </c>
      <c r="F45" s="187"/>
      <c r="G45" s="188"/>
      <c r="H45" s="215" t="s">
        <v>2</v>
      </c>
      <c r="I45" s="216"/>
      <c r="J45" s="217"/>
      <c r="K45" s="208" t="s">
        <v>1</v>
      </c>
      <c r="L45" s="209"/>
      <c r="M45" s="275"/>
      <c r="N45" s="276"/>
      <c r="O45" s="5" t="s">
        <v>0</v>
      </c>
      <c r="P45" s="37"/>
      <c r="Q45" s="36"/>
      <c r="R45" s="35"/>
      <c r="S45" s="34"/>
      <c r="T45" s="34"/>
      <c r="U45" s="33"/>
      <c r="V45" s="32"/>
      <c r="X45" s="20"/>
      <c r="Y45" s="20"/>
      <c r="AA45" s="31"/>
    </row>
    <row r="46" spans="2:27" s="30" customFormat="1" ht="33.950000000000003" customHeight="1" thickBot="1" x14ac:dyDescent="0.25">
      <c r="B46" s="241"/>
      <c r="C46" s="242"/>
      <c r="D46" s="243"/>
      <c r="E46" s="244"/>
      <c r="F46" s="245"/>
      <c r="G46" s="246"/>
      <c r="H46" s="247"/>
      <c r="I46" s="248"/>
      <c r="J46" s="249"/>
      <c r="K46" s="250"/>
      <c r="L46" s="242"/>
      <c r="M46" s="242"/>
      <c r="N46" s="243"/>
      <c r="O46" s="4"/>
      <c r="P46" s="37"/>
      <c r="Q46" s="36"/>
      <c r="R46" s="35"/>
      <c r="S46" s="34"/>
      <c r="T46" s="34"/>
      <c r="U46" s="33"/>
      <c r="V46" s="32"/>
      <c r="X46" s="20"/>
      <c r="Y46" s="20"/>
      <c r="AA46" s="31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AshkanHossini</cp:lastModifiedBy>
  <cp:lastPrinted>2020-09-27T14:56:57Z</cp:lastPrinted>
  <dcterms:created xsi:type="dcterms:W3CDTF">2018-11-04T09:48:07Z</dcterms:created>
  <dcterms:modified xsi:type="dcterms:W3CDTF">2020-09-27T14:56:59Z</dcterms:modified>
</cp:coreProperties>
</file>