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<sst xmlns="http://schemas.openxmlformats.org/spreadsheetml/2006/main" count="123" uniqueCount="58">
  <si>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</si>
  <si>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</si>
  <si>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</si>
  <si>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</si>
  <si>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</si>
  <si>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</si>
  <si>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</si>
  <si>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</si>
  <si>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</si>
  <si>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</si>
  <si>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</si>
  <si>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</si>
  <si>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</si>
  <si>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</si>
  <si>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</si>
  <si>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</si>
  <si>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</si>
  <si>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</si>
  <si>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</si>
  <si>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</si>
  <si>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</si>
  <si>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</si>
  <si>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</si>
  <si>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</si>
  <si>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</si>
  <si>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</si>
  <si>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</si>
  <si>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</si>
  <si>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</si>
  <si>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</si>
  <si>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</si>
  <si>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</si>
  <si>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</si>
  <si>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</si>
  <si>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</si>
  <si>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</si>
  <si>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</si>
  <si>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</si>
  <si>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</si>
  <si>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</si>
  <si>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</si>
  <si>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</si>
  <si>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</si>
  <si>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</si>
  <si>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</si>
  <si>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</si>
  <si>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</si>
  <si>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</si>
  <si>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برچسب 10 سانتی</t>
  </si>
  <si>
    <t>رول</t>
  </si>
  <si>
    <t>سوبله ارگانزا مشکی</t>
  </si>
  <si>
    <t>802/2</t>
  </si>
  <si>
    <t>اسکیچرز</t>
  </si>
  <si>
    <t>سگک 2 سانتی پلاستیکی مشکی</t>
  </si>
  <si>
    <t>مشکی</t>
  </si>
  <si>
    <t>سوبله فوم سنگی مشکی</t>
  </si>
  <si>
    <t>ورزشی فوم سنگی مشکی</t>
  </si>
  <si>
    <t>سوبله فرهنگ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</si>
</sst>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4106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/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15</v>
      </c>
      <c r="E2" s="115">
        <v>10</v>
      </c>
      <c r="F2" s="115">
        <v>1398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1398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52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1398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2" t="s">
        <v>11</v>
      </c>
      <c r="O6" s="224">
        <v>296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288" t="s">
        <v>51</v>
      </c>
      <c r="C7" s="289"/>
      <c r="D7" s="289"/>
      <c r="E7" s="89" t="s">
        <v>27</v>
      </c>
      <c r="F7" s="88">
        <f>R7</f>
        <v>30</v>
      </c>
      <c r="G7" s="88">
        <f t="shared" si="0"/>
        <v>30</v>
      </c>
      <c r="H7" s="88">
        <f t="shared" si="0"/>
        <v>30</v>
      </c>
      <c r="I7" s="88">
        <f t="shared" si="0"/>
        <v>30</v>
      </c>
      <c r="J7" s="88">
        <f t="shared" si="0"/>
        <v>30</v>
      </c>
      <c r="K7" s="88">
        <f t="shared" si="0"/>
        <v>30</v>
      </c>
      <c r="L7" s="88">
        <f t="shared" si="0"/>
        <v>0</v>
      </c>
      <c r="M7" s="88">
        <f t="shared" ref="M7" si="1">Y7</f>
        <v>180</v>
      </c>
      <c r="N7" s="223"/>
      <c r="O7" s="225"/>
      <c r="P7" s="87"/>
      <c r="Q7" s="86" t="s">
        <v>27</v>
      </c>
      <c r="R7" s="85">
        <v>30</v>
      </c>
      <c r="S7" s="85">
        <v>30</v>
      </c>
      <c r="T7" s="85">
        <v>30</v>
      </c>
      <c r="U7" s="85">
        <v>30</v>
      </c>
      <c r="V7" s="85">
        <v>30</v>
      </c>
      <c r="W7" s="85">
        <v>30</v>
      </c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54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180</v>
      </c>
      <c r="H12" s="181"/>
      <c r="I12" s="169">
        <f>IF(C12="","",AA12)</f>
        <v>15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55</v>
      </c>
      <c r="T12" s="273"/>
      <c r="U12" s="123" t="s">
        <v>41</v>
      </c>
      <c r="V12" s="124">
        <v>45</v>
      </c>
      <c r="X12" s="20"/>
      <c r="Y12" s="20"/>
      <c r="AA12" s="6">
        <f>($M$7*V12)/$S$9</f>
        <v>15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180</v>
      </c>
      <c r="H13" s="181"/>
      <c r="I13" s="169">
        <f>IF(C13="","",AA13)</f>
        <v>5.333333333333333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56</v>
      </c>
      <c r="T13" s="251"/>
      <c r="U13" s="123" t="s">
        <v>41</v>
      </c>
      <c r="V13" s="126">
        <v>16</v>
      </c>
      <c r="X13" s="20"/>
      <c r="Y13" s="20"/>
      <c r="AA13" s="6">
        <f t="shared" ref="AA13:AA15" si="2">($M$7*V13)/$S$9</f>
        <v>5.333333333333333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</v>
      </c>
      <c r="D14" s="166"/>
      <c r="E14" s="166"/>
      <c r="F14" s="17" t="str">
        <f>IF(C14="","",IF(U14="","",U14))</f>
        <v>متر</v>
      </c>
      <c r="G14" s="181">
        <f>IF(C14="","",$M$7)</f>
        <v>180</v>
      </c>
      <c r="H14" s="181"/>
      <c r="I14" s="169">
        <f>IF(C14="","",AA14)</f>
        <v>6.666666666666667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57</v>
      </c>
      <c r="T14" s="251"/>
      <c r="U14" s="123" t="s">
        <v>41</v>
      </c>
      <c r="V14" s="127">
        <v>20</v>
      </c>
      <c r="X14" s="20"/>
      <c r="Y14" s="20"/>
      <c r="AA14" s="6">
        <f t="shared" si="2"/>
        <v>6.666666666666667</v>
      </c>
    </row>
    <row r="15" spans="2:36" ht="19.7" customHeight="1" thickBot="1" x14ac:dyDescent="0.25">
      <c r="B15" s="67">
        <v>4</v>
      </c>
      <c r="C15" s="259" t="str">
        <f>IF(S15="","",S15)</f>
        <v/>
      </c>
      <c r="D15" s="259"/>
      <c r="E15" s="259"/>
      <c r="F15" s="66" t="str">
        <f>IF(C15="","",IF(U15="","",U15))</f>
        <v/>
      </c>
      <c r="G15" s="260" t="str">
        <f>IF(C15="","",$M$7)</f>
        <v/>
      </c>
      <c r="H15" s="260"/>
      <c r="I15" s="261" t="str">
        <f>IF(C15="","",AA15)</f>
        <v/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/>
      <c r="T15" s="258"/>
      <c r="U15" s="123"/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802/2</v>
      </c>
      <c r="E20" s="221"/>
      <c r="F20" s="105"/>
      <c r="G20" s="220" t="s">
        <v>11</v>
      </c>
      <c r="H20" s="220"/>
      <c r="I20" s="220"/>
      <c r="J20" s="212">
        <f>$O$6</f>
        <v>296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180</v>
      </c>
      <c r="H22" s="160"/>
      <c r="I22" s="161">
        <f>IF(C22="","",AA22)</f>
        <v>2.3333333333333335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42</v>
      </c>
      <c r="T22" s="164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180</v>
      </c>
      <c r="H23" s="168"/>
      <c r="I23" s="169">
        <f>IF(C23="","",AA23)</f>
        <v>3.6666666666666665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43</v>
      </c>
      <c r="T23" s="173"/>
      <c r="U23" s="22" t="s">
        <v>44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180</v>
      </c>
      <c r="H24" s="168"/>
      <c r="I24" s="169">
        <f>IF(C24="","",AA24)</f>
        <v>2.6666666666666665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45</v>
      </c>
      <c r="T24" s="265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66" t="str">
        <f>IF(S25="","",S25)</f>
        <v>برچسب 10 سانتی</v>
      </c>
      <c r="D25" s="267"/>
      <c r="E25" s="267"/>
      <c r="F25" s="11" t="str">
        <f>IF(C25="","",IF(U25="","",U25))</f>
        <v>رول</v>
      </c>
      <c r="G25" s="174">
        <f>IF(C25="","",$M$7)</f>
        <v>180</v>
      </c>
      <c r="H25" s="175"/>
      <c r="I25" s="207">
        <f>IF(C25="","",AA25)</f>
        <v>0.66666666666666663</v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 t="s">
        <v>48</v>
      </c>
      <c r="T25" s="210"/>
      <c r="U25" s="22" t="s">
        <v>49</v>
      </c>
      <c r="V25" s="7">
        <v>2</v>
      </c>
      <c r="X25" s="20"/>
      <c r="Y25" s="20"/>
      <c r="AA25" s="6">
        <f t="shared" si="3"/>
        <v>0.66666666666666663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30</v>
      </c>
      <c r="E31" s="109">
        <f t="shared" ref="E31:J31" si="5">G7</f>
        <v>30</v>
      </c>
      <c r="F31" s="109">
        <f t="shared" si="5"/>
        <v>30</v>
      </c>
      <c r="G31" s="109">
        <f t="shared" si="5"/>
        <v>30</v>
      </c>
      <c r="H31" s="109">
        <f t="shared" si="5"/>
        <v>30</v>
      </c>
      <c r="I31" s="109">
        <f t="shared" si="5"/>
        <v>30</v>
      </c>
      <c r="J31" s="109">
        <f t="shared" si="5"/>
        <v>0</v>
      </c>
      <c r="K31" s="255">
        <f>J31+I31+H31+G31+F31+E31+D31</f>
        <v>180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802/2</v>
      </c>
      <c r="E32" s="237"/>
      <c r="F32" s="108"/>
      <c r="G32" s="235" t="s">
        <v>11</v>
      </c>
      <c r="H32" s="235"/>
      <c r="I32" s="235"/>
      <c r="J32" s="236">
        <f>$O$6</f>
        <v>296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46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178" t="str">
        <f>IF(S34="","",S34)</f>
        <v>سگک 2 سانتی پلاستیکی مشکی</v>
      </c>
      <c r="D34" s="179"/>
      <c r="E34" s="180"/>
      <c r="F34" s="17" t="str">
        <f>IF(C34="","",IF(U34="","",U34))</f>
        <v>عدد</v>
      </c>
      <c r="G34" s="181">
        <f>IF(C34="","",$M$7)</f>
        <v>180</v>
      </c>
      <c r="H34" s="181"/>
      <c r="I34" s="169">
        <f>IF(C34="","",AA34)</f>
        <v>720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53</v>
      </c>
      <c r="T34" s="173"/>
      <c r="U34" s="22" t="s">
        <v>47</v>
      </c>
      <c r="V34" s="45">
        <v>2160</v>
      </c>
      <c r="X34" s="20"/>
      <c r="Y34" s="20"/>
      <c r="AA34" s="6">
        <f>($M$7*V34)/$S$9</f>
        <v>720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802/2</v>
      </c>
      <c r="E41" s="221"/>
      <c r="F41" s="38"/>
      <c r="G41" s="220" t="s">
        <v>11</v>
      </c>
      <c r="H41" s="220"/>
      <c r="I41" s="220"/>
      <c r="J41" s="212">
        <f>$O$6</f>
        <v>296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180</v>
      </c>
      <c r="H43" s="181"/>
      <c r="I43" s="169">
        <f>IF(C43="","",AA43)</f>
        <v>5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50</v>
      </c>
      <c r="T43" s="173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2020-01-06T08:48:11Z</cp:lastPrinted>
  <dcterms:created xsi:type="dcterms:W3CDTF">2018-11-04T09:48:07Z</dcterms:created>
  <dcterms:modified xsi:type="dcterms:W3CDTF">2020-01-06T08:48:16Z</dcterms:modified>
</cp:coreProperties>
</file>