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<sst xmlns="http://schemas.openxmlformats.org/spreadsheetml/2006/main" count="119" uniqueCount="58">
  <si>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</si>
  <si>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</si>
  <si>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</si>
  <si>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</si>
  <si>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</si>
  <si>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</si>
  <si>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</si>
  <si>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</si>
  <si>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</si>
  <si>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</si>
  <si>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</si>
  <si>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</si>
  <si>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</si>
  <si>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</si>
  <si>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</si>
  <si>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</si>
  <si>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</si>
  <si>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</si>
  <si>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</si>
  <si>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</si>
  <si>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</si>
  <si>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</si>
  <si>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</si>
  <si>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</si>
  <si>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</si>
  <si>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</si>
  <si>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</si>
  <si>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</si>
  <si>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</si>
  <si>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</si>
  <si>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</si>
  <si>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</si>
  <si>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</si>
  <si>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</si>
  <si>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</si>
  <si>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</si>
  <si>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</si>
  <si>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</si>
  <si>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</si>
  <si>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</si>
  <si>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</si>
  <si>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</si>
  <si>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یارد</t>
  </si>
  <si>
    <t xml:space="preserve"> مواد مصرفی رویه جهت لیزر</t>
  </si>
  <si>
    <t xml:space="preserve"> مواد مصرفی  رویه جهت لیزر</t>
  </si>
  <si>
    <t xml:space="preserve">تعداد </t>
  </si>
  <si>
    <t xml:space="preserve">متر </t>
  </si>
  <si>
    <t xml:space="preserve">لاگوست مردانه </t>
  </si>
  <si>
    <t>زیره نایک</t>
  </si>
  <si>
    <t>فابیلاک</t>
  </si>
  <si>
    <t xml:space="preserve">قدک </t>
  </si>
  <si>
    <t>ابر 2سانت</t>
  </si>
  <si>
    <t xml:space="preserve">بند 120 سانت مشکی </t>
  </si>
  <si>
    <t>قراض</t>
  </si>
  <si>
    <t>804/7</t>
  </si>
  <si>
    <t xml:space="preserve">طوسی </t>
  </si>
  <si>
    <t xml:space="preserve">سوبله فرهنگ طوسی </t>
  </si>
  <si>
    <t xml:space="preserve">سوبله بافتی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</si>
</sst>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20</v>
      </c>
      <c r="E2" s="117">
        <v>7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8" t="s">
        <v>11</v>
      </c>
      <c r="O6" s="230">
        <v>371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140" t="s">
        <v>54</v>
      </c>
      <c r="C7" s="141"/>
      <c r="D7" s="141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40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160</v>
      </c>
      <c r="N7" s="229"/>
      <c r="O7" s="231"/>
      <c r="P7" s="89"/>
      <c r="Q7" s="88" t="s">
        <v>27</v>
      </c>
      <c r="R7" s="87">
        <v>20</v>
      </c>
      <c r="S7" s="87">
        <v>20</v>
      </c>
      <c r="T7" s="87">
        <v>40</v>
      </c>
      <c r="U7" s="87">
        <v>40</v>
      </c>
      <c r="V7" s="87">
        <v>20</v>
      </c>
      <c r="W7" s="87">
        <v>20</v>
      </c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15</v>
      </c>
      <c r="R11" s="54" t="s">
        <v>14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فرهنگ طوسی </v>
      </c>
      <c r="D12" s="167"/>
      <c r="E12" s="168"/>
      <c r="F12" s="19" t="str">
        <f>IF(C12="","",IF(U12="","",U12))</f>
        <v>متر</v>
      </c>
      <c r="G12" s="169">
        <f>IF(C12="","",$M$7)</f>
        <v>160</v>
      </c>
      <c r="H12" s="169"/>
      <c r="I12" s="170">
        <f>IF(C12="","",AA12)</f>
        <v>14</v>
      </c>
      <c r="J12" s="170"/>
      <c r="K12" s="171"/>
      <c r="L12" s="172"/>
      <c r="M12" s="236" t="s">
        <v>47</v>
      </c>
      <c r="N12" s="237"/>
      <c r="O12" s="238"/>
      <c r="P12" s="49"/>
      <c r="Q12" s="71">
        <v>1</v>
      </c>
      <c r="R12" s="124"/>
      <c r="S12" s="173" t="s">
        <v>56</v>
      </c>
      <c r="T12" s="174"/>
      <c r="U12" s="125" t="s">
        <v>41</v>
      </c>
      <c r="V12" s="126">
        <v>47.25</v>
      </c>
      <c r="X12" s="22"/>
      <c r="Y12" s="22"/>
      <c r="AA12" s="6">
        <f>($M$7*V12)/$S$9</f>
        <v>14</v>
      </c>
    </row>
    <row r="13" spans="2:36" ht="19.7" customHeight="1" x14ac:dyDescent="0.2">
      <c r="B13" s="46">
        <v>2</v>
      </c>
      <c r="C13" s="207" t="str">
        <f>IF(S13="","",S13)</f>
        <v xml:space="preserve">سوبله بافتی طوسی </v>
      </c>
      <c r="D13" s="207"/>
      <c r="E13" s="207"/>
      <c r="F13" s="19" t="str">
        <f>IF(C13="","",IF(U13="","",U13))</f>
        <v>یارد</v>
      </c>
      <c r="G13" s="169">
        <f>IF(C13="","",$M$7)</f>
        <v>160</v>
      </c>
      <c r="H13" s="169"/>
      <c r="I13" s="170">
        <f>IF(C13="","",AA13)</f>
        <v>21.333333333333332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57</v>
      </c>
      <c r="T13" s="196"/>
      <c r="U13" s="125" t="s">
        <v>42</v>
      </c>
      <c r="V13" s="129">
        <v>72</v>
      </c>
      <c r="X13" s="22"/>
      <c r="Y13" s="22"/>
      <c r="AA13" s="6">
        <f t="shared" ref="AA13:AA15" si="2">($M$7*V13)/$S$9</f>
        <v>21.333333333333332</v>
      </c>
    </row>
    <row r="14" spans="2:36" ht="19.7" customHeight="1" x14ac:dyDescent="0.2">
      <c r="B14" s="46">
        <v>3</v>
      </c>
      <c r="C14" s="207" t="str">
        <f>IF(S14="","",S14)</f>
        <v>فابیلاک</v>
      </c>
      <c r="D14" s="207"/>
      <c r="E14" s="207"/>
      <c r="F14" s="19" t="str">
        <f>IF(C14="","",IF(U14="","",U14))</f>
        <v>متر</v>
      </c>
      <c r="G14" s="169">
        <f>IF(C14="","",$M$7)</f>
        <v>160</v>
      </c>
      <c r="H14" s="169"/>
      <c r="I14" s="170">
        <f>IF(C14="","",AA14)</f>
        <v>14.666666666666666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49</v>
      </c>
      <c r="T14" s="196"/>
      <c r="U14" s="128" t="s">
        <v>41</v>
      </c>
      <c r="V14" s="130">
        <v>49.5</v>
      </c>
      <c r="X14" s="22"/>
      <c r="Y14" s="22"/>
      <c r="AA14" s="6">
        <f t="shared" si="2"/>
        <v>14.666666666666666</v>
      </c>
    </row>
    <row r="15" spans="2:36" ht="19.7" customHeight="1" thickBot="1" x14ac:dyDescent="0.25">
      <c r="B15" s="69">
        <v>4</v>
      </c>
      <c r="C15" s="210" t="str">
        <f>IF(S15="","",S15)</f>
        <v xml:space="preserve">قدک </v>
      </c>
      <c r="D15" s="210"/>
      <c r="E15" s="210"/>
      <c r="F15" s="68" t="str">
        <f>IF(C15="","",IF(U15="","",U15))</f>
        <v>متر</v>
      </c>
      <c r="G15" s="211">
        <f>IF(C15="","",$M$7)</f>
        <v>160</v>
      </c>
      <c r="H15" s="211"/>
      <c r="I15" s="215">
        <f>IF(C15="","",AA15)</f>
        <v>2.9629629629629628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50</v>
      </c>
      <c r="T15" s="206"/>
      <c r="U15" s="132" t="s">
        <v>41</v>
      </c>
      <c r="V15" s="133">
        <v>10</v>
      </c>
      <c r="X15" s="22"/>
      <c r="Y15" s="22"/>
      <c r="AA15" s="6">
        <f t="shared" si="2"/>
        <v>2.9629629629629628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804/7</v>
      </c>
      <c r="E20" s="183"/>
      <c r="F20" s="107"/>
      <c r="G20" s="181" t="s">
        <v>11</v>
      </c>
      <c r="H20" s="181"/>
      <c r="I20" s="181"/>
      <c r="J20" s="182">
        <f>$O$6</f>
        <v>371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ابر 2سانت</v>
      </c>
      <c r="D22" s="315"/>
      <c r="E22" s="315"/>
      <c r="F22" s="27" t="str">
        <f>IF(C22="","",IF(U22="","",U22))</f>
        <v xml:space="preserve">متر </v>
      </c>
      <c r="G22" s="316">
        <f>IF(C22="","",$M$7)</f>
        <v>160</v>
      </c>
      <c r="H22" s="316"/>
      <c r="I22" s="317">
        <f>IF(C22="","",AA22)</f>
        <v>3.2592592592592591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51</v>
      </c>
      <c r="T22" s="320"/>
      <c r="U22" s="24" t="s">
        <v>46</v>
      </c>
      <c r="V22" s="23">
        <v>11</v>
      </c>
      <c r="X22" s="22"/>
      <c r="Y22" s="22"/>
      <c r="AA22" s="6">
        <f>($M$7*V22)/$S$9</f>
        <v>3.2592592592592591</v>
      </c>
    </row>
    <row r="23" spans="2:30" s="32" customFormat="1" ht="19.5" customHeight="1" x14ac:dyDescent="0.2">
      <c r="B23" s="21">
        <v>2</v>
      </c>
      <c r="C23" s="268" t="str">
        <f>IF(S23="","",S23)</f>
        <v xml:space="preserve">بند 120 سانت مشکی </v>
      </c>
      <c r="D23" s="207"/>
      <c r="E23" s="207"/>
      <c r="F23" s="19" t="str">
        <f>IF(C23="","",IF(U23="","",U23))</f>
        <v>قراض</v>
      </c>
      <c r="G23" s="221">
        <f>IF(C23="","",$M$7)</f>
        <v>160</v>
      </c>
      <c r="H23" s="222"/>
      <c r="I23" s="170">
        <f>IF(C23="","",AA23)</f>
        <v>1.9259259259259258</v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 t="s">
        <v>52</v>
      </c>
      <c r="T23" s="320"/>
      <c r="U23" s="15" t="s">
        <v>53</v>
      </c>
      <c r="V23" s="14">
        <v>6.5</v>
      </c>
      <c r="X23" s="22"/>
      <c r="Y23" s="22"/>
      <c r="AA23" s="6">
        <f t="shared" ref="AA23:AA25" si="3">($M$7*V23)/$S$9</f>
        <v>1.9259259259259258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40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3">
        <f>J31+I31+H31+G31+F31+E31+D31</f>
        <v>160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804/7</v>
      </c>
      <c r="E32" s="256"/>
      <c r="F32" s="110"/>
      <c r="G32" s="254" t="s">
        <v>11</v>
      </c>
      <c r="H32" s="254"/>
      <c r="I32" s="254"/>
      <c r="J32" s="255">
        <f>$O$6</f>
        <v>371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79" t="s">
        <v>22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15</v>
      </c>
      <c r="R33" s="54" t="s">
        <v>14</v>
      </c>
      <c r="S33" s="164" t="s">
        <v>21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20</v>
      </c>
      <c r="C38" s="270"/>
      <c r="D38" s="62" t="s">
        <v>19</v>
      </c>
      <c r="E38" s="61" t="s">
        <v>18</v>
      </c>
      <c r="F38" s="61"/>
      <c r="G38" s="61" t="s">
        <v>17</v>
      </c>
      <c r="H38" s="60"/>
      <c r="I38" s="271" t="s">
        <v>16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804/7</v>
      </c>
      <c r="E41" s="183"/>
      <c r="F41" s="40"/>
      <c r="G41" s="181" t="s">
        <v>11</v>
      </c>
      <c r="H41" s="181"/>
      <c r="I41" s="181"/>
      <c r="J41" s="182">
        <f>$O$6</f>
        <v>371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301" t="s">
        <v>44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15</v>
      </c>
      <c r="R42" s="54" t="s">
        <v>14</v>
      </c>
      <c r="S42" s="164" t="s">
        <v>43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>
        <v>120</v>
      </c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 t="s">
        <v>45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2021-12-08T04:06:27Z</cp:lastPrinted>
  <dcterms:created xsi:type="dcterms:W3CDTF">2018-11-04T09:48:07Z</dcterms:created>
  <dcterms:modified xsi:type="dcterms:W3CDTF">2021-12-08T04:06:30Z</dcterms:modified>
</cp:coreProperties>
</file>