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15" i="1" l="1"/>
  <c r="G24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comments1.xml><?xml version="1.0" encoding="utf-8"?>
<comments xmlns="http://schemas.openxmlformats.org/spreadsheetml/2006/main">
  <authors>
    <author>ashkan hosseini</author>
  </authors>
  <commentList>
    <comment ref="R15" authorId="0" shapeId="0">
      <text>
        <r>
          <rPr>
            <b/>
            <sz val="9"/>
            <color indexed="81"/>
            <rFont val="Tahoma"/>
            <charset val="178"/>
          </rPr>
          <t>ashkan hosseini:</t>
        </r>
        <r>
          <rPr>
            <sz val="9"/>
            <color indexed="81"/>
            <rFont val="Tahoma"/>
            <charset val="17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<sst xmlns="http://schemas.openxmlformats.org/spreadsheetml/2006/main" count="115" uniqueCount="53">
  <si>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</si>
  <si>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</si>
  <si>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</si>
  <si>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</si>
  <si>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</si>
  <si>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</si>
  <si>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</si>
  <si>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</si>
  <si>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</si>
  <si>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</si>
  <si>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</si>
  <si>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</si>
  <si>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</si>
  <si>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</si>
  <si>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</si>
  <si>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</si>
  <si>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</si>
  <si>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</si>
  <si>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</si>
  <si>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</si>
  <si>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</si>
  <si>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</si>
  <si>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</si>
  <si>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</si>
  <si>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</si>
  <si>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</si>
  <si>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</si>
  <si>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</si>
  <si>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</si>
  <si>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</si>
  <si>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</si>
  <si>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</si>
  <si>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</si>
  <si>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</si>
  <si>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</si>
  <si>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</si>
  <si>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</si>
  <si>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</si>
  <si>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</si>
  <si>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</si>
  <si>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</si>
  <si>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برشکاری</t>
  </si>
  <si>
    <t xml:space="preserve">ملزومات </t>
  </si>
  <si>
    <t>ملزومات</t>
  </si>
  <si>
    <t xml:space="preserve">مشکی </t>
  </si>
  <si>
    <t>805/4</t>
  </si>
  <si>
    <t>کتانی مردانه v</t>
  </si>
  <si>
    <t xml:space="preserve">سوبله بافتی مشکی با رگانزا </t>
  </si>
  <si>
    <t xml:space="preserve">دوبله زار مشکی </t>
  </si>
  <si>
    <t xml:space="preserve">آستر فرهنگ مشکی با ابر </t>
  </si>
  <si>
    <t xml:space="preserve">ابر 2 سانت </t>
  </si>
  <si>
    <t xml:space="preserve">قدک 6 میل </t>
  </si>
  <si>
    <t xml:space="preserve">متر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</si>
</sst>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  <font>
      <b/>
      <sz val="2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 wrapText="1"/>
      <protection locked="0"/>
    </xf>
    <xf numFmtId="0" fontId="33" fillId="0" borderId="0" xfId="0" applyFont="1" applyBorder="1" applyAlignment="1" applyProtection="1">
      <alignment horizontal="center" vertical="center" wrapText="1"/>
      <protection locked="0"/>
    </xf>
    <xf numFmtId="0" fontId="33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3" sqref="R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31</v>
      </c>
      <c r="C1" s="161"/>
      <c r="D1" s="162">
        <v>0</v>
      </c>
      <c r="E1" s="162"/>
      <c r="F1" s="163" t="s">
        <v>34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32</v>
      </c>
      <c r="C2" s="151"/>
      <c r="D2" s="117">
        <v>24</v>
      </c>
      <c r="E2" s="117">
        <v>3</v>
      </c>
      <c r="F2" s="117">
        <v>1401</v>
      </c>
      <c r="G2" s="99"/>
      <c r="H2" s="154" t="s">
        <v>36</v>
      </c>
      <c r="I2" s="155"/>
      <c r="J2" s="122"/>
      <c r="K2" s="118" t="s">
        <v>35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33</v>
      </c>
      <c r="C3" s="153"/>
      <c r="D3" s="117"/>
      <c r="E3" s="117"/>
      <c r="F3" s="117">
        <v>1401</v>
      </c>
      <c r="G3" s="99"/>
      <c r="H3" s="154" t="s">
        <v>37</v>
      </c>
      <c r="I3" s="155"/>
      <c r="J3" s="122"/>
      <c r="K3" s="118" t="s">
        <v>35</v>
      </c>
      <c r="L3" s="98"/>
      <c r="M3" s="156" t="s">
        <v>40</v>
      </c>
      <c r="N3" s="156"/>
      <c r="O3" s="157"/>
      <c r="Q3" s="3"/>
      <c r="R3" s="3"/>
    </row>
    <row r="4" spans="2:36" ht="15.75" customHeight="1" x14ac:dyDescent="0.25">
      <c r="B4" s="150" t="s">
        <v>39</v>
      </c>
      <c r="C4" s="151"/>
      <c r="D4" s="116"/>
      <c r="E4" s="119"/>
      <c r="F4" s="117">
        <v>1401</v>
      </c>
      <c r="G4" s="99"/>
      <c r="H4" s="154" t="s">
        <v>38</v>
      </c>
      <c r="I4" s="155"/>
      <c r="J4" s="123"/>
      <c r="K4" s="118" t="s">
        <v>35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30</v>
      </c>
      <c r="C6" s="139"/>
      <c r="D6" s="139"/>
      <c r="E6" s="95" t="s">
        <v>29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28</v>
      </c>
      <c r="N6" s="228" t="s">
        <v>11</v>
      </c>
      <c r="O6" s="230">
        <v>68</v>
      </c>
      <c r="P6" s="84"/>
      <c r="Q6" s="92" t="s">
        <v>29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>
        <v>0</v>
      </c>
      <c r="Y6" s="92" t="s">
        <v>28</v>
      </c>
    </row>
    <row r="7" spans="2:36" ht="18" customHeight="1" thickBot="1" x14ac:dyDescent="0.25">
      <c r="B7" s="140" t="s">
        <v>45</v>
      </c>
      <c r="C7" s="141"/>
      <c r="D7" s="141"/>
      <c r="E7" s="91" t="s">
        <v>27</v>
      </c>
      <c r="F7" s="90">
        <f>R7</f>
        <v>20</v>
      </c>
      <c r="G7" s="90">
        <f t="shared" si="0"/>
        <v>20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27</v>
      </c>
      <c r="R7" s="87">
        <v>20</v>
      </c>
      <c r="S7" s="87">
        <v>20</v>
      </c>
      <c r="T7" s="87">
        <v>20</v>
      </c>
      <c r="U7" s="87">
        <v>20</v>
      </c>
      <c r="V7" s="87">
        <v>20</v>
      </c>
      <c r="W7" s="87">
        <v>20</v>
      </c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26</v>
      </c>
      <c r="F8" s="146"/>
      <c r="G8" s="146"/>
      <c r="H8" s="146"/>
      <c r="I8" s="146"/>
      <c r="J8" s="146"/>
      <c r="K8" s="146"/>
      <c r="L8" s="146"/>
      <c r="M8" s="178"/>
      <c r="N8" s="232" t="s">
        <v>25</v>
      </c>
      <c r="O8" s="234" t="s">
        <v>44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24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23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23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سوبله بافتی مشکی با رگانزا </v>
      </c>
      <c r="D12" s="167"/>
      <c r="E12" s="168"/>
      <c r="F12" s="19" t="str">
        <f>IF(C12="","",IF(U12="","",U12))</f>
        <v xml:space="preserve">متر </v>
      </c>
      <c r="G12" s="169">
        <f>IF(C12="","",$M$7)</f>
        <v>120</v>
      </c>
      <c r="H12" s="169"/>
      <c r="I12" s="170">
        <f>IF(C12="","",AA12)</f>
        <v>6.5</v>
      </c>
      <c r="J12" s="170"/>
      <c r="K12" s="171"/>
      <c r="L12" s="172"/>
      <c r="M12" s="236" t="s">
        <v>46</v>
      </c>
      <c r="N12" s="237"/>
      <c r="O12" s="238"/>
      <c r="P12" s="49"/>
      <c r="Q12" s="71">
        <v>1</v>
      </c>
      <c r="R12" s="124"/>
      <c r="S12" s="173" t="s">
        <v>47</v>
      </c>
      <c r="T12" s="174"/>
      <c r="U12" s="125" t="s">
        <v>52</v>
      </c>
      <c r="V12" s="126">
        <v>29.25</v>
      </c>
      <c r="X12" s="22"/>
      <c r="Y12" s="22"/>
      <c r="AA12" s="6">
        <f>($M$7*V12)/$S$9</f>
        <v>6.5</v>
      </c>
    </row>
    <row r="13" spans="2:36" ht="19.7" customHeight="1" x14ac:dyDescent="0.2">
      <c r="B13" s="46">
        <v>2</v>
      </c>
      <c r="C13" s="207" t="str">
        <f>IF(S13="","",S13)</f>
        <v xml:space="preserve">دوبله زار مشکی </v>
      </c>
      <c r="D13" s="207"/>
      <c r="E13" s="207"/>
      <c r="F13" s="19" t="str">
        <f>IF(C13="","",IF(U13="","",U13))</f>
        <v xml:space="preserve">متر </v>
      </c>
      <c r="G13" s="169">
        <f>IF(C13="","",$M$7)</f>
        <v>120</v>
      </c>
      <c r="H13" s="169"/>
      <c r="I13" s="170">
        <f>IF(C13="","",AA13)</f>
        <v>16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48</v>
      </c>
      <c r="T13" s="196"/>
      <c r="U13" s="125" t="s">
        <v>52</v>
      </c>
      <c r="V13" s="129">
        <v>72</v>
      </c>
      <c r="X13" s="22"/>
      <c r="Y13" s="22"/>
      <c r="AA13" s="6">
        <f t="shared" ref="AA13:AA15" si="2">($M$7*V13)/$S$9</f>
        <v>16</v>
      </c>
    </row>
    <row r="14" spans="2:36" ht="19.7" customHeight="1" x14ac:dyDescent="0.2">
      <c r="B14" s="46">
        <v>3</v>
      </c>
      <c r="C14" s="207" t="str">
        <f>IF(S14="","",S14)</f>
        <v xml:space="preserve">آستر فرهنگ مشکی با ابر </v>
      </c>
      <c r="D14" s="207"/>
      <c r="E14" s="207"/>
      <c r="F14" s="19" t="str">
        <f>IF(C14="","",IF(U14="","",U14))</f>
        <v xml:space="preserve">متر </v>
      </c>
      <c r="G14" s="169">
        <f>IF(C14="","",$M$7)</f>
        <v>120</v>
      </c>
      <c r="H14" s="169"/>
      <c r="I14" s="170">
        <f>IF(C14="","",AA14)</f>
        <v>15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49</v>
      </c>
      <c r="T14" s="196"/>
      <c r="U14" s="128" t="s">
        <v>52</v>
      </c>
      <c r="V14" s="130">
        <v>67.5</v>
      </c>
      <c r="X14" s="22"/>
      <c r="Y14" s="22"/>
      <c r="AA14" s="6">
        <f t="shared" si="2"/>
        <v>15</v>
      </c>
    </row>
    <row r="15" spans="2:36" ht="19.7" customHeight="1" thickBot="1" x14ac:dyDescent="0.25">
      <c r="B15" s="69">
        <v>4</v>
      </c>
      <c r="C15" s="210" t="str">
        <f>IF(S15="","",S15)</f>
        <v xml:space="preserve">ابر 2 سانت </v>
      </c>
      <c r="D15" s="210"/>
      <c r="E15" s="210"/>
      <c r="F15" s="68" t="str">
        <f>IF(C15="","",IF(U15="","",U15))</f>
        <v xml:space="preserve">متر </v>
      </c>
      <c r="G15" s="211">
        <f>IF(C15="","",$M$7)</f>
        <v>120</v>
      </c>
      <c r="H15" s="211"/>
      <c r="I15" s="215">
        <f>IF(C15="","",AA15)</f>
        <v>2</v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 t="s">
        <v>50</v>
      </c>
      <c r="T15" s="206"/>
      <c r="U15" s="132" t="s">
        <v>52</v>
      </c>
      <c r="V15" s="133">
        <v>9</v>
      </c>
      <c r="X15" s="22"/>
      <c r="Y15" s="22"/>
      <c r="AA15" s="6">
        <f t="shared" si="2"/>
        <v>2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805/4</v>
      </c>
      <c r="E20" s="183"/>
      <c r="F20" s="107"/>
      <c r="G20" s="181" t="s">
        <v>11</v>
      </c>
      <c r="H20" s="181"/>
      <c r="I20" s="181"/>
      <c r="J20" s="182">
        <f>$O$6</f>
        <v>68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157"/>
      <c r="P21" s="109"/>
      <c r="Q21" s="310" t="s">
        <v>41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 xml:space="preserve">قدک 6 میل </v>
      </c>
      <c r="D22" s="314"/>
      <c r="E22" s="314"/>
      <c r="F22" s="27" t="str">
        <f>IF(C22="","",IF(U22="","",U22))</f>
        <v xml:space="preserve">متر </v>
      </c>
      <c r="G22" s="315">
        <f>IF(C22="","",$M$7)</f>
        <v>120</v>
      </c>
      <c r="H22" s="315"/>
      <c r="I22" s="316">
        <f>IF(C22="","",AA22)</f>
        <v>3</v>
      </c>
      <c r="J22" s="316"/>
      <c r="K22" s="317"/>
      <c r="L22" s="318"/>
      <c r="M22" s="305"/>
      <c r="N22" s="306"/>
      <c r="O22" s="157"/>
      <c r="P22" s="11"/>
      <c r="Q22" s="26">
        <v>1</v>
      </c>
      <c r="R22" s="25"/>
      <c r="S22" s="319" t="s">
        <v>51</v>
      </c>
      <c r="T22" s="319"/>
      <c r="U22" s="24" t="s">
        <v>52</v>
      </c>
      <c r="V22" s="23">
        <v>13.5</v>
      </c>
      <c r="X22" s="22"/>
      <c r="Y22" s="22"/>
      <c r="AA22" s="6">
        <f>($M$7*V22)/$S$9</f>
        <v>3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5"/>
      <c r="N23" s="306"/>
      <c r="O23" s="157"/>
      <c r="P23" s="109"/>
      <c r="Q23" s="17">
        <v>2</v>
      </c>
      <c r="R23" s="16"/>
      <c r="S23" s="319"/>
      <c r="T23" s="31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0" t="str">
        <f>IF(C25="","",$M$7)</f>
        <v/>
      </c>
      <c r="H25" s="321"/>
      <c r="I25" s="273" t="str">
        <f>IF(C25="","",AA25)</f>
        <v/>
      </c>
      <c r="J25" s="273"/>
      <c r="K25" s="274"/>
      <c r="L25" s="275"/>
      <c r="M25" s="307"/>
      <c r="N25" s="308"/>
      <c r="O25" s="309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29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28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27</v>
      </c>
      <c r="C31" s="147"/>
      <c r="D31" s="111">
        <f>F7</f>
        <v>20</v>
      </c>
      <c r="E31" s="111">
        <f t="shared" ref="E31:J31" si="5">G7</f>
        <v>20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805/4</v>
      </c>
      <c r="E32" s="256"/>
      <c r="F32" s="110"/>
      <c r="G32" s="254" t="s">
        <v>11</v>
      </c>
      <c r="H32" s="254"/>
      <c r="I32" s="254"/>
      <c r="J32" s="255">
        <f>$O$6</f>
        <v>68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22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16</v>
      </c>
      <c r="R33" s="54" t="s">
        <v>15</v>
      </c>
      <c r="S33" s="164" t="s">
        <v>42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/>
      <c r="T34" s="287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805/4</v>
      </c>
      <c r="E41" s="183"/>
      <c r="F41" s="40"/>
      <c r="G41" s="181" t="s">
        <v>11</v>
      </c>
      <c r="H41" s="181"/>
      <c r="I41" s="181"/>
      <c r="J41" s="182">
        <f>$O$6</f>
        <v>68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16</v>
      </c>
      <c r="R42" s="54" t="s">
        <v>15</v>
      </c>
      <c r="S42" s="164" t="s">
        <v>43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2022-04-16T12:36:48Z</cp:lastPrinted>
  <dcterms:created xsi:type="dcterms:W3CDTF">2018-11-04T09:48:07Z</dcterms:created>
  <dcterms:modified xsi:type="dcterms:W3CDTF">2022-06-16T03:53:52Z</dcterms:modified>
</cp:coreProperties>
</file>