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3" i="1" s="1"/>
  <c r="F13" i="1"/>
  <c r="G31" i="1"/>
  <c r="I44" i="1"/>
  <c r="I35" i="1"/>
  <c r="J31" i="1"/>
  <c r="F31" i="1"/>
  <c r="G44" i="1"/>
  <c r="G35" i="1"/>
  <c r="I31" i="1"/>
  <c r="E31" i="1"/>
  <c r="H31" i="1"/>
  <c r="G15" i="1" l="1"/>
  <c r="G14" i="1"/>
  <c r="G2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<sst xmlns="http://schemas.openxmlformats.org/spreadsheetml/2006/main" count="121" uniqueCount="59">
  <si>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</si>
  <si>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</si>
  <si>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</si>
  <si>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</si>
  <si>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</si>
  <si>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</si>
  <si>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</si>
  <si>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</si>
  <si>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</si>
  <si>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</si>
  <si>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</si>
  <si>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</si>
  <si>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</si>
  <si>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</si>
  <si>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</si>
  <si>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</si>
  <si>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</si>
  <si>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</si>
  <si>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</si>
  <si>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</si>
  <si>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</si>
  <si>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</si>
  <si>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</si>
  <si>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</si>
  <si>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</si>
  <si>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</si>
  <si>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</si>
  <si>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</si>
  <si>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</si>
  <si>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</si>
  <si>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</si>
  <si>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</si>
  <si>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</si>
  <si>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</si>
  <si>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</si>
  <si>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</si>
  <si>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</si>
  <si>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</si>
  <si>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</si>
  <si>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</si>
  <si>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</si>
  <si>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</si>
  <si>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یارد</t>
  </si>
  <si>
    <t>رول</t>
  </si>
  <si>
    <t xml:space="preserve"> مواد مصرفی رویه جهت لیزر</t>
  </si>
  <si>
    <t xml:space="preserve"> مواد مصرفی  رویه جهت لیزر</t>
  </si>
  <si>
    <t>رویه بافتی گیوه ای</t>
  </si>
  <si>
    <t xml:space="preserve">تعداد </t>
  </si>
  <si>
    <t>806/6</t>
  </si>
  <si>
    <t xml:space="preserve">قک 6 میل پنجه </t>
  </si>
  <si>
    <t xml:space="preserve">نان واوان تکمیلی </t>
  </si>
  <si>
    <t>برچسب 10 سانت زبر</t>
  </si>
  <si>
    <t xml:space="preserve">برچسب 10 سانت نرم </t>
  </si>
  <si>
    <t>سگگ 2 سانت پلاستیکی</t>
  </si>
  <si>
    <t>عروسکی</t>
  </si>
  <si>
    <t>نوار 28 میل طوسی پارچه ای</t>
  </si>
  <si>
    <t>سوبله فوم سنگی طوسی</t>
  </si>
  <si>
    <t>مشکی</t>
  </si>
  <si>
    <t xml:space="preserve">تسمه بافتی 1.5مشکی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</si>
</sst>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31" fillId="0" borderId="41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8" sqref="R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30</v>
      </c>
      <c r="C1" s="162"/>
      <c r="D1" s="163">
        <v>0</v>
      </c>
      <c r="E1" s="163"/>
      <c r="F1" s="164" t="s">
        <v>33</v>
      </c>
      <c r="G1" s="164"/>
      <c r="H1" s="164"/>
      <c r="I1" s="164"/>
      <c r="J1" s="164"/>
      <c r="K1" s="164"/>
      <c r="L1" s="164"/>
      <c r="M1" s="120"/>
      <c r="N1" s="159"/>
      <c r="O1" s="103"/>
      <c r="P1" s="137"/>
      <c r="Q1" s="137"/>
      <c r="R1" s="102"/>
      <c r="S1" s="101"/>
    </row>
    <row r="2" spans="2:36" ht="15.75" customHeight="1" x14ac:dyDescent="0.75">
      <c r="B2" s="150" t="s">
        <v>31</v>
      </c>
      <c r="C2" s="151"/>
      <c r="D2" s="117">
        <v>4</v>
      </c>
      <c r="E2" s="117">
        <v>4</v>
      </c>
      <c r="F2" s="117">
        <v>1401</v>
      </c>
      <c r="G2" s="99"/>
      <c r="H2" s="154" t="s">
        <v>35</v>
      </c>
      <c r="I2" s="155"/>
      <c r="J2" s="122"/>
      <c r="K2" s="118" t="s">
        <v>34</v>
      </c>
      <c r="L2" s="121"/>
      <c r="M2" s="121"/>
      <c r="N2" s="160"/>
      <c r="O2" s="112"/>
      <c r="Q2" s="3"/>
      <c r="R2" s="3"/>
    </row>
    <row r="3" spans="2:36" ht="15.75" customHeight="1" x14ac:dyDescent="0.2">
      <c r="B3" s="152" t="s">
        <v>32</v>
      </c>
      <c r="C3" s="153"/>
      <c r="D3" s="117"/>
      <c r="E3" s="117"/>
      <c r="F3" s="117">
        <v>1401</v>
      </c>
      <c r="G3" s="99"/>
      <c r="H3" s="154" t="s">
        <v>36</v>
      </c>
      <c r="I3" s="155"/>
      <c r="J3" s="122"/>
      <c r="K3" s="118" t="s">
        <v>34</v>
      </c>
      <c r="L3" s="98"/>
      <c r="M3" s="156" t="s">
        <v>39</v>
      </c>
      <c r="N3" s="156"/>
      <c r="O3" s="157" t="s">
        <v>54</v>
      </c>
      <c r="Q3" s="3"/>
      <c r="R3" s="3"/>
    </row>
    <row r="4" spans="2:36" ht="15.75" customHeight="1" x14ac:dyDescent="0.25">
      <c r="B4" s="150" t="s">
        <v>38</v>
      </c>
      <c r="C4" s="151"/>
      <c r="D4" s="116"/>
      <c r="E4" s="119"/>
      <c r="F4" s="117">
        <v>1401</v>
      </c>
      <c r="G4" s="99"/>
      <c r="H4" s="154" t="s">
        <v>37</v>
      </c>
      <c r="I4" s="155"/>
      <c r="J4" s="123"/>
      <c r="K4" s="118" t="s">
        <v>34</v>
      </c>
      <c r="L4" s="98"/>
      <c r="M4" s="156"/>
      <c r="N4" s="156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29</v>
      </c>
      <c r="C6" s="139"/>
      <c r="D6" s="139"/>
      <c r="E6" s="95" t="s">
        <v>28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27</v>
      </c>
      <c r="N6" s="229" t="s">
        <v>11</v>
      </c>
      <c r="O6" s="231">
        <v>20</v>
      </c>
      <c r="P6" s="84"/>
      <c r="Q6" s="92" t="s">
        <v>28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0</v>
      </c>
      <c r="Y6" s="92" t="s">
        <v>27</v>
      </c>
    </row>
    <row r="7" spans="2:36" ht="18" customHeight="1" thickBot="1" x14ac:dyDescent="0.25">
      <c r="B7" s="140" t="s">
        <v>48</v>
      </c>
      <c r="C7" s="141"/>
      <c r="D7" s="141"/>
      <c r="E7" s="91" t="s">
        <v>26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26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25</v>
      </c>
      <c r="F8" s="146"/>
      <c r="G8" s="146"/>
      <c r="H8" s="146"/>
      <c r="I8" s="146"/>
      <c r="J8" s="146"/>
      <c r="K8" s="146"/>
      <c r="L8" s="146"/>
      <c r="M8" s="179"/>
      <c r="N8" s="233" t="s">
        <v>24</v>
      </c>
      <c r="O8" s="235" t="s">
        <v>57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80"/>
      <c r="N9" s="234"/>
      <c r="O9" s="236"/>
      <c r="P9" s="74"/>
      <c r="Q9" s="148"/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15</v>
      </c>
      <c r="C11" s="187" t="s">
        <v>23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15</v>
      </c>
      <c r="R11" s="54" t="s">
        <v>14</v>
      </c>
      <c r="S11" s="165" t="s">
        <v>23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 xml:space="preserve">قک 6 میل پنجه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2.6666666666666665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49</v>
      </c>
      <c r="T12" s="175"/>
      <c r="U12" s="125" t="s">
        <v>40</v>
      </c>
      <c r="V12" s="126">
        <v>8</v>
      </c>
      <c r="X12" s="22"/>
      <c r="Y12" s="22"/>
      <c r="AA12" s="6">
        <f>($M$7*V12)/$S$9</f>
        <v>2.6666666666666665</v>
      </c>
    </row>
    <row r="13" spans="2:36" ht="19.7" customHeight="1" x14ac:dyDescent="0.2">
      <c r="B13" s="46">
        <v>2</v>
      </c>
      <c r="C13" s="208" t="str">
        <f>IF(S13="","",S13)</f>
        <v xml:space="preserve">نان واوان تکمیلی </v>
      </c>
      <c r="D13" s="208"/>
      <c r="E13" s="208"/>
      <c r="F13" s="19" t="str">
        <f>IF(C13="","",IF(U13="","",U13))</f>
        <v>یارد</v>
      </c>
      <c r="G13" s="170">
        <f>IF(C13="","",$M$7)</f>
        <v>180</v>
      </c>
      <c r="H13" s="170"/>
      <c r="I13" s="171">
        <f>IF(C13="","",AA13)</f>
        <v>1.6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50</v>
      </c>
      <c r="T13" s="197"/>
      <c r="U13" s="125" t="s">
        <v>42</v>
      </c>
      <c r="V13" s="129">
        <v>4.8</v>
      </c>
      <c r="X13" s="22"/>
      <c r="Y13" s="22"/>
      <c r="AA13" s="6">
        <f t="shared" ref="AA13:AA15" si="2">($M$7*V13)/$S$9</f>
        <v>1.6</v>
      </c>
    </row>
    <row r="14" spans="2:36" ht="19.7" customHeight="1" x14ac:dyDescent="0.2">
      <c r="B14" s="46">
        <v>3</v>
      </c>
      <c r="C14" s="208" t="str">
        <f>IF(S14="","",S14)</f>
        <v>برچسب 10 سانت زبر</v>
      </c>
      <c r="D14" s="208"/>
      <c r="E14" s="208"/>
      <c r="F14" s="19" t="str">
        <f>IF(C14="","",IF(U14="","",U14))</f>
        <v>متر</v>
      </c>
      <c r="G14" s="170">
        <f>IF(C14="","",$M$7)</f>
        <v>180</v>
      </c>
      <c r="H14" s="170"/>
      <c r="I14" s="171">
        <f>IF(C14="","",AA14)</f>
        <v>0.2</v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 t="s">
        <v>51</v>
      </c>
      <c r="T14" s="197"/>
      <c r="U14" s="128" t="s">
        <v>40</v>
      </c>
      <c r="V14" s="130">
        <v>0.6</v>
      </c>
      <c r="X14" s="22"/>
      <c r="Y14" s="22"/>
      <c r="AA14" s="6">
        <f t="shared" si="2"/>
        <v>0.2</v>
      </c>
    </row>
    <row r="15" spans="2:36" ht="19.7" customHeight="1" thickBot="1" x14ac:dyDescent="0.25">
      <c r="B15" s="69">
        <v>4</v>
      </c>
      <c r="C15" s="211" t="str">
        <f>IF(S15="","",S15)</f>
        <v xml:space="preserve">برچسب 10 سانت نرم </v>
      </c>
      <c r="D15" s="211"/>
      <c r="E15" s="211"/>
      <c r="F15" s="68" t="str">
        <f>IF(C15="","",IF(U15="","",U15))</f>
        <v/>
      </c>
      <c r="G15" s="212">
        <f>IF(C15="","",$M$7)</f>
        <v>180</v>
      </c>
      <c r="H15" s="212"/>
      <c r="I15" s="216">
        <f>IF(C15="","",AA15)</f>
        <v>0.2</v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 t="s">
        <v>52</v>
      </c>
      <c r="T15" s="207"/>
      <c r="U15" s="132"/>
      <c r="V15" s="133">
        <v>0.6</v>
      </c>
      <c r="X15" s="22"/>
      <c r="Y15" s="22"/>
      <c r="AA15" s="6">
        <f t="shared" si="2"/>
        <v>0.2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806/6</v>
      </c>
      <c r="E20" s="184"/>
      <c r="F20" s="107"/>
      <c r="G20" s="182" t="s">
        <v>11</v>
      </c>
      <c r="H20" s="182"/>
      <c r="I20" s="182"/>
      <c r="J20" s="183">
        <f>$O$6</f>
        <v>20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158"/>
      <c r="P21" s="109"/>
      <c r="Q21" s="311" t="s">
        <v>7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4" t="str">
        <f>IF(S22="","",S22)</f>
        <v>نوار 28 میل طوسی پارچه ای</v>
      </c>
      <c r="D22" s="315"/>
      <c r="E22" s="315"/>
      <c r="F22" s="27" t="str">
        <f>IF(C22="","",IF(U22="","",U22))</f>
        <v>رول</v>
      </c>
      <c r="G22" s="316">
        <f>IF(C22="","",$M$7)</f>
        <v>180</v>
      </c>
      <c r="H22" s="316"/>
      <c r="I22" s="317">
        <f>IF(C22="","",AA22)</f>
        <v>0.76666666666666661</v>
      </c>
      <c r="J22" s="317"/>
      <c r="K22" s="318"/>
      <c r="L22" s="319"/>
      <c r="M22" s="306"/>
      <c r="N22" s="307"/>
      <c r="O22" s="158"/>
      <c r="P22" s="11"/>
      <c r="Q22" s="26">
        <v>1</v>
      </c>
      <c r="R22" s="25"/>
      <c r="S22" s="320" t="s">
        <v>55</v>
      </c>
      <c r="T22" s="320"/>
      <c r="U22" s="24" t="s">
        <v>43</v>
      </c>
      <c r="V22" s="23">
        <v>2.2999999999999998</v>
      </c>
      <c r="X22" s="22"/>
      <c r="Y22" s="22"/>
      <c r="AA22" s="6">
        <f>($M$7*V22)/$S$9</f>
        <v>0.76666666666666661</v>
      </c>
    </row>
    <row r="23" spans="2:30" s="32" customFormat="1" ht="19.5" customHeight="1" x14ac:dyDescent="0.2">
      <c r="B23" s="21">
        <v>2</v>
      </c>
      <c r="C23" s="269" t="str">
        <f>IF(S23="","",S23)</f>
        <v>سگگ 2 سانت پلاستیکی</v>
      </c>
      <c r="D23" s="208"/>
      <c r="E23" s="208"/>
      <c r="F23" s="19" t="str">
        <f>IF(C23="","",IF(U23="","",U23))</f>
        <v>عدد</v>
      </c>
      <c r="G23" s="222">
        <f>IF(C23="","",$M$7)</f>
        <v>180</v>
      </c>
      <c r="H23" s="223"/>
      <c r="I23" s="171">
        <f>IF(C23="","",AA23)</f>
        <v>360</v>
      </c>
      <c r="J23" s="171"/>
      <c r="K23" s="209"/>
      <c r="L23" s="210"/>
      <c r="M23" s="306"/>
      <c r="N23" s="307"/>
      <c r="O23" s="158"/>
      <c r="P23" s="109"/>
      <c r="Q23" s="17">
        <v>2</v>
      </c>
      <c r="R23" s="16"/>
      <c r="S23" s="320" t="s">
        <v>53</v>
      </c>
      <c r="T23" s="320"/>
      <c r="U23" s="15" t="s">
        <v>41</v>
      </c>
      <c r="V23" s="14">
        <v>1080</v>
      </c>
      <c r="X23" s="22"/>
      <c r="Y23" s="22"/>
      <c r="AA23" s="6">
        <f t="shared" ref="AA23:AA25" si="3">($M$7*V23)/$S$9</f>
        <v>360</v>
      </c>
    </row>
    <row r="24" spans="2:30" s="32" customFormat="1" ht="19.5" customHeight="1" x14ac:dyDescent="0.2">
      <c r="B24" s="20">
        <v>3</v>
      </c>
      <c r="C24" s="269" t="str">
        <f>IF(S24="","",S24)</f>
        <v xml:space="preserve">تسمه بافتی 1.5مشکی </v>
      </c>
      <c r="D24" s="208"/>
      <c r="E24" s="208"/>
      <c r="F24" s="19" t="str">
        <f>IF(C24="","",IF(U24="","",U24))</f>
        <v>متر</v>
      </c>
      <c r="G24" s="222">
        <f>IF(C24="","",$M$7)</f>
        <v>180</v>
      </c>
      <c r="H24" s="223"/>
      <c r="I24" s="171">
        <f>IF(C24="","",AA24)</f>
        <v>45</v>
      </c>
      <c r="J24" s="171"/>
      <c r="K24" s="209"/>
      <c r="L24" s="210"/>
      <c r="M24" s="306"/>
      <c r="N24" s="307"/>
      <c r="O24" s="158"/>
      <c r="P24" s="108"/>
      <c r="Q24" s="17">
        <v>3</v>
      </c>
      <c r="R24" s="16"/>
      <c r="S24" s="224" t="s">
        <v>58</v>
      </c>
      <c r="T24" s="224"/>
      <c r="U24" s="15" t="s">
        <v>40</v>
      </c>
      <c r="V24" s="14">
        <v>135</v>
      </c>
      <c r="X24" s="22"/>
      <c r="Y24" s="22"/>
      <c r="AA24" s="6">
        <f t="shared" si="3"/>
        <v>45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21" t="str">
        <f>IF(C25="","",$M$7)</f>
        <v/>
      </c>
      <c r="H25" s="322"/>
      <c r="I25" s="274" t="str">
        <f>IF(C25="","",AA25)</f>
        <v/>
      </c>
      <c r="J25" s="274"/>
      <c r="K25" s="275"/>
      <c r="L25" s="276"/>
      <c r="M25" s="308"/>
      <c r="N25" s="309"/>
      <c r="O25" s="310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28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195" t="s">
        <v>27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26</v>
      </c>
      <c r="C31" s="147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806/6</v>
      </c>
      <c r="E32" s="257"/>
      <c r="F32" s="110"/>
      <c r="G32" s="255" t="s">
        <v>11</v>
      </c>
      <c r="H32" s="255"/>
      <c r="I32" s="255"/>
      <c r="J32" s="256">
        <f>$O$6</f>
        <v>20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15</v>
      </c>
      <c r="C33" s="280" t="s">
        <v>22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0"/>
      <c r="N33" s="291"/>
      <c r="O33" s="292"/>
      <c r="P33" s="18"/>
      <c r="Q33" s="55" t="s">
        <v>15</v>
      </c>
      <c r="R33" s="54" t="s">
        <v>14</v>
      </c>
      <c r="S33" s="165" t="s">
        <v>21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سوبله فوم سنگی طوسی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2</v>
      </c>
      <c r="J34" s="171"/>
      <c r="K34" s="172"/>
      <c r="L34" s="286"/>
      <c r="M34" s="290"/>
      <c r="N34" s="291"/>
      <c r="O34" s="292"/>
      <c r="P34" s="49"/>
      <c r="Q34" s="26">
        <v>1</v>
      </c>
      <c r="R34" s="48"/>
      <c r="S34" s="287" t="s">
        <v>56</v>
      </c>
      <c r="T34" s="288"/>
      <c r="U34" s="24" t="s">
        <v>40</v>
      </c>
      <c r="V34" s="47">
        <v>6</v>
      </c>
      <c r="X34" s="22"/>
      <c r="Y34" s="22"/>
      <c r="AA34" s="6">
        <f>($M$7*V34)/$S$9</f>
        <v>2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20</v>
      </c>
      <c r="C38" s="271"/>
      <c r="D38" s="62" t="s">
        <v>19</v>
      </c>
      <c r="E38" s="61" t="s">
        <v>18</v>
      </c>
      <c r="F38" s="61"/>
      <c r="G38" s="61" t="s">
        <v>17</v>
      </c>
      <c r="H38" s="60"/>
      <c r="I38" s="272" t="s">
        <v>16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806/6</v>
      </c>
      <c r="E41" s="184"/>
      <c r="F41" s="40"/>
      <c r="G41" s="182" t="s">
        <v>11</v>
      </c>
      <c r="H41" s="182"/>
      <c r="I41" s="182"/>
      <c r="J41" s="183">
        <f>$O$6</f>
        <v>20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15</v>
      </c>
      <c r="C42" s="302" t="s">
        <v>45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303"/>
      <c r="N42" s="156"/>
      <c r="O42" s="304"/>
      <c r="P42" s="18"/>
      <c r="Q42" s="55" t="s">
        <v>15</v>
      </c>
      <c r="R42" s="54" t="s">
        <v>14</v>
      </c>
      <c r="S42" s="165" t="s">
        <v>44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>رویه بافتی گیوه ای</v>
      </c>
      <c r="D43" s="298"/>
      <c r="E43" s="299"/>
      <c r="F43" s="19" t="str">
        <f>IF(C43="","",IF(U43="","",U43))</f>
        <v xml:space="preserve">تعداد </v>
      </c>
      <c r="G43" s="170">
        <f>IF(C43="","",$M$7)</f>
        <v>180</v>
      </c>
      <c r="H43" s="170"/>
      <c r="I43" s="171">
        <f>IF(C43="","",AA43)</f>
        <v>0</v>
      </c>
      <c r="J43" s="171"/>
      <c r="K43" s="172">
        <v>120</v>
      </c>
      <c r="L43" s="286"/>
      <c r="M43" s="303"/>
      <c r="N43" s="156"/>
      <c r="O43" s="304"/>
      <c r="P43" s="49"/>
      <c r="Q43" s="26">
        <v>1</v>
      </c>
      <c r="R43" s="48"/>
      <c r="S43" s="300" t="s">
        <v>46</v>
      </c>
      <c r="T43" s="301"/>
      <c r="U43" s="24" t="s">
        <v>47</v>
      </c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2022-06-25T05:36:00Z</cp:lastPrinted>
  <dcterms:created xsi:type="dcterms:W3CDTF">2018-11-04T09:48:07Z</dcterms:created>
  <dcterms:modified xsi:type="dcterms:W3CDTF">2022-06-25T05:36:05Z</dcterms:modified>
</cp:coreProperties>
</file>