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<sst xmlns="http://schemas.openxmlformats.org/spreadsheetml/2006/main" count="129" uniqueCount="62">
  <si>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</si>
  <si>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</si>
  <si>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</si>
  <si>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</si>
  <si>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</si>
  <si>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</si>
  <si>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</si>
  <si>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</si>
  <si>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</si>
  <si>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</si>
  <si>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</si>
  <si>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</si>
  <si>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</si>
  <si>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</si>
  <si>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</si>
  <si>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</si>
  <si>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</si>
  <si>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</si>
  <si>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</si>
  <si>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</si>
  <si>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</si>
  <si>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</si>
  <si>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</si>
  <si>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</si>
  <si>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</si>
  <si>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</si>
  <si>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</si>
  <si>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</si>
  <si>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</si>
  <si>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</si>
  <si>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</si>
  <si>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</si>
  <si>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</si>
  <si>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</si>
  <si>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</si>
  <si>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</si>
  <si>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</si>
  <si>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</si>
  <si>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</si>
  <si>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</si>
  <si>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</si>
  <si>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</si>
  <si>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</si>
  <si>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>ابر2 سانت</t>
  </si>
  <si>
    <t>ورزشی فوم سنگی</t>
  </si>
  <si>
    <t xml:space="preserve">مواد مصرفی برشکاری </t>
  </si>
  <si>
    <t xml:space="preserve"> مواد مصرفی برشکاری </t>
  </si>
  <si>
    <t>سوبله فوم سنگی</t>
  </si>
  <si>
    <t>برچسب 10 ساتت زبر</t>
  </si>
  <si>
    <t>رول</t>
  </si>
  <si>
    <t>یارد</t>
  </si>
  <si>
    <t>برچسب 10 سانت نرم</t>
  </si>
  <si>
    <t>پارچه زنبوری مشکی</t>
  </si>
  <si>
    <t>تسمه 1/5 سانت مشکی</t>
  </si>
  <si>
    <t>کیلو گرم</t>
  </si>
  <si>
    <t xml:space="preserve">واشر منگنه نیکل چینی </t>
  </si>
  <si>
    <t xml:space="preserve">منگنه مشکی چینی </t>
  </si>
  <si>
    <t>بند کشی قرمز</t>
  </si>
  <si>
    <t>810/3</t>
  </si>
  <si>
    <t xml:space="preserve">سوبله فرهنک مشکی </t>
  </si>
  <si>
    <t xml:space="preserve">موسچینو بافتی بچگانه خال خال </t>
  </si>
  <si>
    <t xml:space="preserve">مشکی سرخابی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</si>
</sst>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4" fillId="0" borderId="2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30</v>
      </c>
      <c r="C1" s="318"/>
      <c r="D1" s="319">
        <v>914</v>
      </c>
      <c r="E1" s="319"/>
      <c r="F1" s="320" t="s">
        <v>33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 x14ac:dyDescent="0.75">
      <c r="B2" s="308" t="s">
        <v>31</v>
      </c>
      <c r="C2" s="309"/>
      <c r="D2" s="117">
        <v>19</v>
      </c>
      <c r="E2" s="117">
        <v>4</v>
      </c>
      <c r="F2" s="117">
        <v>1399</v>
      </c>
      <c r="G2" s="99"/>
      <c r="H2" s="312" t="s">
        <v>35</v>
      </c>
      <c r="I2" s="313"/>
      <c r="J2" s="122"/>
      <c r="K2" s="118" t="s">
        <v>34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32</v>
      </c>
      <c r="C3" s="311"/>
      <c r="D3" s="117"/>
      <c r="E3" s="117"/>
      <c r="F3" s="117">
        <v>1399</v>
      </c>
      <c r="G3" s="99"/>
      <c r="H3" s="312" t="s">
        <v>36</v>
      </c>
      <c r="I3" s="313"/>
      <c r="J3" s="122"/>
      <c r="K3" s="118" t="s">
        <v>34</v>
      </c>
      <c r="L3" s="98"/>
      <c r="M3" s="205" t="s">
        <v>39</v>
      </c>
      <c r="N3" s="205"/>
      <c r="O3" s="314"/>
      <c r="Q3" s="3"/>
      <c r="R3" s="3"/>
    </row>
    <row r="4" spans="2:36" ht="15.75" customHeight="1" x14ac:dyDescent="0.25">
      <c r="B4" s="308" t="s">
        <v>38</v>
      </c>
      <c r="C4" s="309"/>
      <c r="D4" s="116"/>
      <c r="E4" s="119"/>
      <c r="F4" s="117">
        <v>1399</v>
      </c>
      <c r="G4" s="99"/>
      <c r="H4" s="312" t="s">
        <v>37</v>
      </c>
      <c r="I4" s="313"/>
      <c r="J4" s="123"/>
      <c r="K4" s="118" t="s">
        <v>34</v>
      </c>
      <c r="L4" s="98"/>
      <c r="M4" s="205"/>
      <c r="N4" s="205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29</v>
      </c>
      <c r="C6" s="299"/>
      <c r="D6" s="29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37" t="s">
        <v>11</v>
      </c>
      <c r="O6" s="239">
        <v>70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25">
      <c r="B7" s="300" t="s">
        <v>58</v>
      </c>
      <c r="C7" s="301"/>
      <c r="D7" s="301"/>
      <c r="E7" s="91" t="s">
        <v>26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26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25</v>
      </c>
      <c r="F8" s="296"/>
      <c r="G8" s="296"/>
      <c r="H8" s="296"/>
      <c r="I8" s="296"/>
      <c r="J8" s="296"/>
      <c r="K8" s="296"/>
      <c r="L8" s="296"/>
      <c r="M8" s="289"/>
      <c r="N8" s="241" t="s">
        <v>24</v>
      </c>
      <c r="O8" s="323" t="s">
        <v>61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6"/>
      <c r="G9" s="266"/>
      <c r="H9" s="266"/>
      <c r="I9" s="266"/>
      <c r="J9" s="266"/>
      <c r="K9" s="266"/>
      <c r="L9" s="266"/>
      <c r="M9" s="290"/>
      <c r="N9" s="242"/>
      <c r="O9" s="322"/>
      <c r="P9" s="74"/>
      <c r="Q9" s="306" t="s">
        <v>23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22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0" t="str">
        <f>IF(S12="","",S12)</f>
        <v>قدک 6 میل</v>
      </c>
      <c r="D12" s="281"/>
      <c r="E12" s="282"/>
      <c r="F12" s="19" t="str">
        <f>IF(C12="","",IF(U12="","",U12))</f>
        <v>یارد</v>
      </c>
      <c r="G12" s="183">
        <f>IF(C12="","",$M$7)</f>
        <v>120</v>
      </c>
      <c r="H12" s="183"/>
      <c r="I12" s="173">
        <f>IF(C12="","",AA12)</f>
        <v>1.5555555555555556</v>
      </c>
      <c r="J12" s="173"/>
      <c r="K12" s="184"/>
      <c r="L12" s="283"/>
      <c r="M12" s="321" t="s">
        <v>60</v>
      </c>
      <c r="N12" s="244"/>
      <c r="O12" s="245"/>
      <c r="P12" s="49"/>
      <c r="Q12" s="71">
        <v>1</v>
      </c>
      <c r="R12" s="124"/>
      <c r="S12" s="284" t="s">
        <v>42</v>
      </c>
      <c r="T12" s="285"/>
      <c r="U12" s="125" t="s">
        <v>50</v>
      </c>
      <c r="V12" s="126">
        <v>7</v>
      </c>
      <c r="X12" s="22"/>
      <c r="Y12" s="22"/>
      <c r="AA12" s="6">
        <f>($M$7*V12)/$S$9</f>
        <v>1.5555555555555556</v>
      </c>
    </row>
    <row r="13" spans="2:36" ht="19.7" customHeight="1" x14ac:dyDescent="0.2">
      <c r="B13" s="46">
        <v>2</v>
      </c>
      <c r="C13" s="170" t="str">
        <f>IF(S13="","",S13)</f>
        <v>ابر2 سانت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1.5555555555555556</v>
      </c>
      <c r="J13" s="173"/>
      <c r="K13" s="188"/>
      <c r="L13" s="291"/>
      <c r="M13" s="243"/>
      <c r="N13" s="244"/>
      <c r="O13" s="245"/>
      <c r="P13" s="45"/>
      <c r="Q13" s="70">
        <v>2</v>
      </c>
      <c r="R13" s="127"/>
      <c r="S13" s="263" t="s">
        <v>43</v>
      </c>
      <c r="T13" s="264"/>
      <c r="U13" s="125" t="s">
        <v>40</v>
      </c>
      <c r="V13" s="129">
        <v>7</v>
      </c>
      <c r="X13" s="22"/>
      <c r="Y13" s="22"/>
      <c r="AA13" s="6">
        <f t="shared" ref="AA13:AA15" si="2">($M$7*V13)/$S$9</f>
        <v>1.5555555555555556</v>
      </c>
    </row>
    <row r="14" spans="2:36" ht="19.7" customHeight="1" x14ac:dyDescent="0.2">
      <c r="B14" s="46">
        <v>3</v>
      </c>
      <c r="C14" s="170" t="str">
        <f>IF(S14="","",S14)</f>
        <v>ورزشی فوم سنگی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0.5</v>
      </c>
      <c r="J14" s="173"/>
      <c r="K14" s="174"/>
      <c r="L14" s="175"/>
      <c r="M14" s="243"/>
      <c r="N14" s="244"/>
      <c r="O14" s="245"/>
      <c r="P14" s="11"/>
      <c r="Q14" s="70">
        <v>3</v>
      </c>
      <c r="R14" s="127"/>
      <c r="S14" s="263" t="s">
        <v>44</v>
      </c>
      <c r="T14" s="264"/>
      <c r="U14" s="128" t="s">
        <v>40</v>
      </c>
      <c r="V14" s="130">
        <v>2.25</v>
      </c>
      <c r="X14" s="22"/>
      <c r="Y14" s="22"/>
      <c r="AA14" s="6">
        <f t="shared" si="2"/>
        <v>0.5</v>
      </c>
    </row>
    <row r="15" spans="2:36" ht="19.7" customHeight="1" thickBot="1" x14ac:dyDescent="0.25">
      <c r="B15" s="69">
        <v>4</v>
      </c>
      <c r="C15" s="272" t="str">
        <f>IF(S15="","",S15)</f>
        <v xml:space="preserve">سوبله فرهنک مشکی </v>
      </c>
      <c r="D15" s="272"/>
      <c r="E15" s="272"/>
      <c r="F15" s="68" t="str">
        <f>IF(C15="","",IF(U15="","",U15))</f>
        <v>متر</v>
      </c>
      <c r="G15" s="273">
        <f>IF(C15="","",$M$7)</f>
        <v>120</v>
      </c>
      <c r="H15" s="273"/>
      <c r="I15" s="274">
        <f>IF(C15="","",AA15)</f>
        <v>0.5</v>
      </c>
      <c r="J15" s="274"/>
      <c r="K15" s="275"/>
      <c r="L15" s="276"/>
      <c r="M15" s="243"/>
      <c r="N15" s="244"/>
      <c r="O15" s="245"/>
      <c r="P15" s="45"/>
      <c r="Q15" s="67">
        <v>4</v>
      </c>
      <c r="R15" s="131"/>
      <c r="S15" s="270" t="s">
        <v>59</v>
      </c>
      <c r="T15" s="271"/>
      <c r="U15" s="132" t="s">
        <v>40</v>
      </c>
      <c r="V15" s="133">
        <v>2.25</v>
      </c>
      <c r="X15" s="22"/>
      <c r="Y15" s="22"/>
      <c r="AA15" s="6">
        <f t="shared" si="2"/>
        <v>0.5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810/3</v>
      </c>
      <c r="E20" s="236"/>
      <c r="F20" s="107"/>
      <c r="G20" s="235" t="s">
        <v>11</v>
      </c>
      <c r="H20" s="235"/>
      <c r="I20" s="235"/>
      <c r="J20" s="227">
        <f>$O$6</f>
        <v>70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تسمه 1/5 سانت مشکی</v>
      </c>
      <c r="D22" s="163"/>
      <c r="E22" s="163"/>
      <c r="F22" s="27" t="str">
        <f>IF(C22="","",IF(U22="","",U22))</f>
        <v>متر</v>
      </c>
      <c r="G22" s="164">
        <f>IF(C22="","",$M$7)</f>
        <v>120</v>
      </c>
      <c r="H22" s="164"/>
      <c r="I22" s="165">
        <f>IF(C22="","",AA22)</f>
        <v>48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40</v>
      </c>
      <c r="V22" s="23">
        <v>216</v>
      </c>
      <c r="X22" s="22"/>
      <c r="Y22" s="22"/>
      <c r="AA22" s="6">
        <f>($M$7*V22)/$S$9</f>
        <v>48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واشر منگنه نیکل چینی </v>
      </c>
      <c r="D23" s="170"/>
      <c r="E23" s="170"/>
      <c r="F23" s="19" t="str">
        <f>IF(C23="","",IF(U23="","",U23))</f>
        <v>عدد</v>
      </c>
      <c r="G23" s="171">
        <f>IF(C23="","",$M$7)</f>
        <v>120</v>
      </c>
      <c r="H23" s="172"/>
      <c r="I23" s="173">
        <f>IF(C23="","",AA23)</f>
        <v>960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55</v>
      </c>
      <c r="T23" s="168"/>
      <c r="U23" s="15" t="s">
        <v>41</v>
      </c>
      <c r="V23" s="14">
        <v>4320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">
      <c r="B24" s="20">
        <v>3</v>
      </c>
      <c r="C24" s="169" t="str">
        <f>IF(S24="","",S24)</f>
        <v xml:space="preserve">منگنه مشکی چینی </v>
      </c>
      <c r="D24" s="170"/>
      <c r="E24" s="170"/>
      <c r="F24" s="19" t="str">
        <f>IF(C24="","",IF(U24="","",U24))</f>
        <v>عدد</v>
      </c>
      <c r="G24" s="171">
        <f>IF(C24="","",$M$7)</f>
        <v>120</v>
      </c>
      <c r="H24" s="172"/>
      <c r="I24" s="173">
        <f>IF(C24="","",AA24)</f>
        <v>960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7" t="s">
        <v>56</v>
      </c>
      <c r="T24" s="277"/>
      <c r="U24" s="15" t="s">
        <v>41</v>
      </c>
      <c r="V24" s="14">
        <v>4320</v>
      </c>
      <c r="X24" s="22"/>
      <c r="Y24" s="22"/>
      <c r="AA24" s="6">
        <f t="shared" si="3"/>
        <v>960</v>
      </c>
    </row>
    <row r="25" spans="2:30" s="32" customFormat="1" ht="19.5" customHeight="1" thickBot="1" x14ac:dyDescent="0.25">
      <c r="B25" s="13">
        <v>4</v>
      </c>
      <c r="C25" s="278" t="str">
        <f>IF(S25="","",S25)</f>
        <v>بند کشی قرمز</v>
      </c>
      <c r="D25" s="279"/>
      <c r="E25" s="279"/>
      <c r="F25" s="12" t="str">
        <f>IF(C25="","",IF(U25="","",U25))</f>
        <v>کیلو گرم</v>
      </c>
      <c r="G25" s="176">
        <f>IF(C25="","",$M$7)</f>
        <v>120</v>
      </c>
      <c r="H25" s="177"/>
      <c r="I25" s="211">
        <f>IF(C25="","",AA25)</f>
        <v>235.11111111111111</v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 t="s">
        <v>57</v>
      </c>
      <c r="T25" s="214"/>
      <c r="U25" s="8" t="s">
        <v>54</v>
      </c>
      <c r="V25" s="7">
        <v>1058</v>
      </c>
      <c r="X25" s="22"/>
      <c r="Y25" s="22"/>
      <c r="AA25" s="6">
        <f t="shared" si="3"/>
        <v>235.11111111111111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1" t="s">
        <v>28</v>
      </c>
      <c r="C30" s="262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2" t="s">
        <v>27</v>
      </c>
      <c r="L30" s="267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5" t="s">
        <v>26</v>
      </c>
      <c r="C31" s="266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68">
        <f>J31+I31+H31+G31+F31+E31+D31</f>
        <v>120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810/3</v>
      </c>
      <c r="E32" s="250"/>
      <c r="F32" s="110"/>
      <c r="G32" s="248" t="s">
        <v>11</v>
      </c>
      <c r="H32" s="248"/>
      <c r="I32" s="248"/>
      <c r="J32" s="249">
        <f>$O$6</f>
        <v>70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46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45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سوبله فوم سنگی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0.83333333333333337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47</v>
      </c>
      <c r="T34" s="220"/>
      <c r="U34" s="24" t="s">
        <v>40</v>
      </c>
      <c r="V34" s="47">
        <v>3.75</v>
      </c>
      <c r="X34" s="22"/>
      <c r="Y34" s="22"/>
      <c r="AA34" s="6">
        <f>($M$7*V34)/$S$9</f>
        <v>0.83333333333333337</v>
      </c>
    </row>
    <row r="35" spans="2:27" ht="19.7" customHeight="1" thickBot="1" x14ac:dyDescent="0.25">
      <c r="B35" s="46">
        <v>2</v>
      </c>
      <c r="C35" s="170" t="str">
        <f>IF(S35="","",S35)</f>
        <v>برچسب 10 ساتت زبر</v>
      </c>
      <c r="D35" s="170"/>
      <c r="E35" s="170"/>
      <c r="F35" s="19" t="str">
        <f>IF(C35="","",IF(U35="","",U35))</f>
        <v>رول</v>
      </c>
      <c r="G35" s="183">
        <f>IF(C35="","",$M$7)</f>
        <v>120</v>
      </c>
      <c r="H35" s="183"/>
      <c r="I35" s="173">
        <f>IF(C35="","",AA35)</f>
        <v>0.55555555555555558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48</v>
      </c>
      <c r="T35" s="191"/>
      <c r="U35" s="43" t="s">
        <v>49</v>
      </c>
      <c r="V35" s="42">
        <v>2.5</v>
      </c>
      <c r="X35" s="22"/>
      <c r="Y35" s="22"/>
      <c r="AA35" s="6">
        <f>($M$7*V35)/$S$9</f>
        <v>0.55555555555555558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810/3</v>
      </c>
      <c r="E41" s="236"/>
      <c r="F41" s="40"/>
      <c r="G41" s="235" t="s">
        <v>11</v>
      </c>
      <c r="H41" s="235"/>
      <c r="I41" s="235"/>
      <c r="J41" s="227">
        <f>$O$6</f>
        <v>70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46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برچسب 10 سانت نرم</v>
      </c>
      <c r="D43" s="181"/>
      <c r="E43" s="182"/>
      <c r="F43" s="19" t="str">
        <f>IF(C43="","",IF(U43="","",U43))</f>
        <v>رول</v>
      </c>
      <c r="G43" s="183">
        <f>IF(C43="","",$M$7)</f>
        <v>120</v>
      </c>
      <c r="H43" s="183"/>
      <c r="I43" s="173">
        <f>IF(C43="","",AA43)</f>
        <v>0.55555555555555558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51</v>
      </c>
      <c r="T43" s="187"/>
      <c r="U43" s="24" t="s">
        <v>49</v>
      </c>
      <c r="V43" s="47">
        <v>2.5</v>
      </c>
      <c r="X43" s="22"/>
      <c r="Y43" s="22"/>
      <c r="AA43" s="6">
        <f>($M$7*V43)/$S$9</f>
        <v>0.55555555555555558</v>
      </c>
    </row>
    <row r="44" spans="2:27" ht="19.7" customHeight="1" thickBot="1" x14ac:dyDescent="0.25">
      <c r="B44" s="46">
        <v>2</v>
      </c>
      <c r="C44" s="170" t="str">
        <f>IF(S44="","",S44)</f>
        <v>پارچه زنبوری مشکی</v>
      </c>
      <c r="D44" s="170"/>
      <c r="E44" s="170"/>
      <c r="F44" s="19" t="str">
        <f>IF(C44="","",IF(U44="","",U44))</f>
        <v>متر</v>
      </c>
      <c r="G44" s="183">
        <f>IF(C44="","",$M$7)</f>
        <v>120</v>
      </c>
      <c r="H44" s="183"/>
      <c r="I44" s="173">
        <f>IF(C44="","",AA44)</f>
        <v>0.5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52</v>
      </c>
      <c r="T44" s="191"/>
      <c r="U44" s="43" t="s">
        <v>40</v>
      </c>
      <c r="V44" s="42">
        <v>2.25</v>
      </c>
      <c r="X44" s="22"/>
      <c r="Y44" s="22"/>
      <c r="AA44" s="6">
        <f>($M$7*V44)/$S$9</f>
        <v>0.5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2020-07-09T12:45:53Z</cp:lastPrinted>
  <dcterms:created xsi:type="dcterms:W3CDTF">2018-11-04T09:48:07Z</dcterms:created>
  <dcterms:modified xsi:type="dcterms:W3CDTF">2020-07-09T12:46:16Z</dcterms:modified>
</cp:coreProperties>
</file>