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.yeganeh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<sst xmlns="http://schemas.openxmlformats.org/spreadsheetml/2006/main" count="118" uniqueCount="55">
  <si>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</si>
  <si>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</si>
  <si>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</si>
  <si>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</si>
  <si>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</si>
  <si>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</si>
  <si>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</si>
  <si>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</si>
  <si>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</si>
  <si>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</si>
  <si>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</si>
  <si>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</si>
  <si>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</si>
  <si>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</si>
  <si>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</si>
  <si>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</si>
  <si>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</si>
  <si>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</si>
  <si>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</si>
  <si>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</si>
  <si>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</si>
  <si>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</si>
  <si>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</si>
  <si>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</si>
  <si>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</si>
  <si>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</si>
  <si>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</si>
  <si>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</si>
  <si>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</si>
  <si>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</si>
  <si>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</si>
  <si>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</si>
  <si>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</si>
  <si>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</si>
  <si>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</si>
  <si>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</si>
  <si>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</si>
  <si>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</si>
  <si>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</si>
  <si>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</si>
  <si>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</si>
  <si>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</si>
  <si>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برشکاری</t>
  </si>
  <si>
    <t xml:space="preserve">یارد </t>
  </si>
  <si>
    <t xml:space="preserve">ابر 2 سانت </t>
  </si>
  <si>
    <t>812-4</t>
  </si>
  <si>
    <t>سوبله بافتی ریزبافت سفید با ابر 7</t>
  </si>
  <si>
    <t xml:space="preserve">کفشی مارس سفید </t>
  </si>
  <si>
    <t xml:space="preserve">کفشی مارس مشکی </t>
  </si>
  <si>
    <t>سوبله مارس سفید با ویلیدون</t>
  </si>
  <si>
    <t>سوبله فرهنگ سفید با ابر</t>
  </si>
  <si>
    <t xml:space="preserve">قد ک 6 میل </t>
  </si>
  <si>
    <t>ورق</t>
  </si>
  <si>
    <t>ایران کتان</t>
  </si>
  <si>
    <t>سفید-نقره ای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</si>
</sst>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17" fontId="5" fillId="0" borderId="32" xfId="0" applyNumberFormat="1" applyFont="1" applyFill="1" applyBorder="1" applyAlignment="1" applyProtection="1">
      <alignment horizontal="center" vertical="center" wrapText="1"/>
      <protection locked="0" hidden="1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0" sqref="O10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160" t="s">
        <v>31</v>
      </c>
      <c r="C1" s="161"/>
      <c r="D1" s="162"/>
      <c r="E1" s="162"/>
      <c r="F1" s="163" t="s">
        <v>34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>
      <c r="B2" s="150" t="s">
        <v>32</v>
      </c>
      <c r="C2" s="151"/>
      <c r="D2" s="117">
        <v>13</v>
      </c>
      <c r="E2" s="117">
        <v>12</v>
      </c>
      <c r="F2" s="117">
        <v>1402</v>
      </c>
      <c r="G2" s="99"/>
      <c r="H2" s="154" t="s">
        <v>36</v>
      </c>
      <c r="I2" s="155"/>
      <c r="J2" s="122"/>
      <c r="K2" s="118" t="s">
        <v>35</v>
      </c>
      <c r="L2" s="121"/>
      <c r="M2" s="121"/>
      <c r="N2" s="159"/>
      <c r="O2" s="112"/>
      <c r="Q2" s="3"/>
      <c r="R2" s="3"/>
    </row>
    <row r="3" spans="2:36" ht="15.75" customHeight="1">
      <c r="B3" s="152" t="s">
        <v>33</v>
      </c>
      <c r="C3" s="153"/>
      <c r="D3" s="117"/>
      <c r="E3" s="117"/>
      <c r="F3" s="117">
        <v>1402</v>
      </c>
      <c r="G3" s="99"/>
      <c r="H3" s="154" t="s">
        <v>37</v>
      </c>
      <c r="I3" s="155"/>
      <c r="J3" s="122"/>
      <c r="K3" s="118" t="s">
        <v>35</v>
      </c>
      <c r="L3" s="98"/>
      <c r="M3" s="156" t="s">
        <v>40</v>
      </c>
      <c r="N3" s="156"/>
      <c r="O3" s="157" t="s">
        <v>53</v>
      </c>
      <c r="Q3" s="3"/>
      <c r="R3" s="3"/>
    </row>
    <row r="4" spans="2:36" ht="15.75" customHeight="1">
      <c r="B4" s="150" t="s">
        <v>39</v>
      </c>
      <c r="C4" s="151"/>
      <c r="D4" s="116"/>
      <c r="E4" s="119"/>
      <c r="F4" s="117">
        <v>1402</v>
      </c>
      <c r="G4" s="99"/>
      <c r="H4" s="154" t="s">
        <v>38</v>
      </c>
      <c r="I4" s="155"/>
      <c r="J4" s="123"/>
      <c r="K4" s="118" t="s">
        <v>35</v>
      </c>
      <c r="L4" s="98"/>
      <c r="M4" s="156"/>
      <c r="N4" s="156"/>
      <c r="O4" s="157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138" t="s">
        <v>30</v>
      </c>
      <c r="C6" s="139"/>
      <c r="D6" s="139"/>
      <c r="E6" s="95" t="s">
        <v>29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28</v>
      </c>
      <c r="N6" s="228" t="s">
        <v>10</v>
      </c>
      <c r="O6" s="230">
        <v>4</v>
      </c>
      <c r="P6" s="84"/>
      <c r="Q6" s="92" t="s">
        <v>29</v>
      </c>
      <c r="R6" s="133">
        <v>30</v>
      </c>
      <c r="S6" s="134">
        <v>31</v>
      </c>
      <c r="T6" s="134">
        <v>32</v>
      </c>
      <c r="U6" s="134">
        <v>33</v>
      </c>
      <c r="V6" s="134">
        <v>34</v>
      </c>
      <c r="W6" s="134">
        <v>35</v>
      </c>
      <c r="X6" s="135">
        <v>0</v>
      </c>
      <c r="Y6" s="92" t="s">
        <v>28</v>
      </c>
    </row>
    <row r="7" spans="2:36" ht="18" customHeight="1" thickBot="1">
      <c r="B7" s="140" t="s">
        <v>45</v>
      </c>
      <c r="C7" s="141"/>
      <c r="D7" s="141"/>
      <c r="E7" s="91" t="s">
        <v>27</v>
      </c>
      <c r="F7" s="90">
        <f>R7</f>
        <v>20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27</v>
      </c>
      <c r="R7" s="87">
        <v>20</v>
      </c>
      <c r="S7" s="87">
        <v>20</v>
      </c>
      <c r="T7" s="87">
        <v>20</v>
      </c>
      <c r="U7" s="87">
        <v>20</v>
      </c>
      <c r="V7" s="87">
        <v>20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140"/>
      <c r="C8" s="141"/>
      <c r="D8" s="141"/>
      <c r="E8" s="144" t="s">
        <v>26</v>
      </c>
      <c r="F8" s="146"/>
      <c r="G8" s="146"/>
      <c r="H8" s="146"/>
      <c r="I8" s="146"/>
      <c r="J8" s="146"/>
      <c r="K8" s="146"/>
      <c r="L8" s="146"/>
      <c r="M8" s="178"/>
      <c r="N8" s="232" t="s">
        <v>25</v>
      </c>
      <c r="O8" s="234" t="s">
        <v>54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24</v>
      </c>
      <c r="R9" s="149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15</v>
      </c>
      <c r="C11" s="186" t="s">
        <v>23</v>
      </c>
      <c r="D11" s="186"/>
      <c r="E11" s="186"/>
      <c r="F11" s="53" t="s">
        <v>6</v>
      </c>
      <c r="G11" s="187" t="s">
        <v>8</v>
      </c>
      <c r="H11" s="187"/>
      <c r="I11" s="187" t="s">
        <v>5</v>
      </c>
      <c r="J11" s="187"/>
      <c r="K11" s="188" t="s">
        <v>7</v>
      </c>
      <c r="L11" s="189"/>
      <c r="M11" s="175" t="s">
        <v>9</v>
      </c>
      <c r="N11" s="176"/>
      <c r="O11" s="177"/>
      <c r="P11" s="18"/>
      <c r="Q11" s="55" t="s">
        <v>15</v>
      </c>
      <c r="R11" s="54" t="s">
        <v>14</v>
      </c>
      <c r="S11" s="164" t="s">
        <v>23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>
      <c r="B12" s="50">
        <v>1</v>
      </c>
      <c r="C12" s="166" t="str">
        <f>IF(S12="","",S12)</f>
        <v>سوبله بافتی ریزبافت سفید با ابر 7</v>
      </c>
      <c r="D12" s="167"/>
      <c r="E12" s="168"/>
      <c r="F12" s="19" t="str">
        <f>IF(C12="","",IF(U12="","",U12))</f>
        <v/>
      </c>
      <c r="G12" s="169">
        <f>IF(C12="","",$M$7)</f>
        <v>120</v>
      </c>
      <c r="H12" s="169"/>
      <c r="I12" s="170">
        <f>IF(C12="","",AA12)</f>
        <v>8.6666666666666661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46</v>
      </c>
      <c r="T12" s="174"/>
      <c r="U12" s="125"/>
      <c r="V12" s="136">
        <v>39</v>
      </c>
      <c r="X12" s="22"/>
      <c r="Y12" s="22"/>
      <c r="AA12" s="6">
        <f>($M$7*V12)/$S$9</f>
        <v>8.6666666666666661</v>
      </c>
    </row>
    <row r="13" spans="2:36" ht="19.7" customHeight="1">
      <c r="B13" s="46">
        <v>2</v>
      </c>
      <c r="C13" s="205" t="str">
        <f>IF(S13="","",S13)</f>
        <v xml:space="preserve">کفشی مارس سفید </v>
      </c>
      <c r="D13" s="205"/>
      <c r="E13" s="205"/>
      <c r="F13" s="19" t="str">
        <f>IF(C13="","",IF(U13="","",U13))</f>
        <v>متر</v>
      </c>
      <c r="G13" s="169">
        <f>IF(C13="","",$M$7)</f>
        <v>120</v>
      </c>
      <c r="H13" s="169"/>
      <c r="I13" s="170">
        <f>IF(C13="","",AA13)</f>
        <v>6.666666666666667</v>
      </c>
      <c r="J13" s="170"/>
      <c r="K13" s="184"/>
      <c r="L13" s="185"/>
      <c r="M13" s="236"/>
      <c r="N13" s="237"/>
      <c r="O13" s="238"/>
      <c r="P13" s="45"/>
      <c r="Q13" s="70">
        <v>2</v>
      </c>
      <c r="R13" s="126"/>
      <c r="S13" s="173" t="s">
        <v>47</v>
      </c>
      <c r="T13" s="174"/>
      <c r="U13" s="125" t="s">
        <v>41</v>
      </c>
      <c r="V13" s="128">
        <v>30</v>
      </c>
      <c r="X13" s="22"/>
      <c r="Y13" s="22"/>
      <c r="AA13" s="6">
        <f t="shared" ref="AA13:AA15" si="2">($M$7*V13)/$S$9</f>
        <v>6.666666666666667</v>
      </c>
    </row>
    <row r="14" spans="2:36" ht="19.7" customHeight="1">
      <c r="B14" s="46">
        <v>3</v>
      </c>
      <c r="C14" s="205" t="str">
        <f>IF(S14="","",S14)</f>
        <v xml:space="preserve">کفشی مارس مشکی </v>
      </c>
      <c r="D14" s="205"/>
      <c r="E14" s="205"/>
      <c r="F14" s="19" t="str">
        <f>IF(C14="","",IF(U14="","",U14))</f>
        <v>متر</v>
      </c>
      <c r="G14" s="169">
        <f>IF(C14="","",$M$7)</f>
        <v>120</v>
      </c>
      <c r="H14" s="169"/>
      <c r="I14" s="170">
        <f>IF(C14="","",AA14)</f>
        <v>0.33333333333333331</v>
      </c>
      <c r="J14" s="170"/>
      <c r="K14" s="206"/>
      <c r="L14" s="207"/>
      <c r="M14" s="236"/>
      <c r="N14" s="237"/>
      <c r="O14" s="238"/>
      <c r="P14" s="11"/>
      <c r="Q14" s="70">
        <v>3</v>
      </c>
      <c r="R14" s="126"/>
      <c r="S14" s="208" t="s">
        <v>48</v>
      </c>
      <c r="T14" s="209"/>
      <c r="U14" s="127" t="s">
        <v>41</v>
      </c>
      <c r="V14" s="129">
        <v>1.5</v>
      </c>
      <c r="X14" s="22"/>
      <c r="Y14" s="22"/>
      <c r="AA14" s="6">
        <f t="shared" si="2"/>
        <v>0.33333333333333331</v>
      </c>
    </row>
    <row r="15" spans="2:36" ht="19.7" customHeight="1" thickBot="1">
      <c r="B15" s="69">
        <v>4</v>
      </c>
      <c r="C15" s="210" t="str">
        <f>IF(S15="","",S15)</f>
        <v>سوبله مارس سفید با ویلیدون</v>
      </c>
      <c r="D15" s="210"/>
      <c r="E15" s="210"/>
      <c r="F15" s="68" t="str">
        <f>IF(C15="","",IF(U15="","",U15))</f>
        <v xml:space="preserve">یارد </v>
      </c>
      <c r="G15" s="211">
        <f>IF(C15="","",$M$7)</f>
        <v>120</v>
      </c>
      <c r="H15" s="211"/>
      <c r="I15" s="215">
        <f>IF(C15="","",AA15)</f>
        <v>1</v>
      </c>
      <c r="J15" s="215"/>
      <c r="K15" s="216"/>
      <c r="L15" s="217"/>
      <c r="M15" s="236"/>
      <c r="N15" s="237"/>
      <c r="O15" s="238"/>
      <c r="P15" s="45"/>
      <c r="Q15" s="67">
        <v>4</v>
      </c>
      <c r="R15" s="130"/>
      <c r="S15" s="203" t="s">
        <v>49</v>
      </c>
      <c r="T15" s="204"/>
      <c r="U15" s="131" t="s">
        <v>43</v>
      </c>
      <c r="V15" s="132">
        <v>4.5</v>
      </c>
      <c r="X15" s="22"/>
      <c r="Y15" s="22"/>
      <c r="AA15" s="6">
        <f t="shared" si="2"/>
        <v>1</v>
      </c>
      <c r="AD15" s="63"/>
    </row>
    <row r="16" spans="2:36" ht="17.100000000000001" customHeight="1">
      <c r="B16" s="240" t="s">
        <v>12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180" t="s">
        <v>11</v>
      </c>
      <c r="C20" s="181"/>
      <c r="D20" s="182" t="str">
        <f>$B$7</f>
        <v>812-4</v>
      </c>
      <c r="E20" s="183"/>
      <c r="F20" s="107"/>
      <c r="G20" s="181" t="s">
        <v>10</v>
      </c>
      <c r="H20" s="181"/>
      <c r="I20" s="181"/>
      <c r="J20" s="182">
        <f>$O$6</f>
        <v>4</v>
      </c>
      <c r="K20" s="182"/>
      <c r="L20" s="182"/>
      <c r="M20" s="258" t="s">
        <v>9</v>
      </c>
      <c r="N20" s="196"/>
      <c r="O20" s="197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59" t="s">
        <v>42</v>
      </c>
      <c r="C21" s="260"/>
      <c r="D21" s="260"/>
      <c r="E21" s="261"/>
      <c r="F21" s="31" t="s">
        <v>6</v>
      </c>
      <c r="G21" s="262" t="s">
        <v>8</v>
      </c>
      <c r="H21" s="263"/>
      <c r="I21" s="264" t="s">
        <v>5</v>
      </c>
      <c r="J21" s="265"/>
      <c r="K21" s="266" t="s">
        <v>7</v>
      </c>
      <c r="L21" s="267"/>
      <c r="M21" s="305"/>
      <c r="N21" s="306"/>
      <c r="O21" s="307"/>
      <c r="P21" s="109"/>
      <c r="Q21" s="311"/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314" t="str">
        <f>IF(S22="","",S22)</f>
        <v>سوبله فرهنگ سفید با ابر</v>
      </c>
      <c r="D22" s="315"/>
      <c r="E22" s="315"/>
      <c r="F22" s="27" t="str">
        <f>IF(C22="","",IF(U22="","",U22))</f>
        <v>متر</v>
      </c>
      <c r="G22" s="316">
        <f>IF(C22="","",$M$7)</f>
        <v>120</v>
      </c>
      <c r="H22" s="316"/>
      <c r="I22" s="317">
        <f>IF(C22="","",AA22)</f>
        <v>5.333333333333333</v>
      </c>
      <c r="J22" s="317"/>
      <c r="K22" s="318"/>
      <c r="L22" s="319"/>
      <c r="M22" s="305"/>
      <c r="N22" s="306"/>
      <c r="O22" s="307"/>
      <c r="P22" s="11"/>
      <c r="Q22" s="26">
        <v>1</v>
      </c>
      <c r="R22" s="25"/>
      <c r="S22" s="320" t="s">
        <v>50</v>
      </c>
      <c r="T22" s="320"/>
      <c r="U22" s="24" t="s">
        <v>41</v>
      </c>
      <c r="V22" s="23">
        <v>24</v>
      </c>
      <c r="X22" s="22"/>
      <c r="Y22" s="22"/>
      <c r="AA22" s="6">
        <f>($M$7*V22)/$S$9</f>
        <v>5.333333333333333</v>
      </c>
    </row>
    <row r="23" spans="2:30" s="32" customFormat="1" ht="19.5" customHeight="1">
      <c r="B23" s="21">
        <v>2</v>
      </c>
      <c r="C23" s="268" t="str">
        <f>IF(S23="","",S23)</f>
        <v xml:space="preserve">قد ک 6 میل </v>
      </c>
      <c r="D23" s="205"/>
      <c r="E23" s="205"/>
      <c r="F23" s="19" t="str">
        <f>IF(C23="","",IF(U23="","",U23))</f>
        <v>متر</v>
      </c>
      <c r="G23" s="221">
        <f>IF(C23="","",$M$7)</f>
        <v>120</v>
      </c>
      <c r="H23" s="222"/>
      <c r="I23" s="170">
        <f>IF(C23="","",AA23)</f>
        <v>3.3333333333333335</v>
      </c>
      <c r="J23" s="170"/>
      <c r="K23" s="206"/>
      <c r="L23" s="207"/>
      <c r="M23" s="305"/>
      <c r="N23" s="306"/>
      <c r="O23" s="307"/>
      <c r="P23" s="109"/>
      <c r="Q23" s="17">
        <v>2</v>
      </c>
      <c r="R23" s="16"/>
      <c r="S23" s="320" t="s">
        <v>51</v>
      </c>
      <c r="T23" s="320"/>
      <c r="U23" s="15" t="s">
        <v>41</v>
      </c>
      <c r="V23" s="14">
        <v>15</v>
      </c>
      <c r="X23" s="22"/>
      <c r="Y23" s="22"/>
      <c r="AA23" s="6">
        <f t="shared" ref="AA23:AA25" si="3">($M$7*V23)/$S$9</f>
        <v>3.3333333333333335</v>
      </c>
    </row>
    <row r="24" spans="2:30" s="32" customFormat="1" ht="19.5" customHeight="1">
      <c r="B24" s="20">
        <v>3</v>
      </c>
      <c r="C24" s="268" t="str">
        <f>IF(S24="","",S24)</f>
        <v xml:space="preserve">ابر 2 سانت </v>
      </c>
      <c r="D24" s="205"/>
      <c r="E24" s="205"/>
      <c r="F24" s="19" t="str">
        <f>IF(C24="","",IF(U24="","",U24))</f>
        <v>ورق</v>
      </c>
      <c r="G24" s="221">
        <f>IF(C24="","",$M$7)</f>
        <v>120</v>
      </c>
      <c r="H24" s="222"/>
      <c r="I24" s="170">
        <f>IF(C24="","",AA24)</f>
        <v>0.66666666666666663</v>
      </c>
      <c r="J24" s="170"/>
      <c r="K24" s="206"/>
      <c r="L24" s="207"/>
      <c r="M24" s="305"/>
      <c r="N24" s="306"/>
      <c r="O24" s="307"/>
      <c r="P24" s="108"/>
      <c r="Q24" s="17">
        <v>3</v>
      </c>
      <c r="R24" s="16"/>
      <c r="S24" s="223" t="s">
        <v>44</v>
      </c>
      <c r="T24" s="223"/>
      <c r="U24" s="15" t="s">
        <v>52</v>
      </c>
      <c r="V24" s="14">
        <v>3</v>
      </c>
      <c r="X24" s="22"/>
      <c r="Y24" s="22"/>
      <c r="AA24" s="6">
        <f t="shared" si="3"/>
        <v>0.66666666666666663</v>
      </c>
    </row>
    <row r="25" spans="2:30" s="32" customFormat="1" ht="19.5" customHeight="1" thickBot="1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1" t="str">
        <f>IF(C25="","",$M$7)</f>
        <v/>
      </c>
      <c r="H25" s="322"/>
      <c r="I25" s="273" t="str">
        <f>IF(C25="","",AA25)</f>
        <v/>
      </c>
      <c r="J25" s="273"/>
      <c r="K25" s="274"/>
      <c r="L25" s="275"/>
      <c r="M25" s="308"/>
      <c r="N25" s="309"/>
      <c r="O25" s="310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193" t="s">
        <v>29</v>
      </c>
      <c r="C30" s="194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194" t="s">
        <v>28</v>
      </c>
      <c r="L30" s="200"/>
      <c r="M30" s="196" t="s">
        <v>9</v>
      </c>
      <c r="N30" s="196"/>
      <c r="O30" s="197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195" t="s">
        <v>27</v>
      </c>
      <c r="C31" s="147"/>
      <c r="D31" s="111">
        <f>F7</f>
        <v>20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201">
        <f>J31+I31+H31+G31+F31+E31+D31</f>
        <v>120</v>
      </c>
      <c r="L31" s="202"/>
      <c r="M31" s="198"/>
      <c r="N31" s="198"/>
      <c r="O31" s="19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3" t="s">
        <v>11</v>
      </c>
      <c r="C32" s="254"/>
      <c r="D32" s="255" t="str">
        <f>$B$7</f>
        <v>812-4</v>
      </c>
      <c r="E32" s="256"/>
      <c r="F32" s="110"/>
      <c r="G32" s="254" t="s">
        <v>10</v>
      </c>
      <c r="H32" s="254"/>
      <c r="I32" s="254"/>
      <c r="J32" s="255">
        <f>$O$6</f>
        <v>4</v>
      </c>
      <c r="K32" s="255"/>
      <c r="L32" s="255"/>
      <c r="M32" s="257"/>
      <c r="N32" s="198"/>
      <c r="O32" s="19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15</v>
      </c>
      <c r="C33" s="279" t="s">
        <v>22</v>
      </c>
      <c r="D33" s="279"/>
      <c r="E33" s="279"/>
      <c r="F33" s="56" t="s">
        <v>6</v>
      </c>
      <c r="G33" s="295" t="s">
        <v>8</v>
      </c>
      <c r="H33" s="295"/>
      <c r="I33" s="295" t="s">
        <v>5</v>
      </c>
      <c r="J33" s="295"/>
      <c r="K33" s="226" t="s">
        <v>7</v>
      </c>
      <c r="L33" s="227"/>
      <c r="M33" s="289"/>
      <c r="N33" s="290"/>
      <c r="O33" s="291"/>
      <c r="P33" s="18"/>
      <c r="Q33" s="55" t="s">
        <v>15</v>
      </c>
      <c r="R33" s="54" t="s">
        <v>14</v>
      </c>
      <c r="S33" s="164" t="s">
        <v>21</v>
      </c>
      <c r="T33" s="165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82" t="str">
        <f>IF(S34="","",S34)</f>
        <v/>
      </c>
      <c r="D34" s="283"/>
      <c r="E34" s="284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5"/>
      <c r="M34" s="289"/>
      <c r="N34" s="290"/>
      <c r="O34" s="291"/>
      <c r="P34" s="49"/>
      <c r="Q34" s="26">
        <v>1</v>
      </c>
      <c r="R34" s="48"/>
      <c r="S34" s="286"/>
      <c r="T34" s="287"/>
      <c r="U34" s="24" t="s">
        <v>41</v>
      </c>
      <c r="V34" s="47"/>
      <c r="X34" s="22"/>
      <c r="Y34" s="22"/>
      <c r="AA34" s="6">
        <f>($M$7*V34)/$S$9</f>
        <v>0</v>
      </c>
    </row>
    <row r="35" spans="2:27" ht="19.7" customHeight="1" thickBot="1">
      <c r="B35" s="46">
        <v>2</v>
      </c>
      <c r="C35" s="205" t="str">
        <f>IF(S35="","",S35)</f>
        <v/>
      </c>
      <c r="D35" s="205"/>
      <c r="E35" s="205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92"/>
      <c r="N35" s="293"/>
      <c r="O35" s="294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240" t="s">
        <v>12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64" t="s">
        <v>20</v>
      </c>
      <c r="C38" s="270"/>
      <c r="D38" s="62" t="s">
        <v>19</v>
      </c>
      <c r="E38" s="61" t="s">
        <v>18</v>
      </c>
      <c r="F38" s="61"/>
      <c r="G38" s="61" t="s">
        <v>17</v>
      </c>
      <c r="H38" s="60"/>
      <c r="I38" s="271" t="s">
        <v>16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180" t="s">
        <v>11</v>
      </c>
      <c r="C41" s="181"/>
      <c r="D41" s="182" t="str">
        <f>$B$7</f>
        <v>812-4</v>
      </c>
      <c r="E41" s="183"/>
      <c r="F41" s="40"/>
      <c r="G41" s="181" t="s">
        <v>10</v>
      </c>
      <c r="H41" s="181"/>
      <c r="I41" s="181"/>
      <c r="J41" s="182">
        <f>$O$6</f>
        <v>4</v>
      </c>
      <c r="K41" s="182"/>
      <c r="L41" s="182"/>
      <c r="M41" s="258" t="s">
        <v>9</v>
      </c>
      <c r="N41" s="196"/>
      <c r="O41" s="197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15</v>
      </c>
      <c r="C42" s="301" t="s">
        <v>13</v>
      </c>
      <c r="D42" s="301"/>
      <c r="E42" s="301"/>
      <c r="F42" s="56" t="s">
        <v>6</v>
      </c>
      <c r="G42" s="295" t="s">
        <v>8</v>
      </c>
      <c r="H42" s="295"/>
      <c r="I42" s="295" t="s">
        <v>5</v>
      </c>
      <c r="J42" s="295"/>
      <c r="K42" s="226" t="s">
        <v>7</v>
      </c>
      <c r="L42" s="227"/>
      <c r="M42" s="302"/>
      <c r="N42" s="156"/>
      <c r="O42" s="303"/>
      <c r="P42" s="18"/>
      <c r="Q42" s="55" t="s">
        <v>15</v>
      </c>
      <c r="R42" s="54" t="s">
        <v>14</v>
      </c>
      <c r="S42" s="164" t="s">
        <v>13</v>
      </c>
      <c r="T42" s="165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296" t="str">
        <f>IF(S43="","",S43)</f>
        <v/>
      </c>
      <c r="D43" s="297"/>
      <c r="E43" s="298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5"/>
      <c r="M43" s="302"/>
      <c r="N43" s="156"/>
      <c r="O43" s="303"/>
      <c r="P43" s="49"/>
      <c r="Q43" s="26">
        <v>1</v>
      </c>
      <c r="R43" s="48"/>
      <c r="S43" s="299"/>
      <c r="T43" s="300"/>
      <c r="U43" s="24"/>
      <c r="V43" s="47"/>
      <c r="X43" s="22"/>
      <c r="Y43" s="22"/>
      <c r="AA43" s="6">
        <f>($M$7*V43)/$S$9</f>
        <v>0</v>
      </c>
    </row>
    <row r="44" spans="2:27" ht="19.7" customHeight="1" thickBot="1">
      <c r="B44" s="46">
        <v>2</v>
      </c>
      <c r="C44" s="205" t="str">
        <f>IF(S44="","",S44)</f>
        <v/>
      </c>
      <c r="D44" s="205"/>
      <c r="E44" s="205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304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240" t="s">
        <v>12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2024-03-03T15:04:03Z</cp:lastPrinted>
  <dcterms:created xsi:type="dcterms:W3CDTF">2018-11-04T09:48:07Z</dcterms:created>
  <dcterms:modified xsi:type="dcterms:W3CDTF">2024-03-03T15:04:07Z</dcterms:modified>
</cp:coreProperties>
</file>