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morad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<sst xmlns="http://schemas.openxmlformats.org/spreadsheetml/2006/main" count="125" uniqueCount="60">
  <si>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</si>
  <si>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</si>
  <si>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</si>
  <si>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</si>
  <si>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</si>
  <si>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</si>
  <si>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</si>
  <si>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</si>
  <si>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</si>
  <si>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</si>
  <si>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</si>
  <si>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</si>
  <si>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</si>
  <si>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</si>
  <si>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</si>
  <si>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</si>
  <si>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</si>
  <si>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</si>
  <si>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</si>
  <si>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</si>
  <si>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</si>
  <si>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</si>
  <si>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</si>
  <si>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</si>
  <si>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</si>
  <si>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</si>
  <si>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</si>
  <si>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</si>
  <si>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</si>
  <si>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</si>
  <si>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</si>
  <si>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</si>
  <si>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</si>
  <si>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</si>
  <si>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</si>
  <si>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</si>
  <si>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</si>
  <si>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</si>
  <si>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</si>
  <si>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</si>
  <si>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</si>
  <si>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</si>
  <si>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</si>
  <si>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</si>
  <si>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</si>
  <si>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</si>
  <si>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</si>
  <si>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</si>
  <si>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</si>
  <si>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</si>
  <si>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</si>
  <si>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>LOVE</t>
  </si>
  <si>
    <t>814/1</t>
  </si>
  <si>
    <t xml:space="preserve">منگنه چینی مشکی </t>
  </si>
  <si>
    <t>واشر منگنه نیل چینی</t>
  </si>
  <si>
    <t xml:space="preserve">ناواون تکمیلی </t>
  </si>
  <si>
    <t xml:space="preserve">مشکی </t>
  </si>
  <si>
    <t xml:space="preserve">سوبله فوم سنگی مشکی </t>
  </si>
  <si>
    <t xml:space="preserve">کفشی فوم سنگی مشکی </t>
  </si>
  <si>
    <t xml:space="preserve">سوبله فرهنگ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</si>
</sst>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2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3" t="s">
        <v>30</v>
      </c>
      <c r="C1" s="324"/>
      <c r="D1" s="325">
        <v>0</v>
      </c>
      <c r="E1" s="325"/>
      <c r="F1" s="326" t="s">
        <v>33</v>
      </c>
      <c r="G1" s="326"/>
      <c r="H1" s="326"/>
      <c r="I1" s="326"/>
      <c r="J1" s="326"/>
      <c r="K1" s="326"/>
      <c r="L1" s="326"/>
      <c r="M1" s="120"/>
      <c r="N1" s="321"/>
      <c r="O1" s="103"/>
      <c r="P1" s="302"/>
      <c r="Q1" s="302"/>
      <c r="R1" s="102"/>
      <c r="S1" s="101"/>
    </row>
    <row r="2" spans="2:36" ht="15.75" customHeight="1" x14ac:dyDescent="0.75">
      <c r="B2" s="313" t="s">
        <v>31</v>
      </c>
      <c r="C2" s="314"/>
      <c r="D2" s="117">
        <v>28</v>
      </c>
      <c r="E2" s="117">
        <v>5</v>
      </c>
      <c r="F2" s="117">
        <v>1402</v>
      </c>
      <c r="G2" s="99"/>
      <c r="H2" s="317" t="s">
        <v>35</v>
      </c>
      <c r="I2" s="318"/>
      <c r="J2" s="122"/>
      <c r="K2" s="118" t="s">
        <v>34</v>
      </c>
      <c r="L2" s="121"/>
      <c r="M2" s="121"/>
      <c r="N2" s="322"/>
      <c r="O2" s="112"/>
      <c r="Q2" s="3"/>
      <c r="R2" s="3"/>
    </row>
    <row r="3" spans="2:36" ht="15.75" customHeight="1" x14ac:dyDescent="0.2">
      <c r="B3" s="315" t="s">
        <v>32</v>
      </c>
      <c r="C3" s="316"/>
      <c r="D3" s="117"/>
      <c r="E3" s="117"/>
      <c r="F3" s="117">
        <v>1401</v>
      </c>
      <c r="G3" s="99"/>
      <c r="H3" s="317" t="s">
        <v>36</v>
      </c>
      <c r="I3" s="318"/>
      <c r="J3" s="122"/>
      <c r="K3" s="118" t="s">
        <v>34</v>
      </c>
      <c r="L3" s="98"/>
      <c r="M3" s="205" t="s">
        <v>39</v>
      </c>
      <c r="N3" s="205"/>
      <c r="O3" s="319"/>
      <c r="Q3" s="3"/>
      <c r="R3" s="3"/>
    </row>
    <row r="4" spans="2:36" ht="15.75" customHeight="1" x14ac:dyDescent="0.25">
      <c r="B4" s="313" t="s">
        <v>38</v>
      </c>
      <c r="C4" s="314"/>
      <c r="D4" s="116"/>
      <c r="E4" s="119"/>
      <c r="F4" s="117">
        <v>1401</v>
      </c>
      <c r="G4" s="99"/>
      <c r="H4" s="317" t="s">
        <v>37</v>
      </c>
      <c r="I4" s="318"/>
      <c r="J4" s="123"/>
      <c r="K4" s="118" t="s">
        <v>34</v>
      </c>
      <c r="L4" s="98"/>
      <c r="M4" s="205"/>
      <c r="N4" s="205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29</v>
      </c>
      <c r="C6" s="304"/>
      <c r="D6" s="304"/>
      <c r="E6" s="95" t="s">
        <v>28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0</v>
      </c>
      <c r="M6" s="93" t="s">
        <v>27</v>
      </c>
      <c r="N6" s="238" t="s">
        <v>11</v>
      </c>
      <c r="O6" s="240">
        <v>154</v>
      </c>
      <c r="P6" s="84"/>
      <c r="Q6" s="92" t="s">
        <v>28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>
        <v>0</v>
      </c>
      <c r="Y6" s="92" t="s">
        <v>27</v>
      </c>
    </row>
    <row r="7" spans="2:36" ht="18" customHeight="1" thickBot="1" x14ac:dyDescent="0.25">
      <c r="B7" s="305" t="s">
        <v>52</v>
      </c>
      <c r="C7" s="306"/>
      <c r="D7" s="306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25</v>
      </c>
      <c r="F8" s="301"/>
      <c r="G8" s="301"/>
      <c r="H8" s="301"/>
      <c r="I8" s="301"/>
      <c r="J8" s="301"/>
      <c r="K8" s="301"/>
      <c r="L8" s="301"/>
      <c r="M8" s="294"/>
      <c r="N8" s="242" t="s">
        <v>24</v>
      </c>
      <c r="O8" s="244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23</v>
      </c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قدک 6 میل</v>
      </c>
      <c r="D12" s="286"/>
      <c r="E12" s="287"/>
      <c r="F12" s="19" t="str">
        <f>IF(C12="","",IF(U12="","",U12))</f>
        <v>یارد</v>
      </c>
      <c r="G12" s="183">
        <f>IF(C12="","",$M$7)</f>
        <v>180</v>
      </c>
      <c r="H12" s="183"/>
      <c r="I12" s="173">
        <f>IF(C12="","",AA12)</f>
        <v>2.5</v>
      </c>
      <c r="J12" s="173"/>
      <c r="K12" s="184"/>
      <c r="L12" s="288"/>
      <c r="M12" s="246" t="s">
        <v>51</v>
      </c>
      <c r="N12" s="247"/>
      <c r="O12" s="248"/>
      <c r="P12" s="49"/>
      <c r="Q12" s="71">
        <v>1</v>
      </c>
      <c r="R12" s="124"/>
      <c r="S12" s="289" t="s">
        <v>42</v>
      </c>
      <c r="T12" s="290"/>
      <c r="U12" s="125" t="s">
        <v>45</v>
      </c>
      <c r="V12" s="126">
        <v>7.5</v>
      </c>
      <c r="X12" s="22"/>
      <c r="Y12" s="22"/>
      <c r="AA12" s="6">
        <f>($M$7*V12)/$S$9</f>
        <v>2.5</v>
      </c>
    </row>
    <row r="13" spans="2:36" ht="19.7" customHeight="1" x14ac:dyDescent="0.2">
      <c r="B13" s="46">
        <v>2</v>
      </c>
      <c r="C13" s="210" t="str">
        <f>IF(S13="","",S13)</f>
        <v xml:space="preserve">ابر 2سانت </v>
      </c>
      <c r="D13" s="210"/>
      <c r="E13" s="21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2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46</v>
      </c>
      <c r="T13" s="269"/>
      <c r="U13" s="125" t="s">
        <v>40</v>
      </c>
      <c r="V13" s="129">
        <v>6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210" t="str">
        <f>IF(S14="","",S14)</f>
        <v xml:space="preserve">سوبله فوم سنگی مشکی </v>
      </c>
      <c r="D14" s="210"/>
      <c r="E14" s="21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12.5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57</v>
      </c>
      <c r="T14" s="269"/>
      <c r="U14" s="128" t="s">
        <v>40</v>
      </c>
      <c r="V14" s="130">
        <v>37.5</v>
      </c>
      <c r="X14" s="22"/>
      <c r="Y14" s="22"/>
      <c r="AA14" s="6">
        <f t="shared" si="2"/>
        <v>12.5</v>
      </c>
    </row>
    <row r="15" spans="2:36" ht="19.7" customHeight="1" thickBot="1" x14ac:dyDescent="0.25">
      <c r="B15" s="69">
        <v>4</v>
      </c>
      <c r="C15" s="277" t="str">
        <f>IF(S15="","",S15)</f>
        <v xml:space="preserve">کفشی فوم سنگی مشکی </v>
      </c>
      <c r="D15" s="277"/>
      <c r="E15" s="277"/>
      <c r="F15" s="68" t="str">
        <f>IF(C15="","",IF(U15="","",U15))</f>
        <v>متر</v>
      </c>
      <c r="G15" s="278">
        <f>IF(C15="","",$M$7)</f>
        <v>180</v>
      </c>
      <c r="H15" s="278"/>
      <c r="I15" s="279">
        <f>IF(C15="","",AA15)</f>
        <v>12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58</v>
      </c>
      <c r="T15" s="276"/>
      <c r="U15" s="132" t="s">
        <v>40</v>
      </c>
      <c r="V15" s="133">
        <v>36</v>
      </c>
      <c r="X15" s="22"/>
      <c r="Y15" s="22"/>
      <c r="AA15" s="6">
        <f t="shared" si="2"/>
        <v>12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814/1</v>
      </c>
      <c r="E20" s="237"/>
      <c r="F20" s="107"/>
      <c r="G20" s="236" t="s">
        <v>11</v>
      </c>
      <c r="H20" s="236"/>
      <c r="I20" s="236"/>
      <c r="J20" s="228">
        <f>$O$6</f>
        <v>154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سوبله فرهنگ مشکی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8.5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59</v>
      </c>
      <c r="T22" s="168"/>
      <c r="U22" s="24" t="s">
        <v>40</v>
      </c>
      <c r="V22" s="23">
        <v>25.5</v>
      </c>
      <c r="X22" s="22"/>
      <c r="Y22" s="22"/>
      <c r="AA22" s="6">
        <f>($M$7*V22)/$S$9</f>
        <v>8.5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ناواون تکمیلی </v>
      </c>
      <c r="D23" s="170"/>
      <c r="E23" s="170"/>
      <c r="F23" s="19" t="str">
        <f>IF(C23="","",IF(U23="","",U23))</f>
        <v xml:space="preserve">متر </v>
      </c>
      <c r="G23" s="171">
        <f>IF(C23="","",$M$7)</f>
        <v>180</v>
      </c>
      <c r="H23" s="172"/>
      <c r="I23" s="173">
        <f>IF(C23="","",AA23)</f>
        <v>1.5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55</v>
      </c>
      <c r="T23" s="168"/>
      <c r="U23" s="15" t="s">
        <v>47</v>
      </c>
      <c r="V23" s="14">
        <v>4.5</v>
      </c>
      <c r="X23" s="22"/>
      <c r="Y23" s="22"/>
      <c r="AA23" s="6">
        <f t="shared" ref="AA23:AA25" si="3">($M$7*V23)/$S$9</f>
        <v>1.5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28</v>
      </c>
      <c r="C30" s="267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0</v>
      </c>
      <c r="K30" s="267" t="s">
        <v>27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26</v>
      </c>
      <c r="C31" s="271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3">
        <f>J31+I31+H31+G31+F31+E31+D31</f>
        <v>180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814/1</v>
      </c>
      <c r="E32" s="254"/>
      <c r="F32" s="110"/>
      <c r="G32" s="252" t="s">
        <v>11</v>
      </c>
      <c r="H32" s="252"/>
      <c r="I32" s="252"/>
      <c r="J32" s="253">
        <f>$O$6</f>
        <v>154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44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48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تمسه 1.5 سانت مشکی </v>
      </c>
      <c r="D34" s="218"/>
      <c r="E34" s="219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30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49</v>
      </c>
      <c r="T34" s="221"/>
      <c r="U34" s="24" t="s">
        <v>40</v>
      </c>
      <c r="V34" s="47">
        <v>90</v>
      </c>
      <c r="X34" s="22"/>
      <c r="Y34" s="22"/>
      <c r="AA34" s="6">
        <f>($M$7*V34)/$S$9</f>
        <v>30</v>
      </c>
    </row>
    <row r="35" spans="2:27" ht="19.7" customHeight="1" thickBot="1" x14ac:dyDescent="0.25">
      <c r="B35" s="46">
        <v>2</v>
      </c>
      <c r="C35" s="210" t="str">
        <f>IF(S35="","",S35)</f>
        <v xml:space="preserve">پل 2سانت مشکی </v>
      </c>
      <c r="D35" s="210"/>
      <c r="E35" s="210"/>
      <c r="F35" s="19" t="str">
        <f>IF(C35="","",IF(U35="","",U35))</f>
        <v>عدد</v>
      </c>
      <c r="G35" s="183">
        <f>IF(C35="","",$M$7)</f>
        <v>180</v>
      </c>
      <c r="H35" s="183"/>
      <c r="I35" s="173">
        <f>IF(C35="","",AA35)</f>
        <v>360</v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 t="s">
        <v>50</v>
      </c>
      <c r="T35" s="191"/>
      <c r="U35" s="43" t="s">
        <v>41</v>
      </c>
      <c r="V35" s="42">
        <v>1080</v>
      </c>
      <c r="X35" s="22"/>
      <c r="Y35" s="22"/>
      <c r="AA35" s="6">
        <f>($M$7*V35)/$S$9</f>
        <v>360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814/1</v>
      </c>
      <c r="E41" s="237"/>
      <c r="F41" s="40"/>
      <c r="G41" s="236" t="s">
        <v>11</v>
      </c>
      <c r="H41" s="236"/>
      <c r="I41" s="236"/>
      <c r="J41" s="228">
        <f>$O$6</f>
        <v>154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48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 xml:space="preserve">منگنه چینی مشکی </v>
      </c>
      <c r="D43" s="181"/>
      <c r="E43" s="182"/>
      <c r="F43" s="19" t="str">
        <f>IF(C43="","",IF(U43="","",U43))</f>
        <v>عدد</v>
      </c>
      <c r="G43" s="183">
        <f>IF(C43="","",$M$7)</f>
        <v>180</v>
      </c>
      <c r="H43" s="183"/>
      <c r="I43" s="173">
        <f>IF(C43="","",AA43)</f>
        <v>2160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53</v>
      </c>
      <c r="T43" s="187"/>
      <c r="U43" s="24" t="s">
        <v>41</v>
      </c>
      <c r="V43" s="47">
        <v>6480</v>
      </c>
      <c r="X43" s="22"/>
      <c r="Y43" s="22"/>
      <c r="AA43" s="6">
        <f>($M$7*V43)/$S$9</f>
        <v>2160</v>
      </c>
    </row>
    <row r="44" spans="2:27" ht="19.7" customHeight="1" thickBot="1" x14ac:dyDescent="0.25">
      <c r="B44" s="46">
        <v>2</v>
      </c>
      <c r="C44" s="210" t="str">
        <f>IF(S44="","",S44)</f>
        <v>واشر منگنه نیل چینی</v>
      </c>
      <c r="D44" s="210"/>
      <c r="E44" s="210"/>
      <c r="F44" s="19" t="str">
        <f>IF(C44="","",IF(U44="","",U44))</f>
        <v>عدد</v>
      </c>
      <c r="G44" s="183">
        <f>IF(C44="","",$M$7)</f>
        <v>180</v>
      </c>
      <c r="H44" s="183"/>
      <c r="I44" s="173">
        <f>IF(C44="","",AA44)</f>
        <v>2160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54</v>
      </c>
      <c r="T44" s="191"/>
      <c r="U44" s="43" t="s">
        <v>41</v>
      </c>
      <c r="V44" s="42">
        <v>6480</v>
      </c>
      <c r="X44" s="22"/>
      <c r="Y44" s="22"/>
      <c r="AA44" s="6">
        <f>($M$7*V44)/$S$9</f>
        <v>2160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moradi</cp:lastModifiedBy>
  <cp:lastPrinted>2023-08-20T05:11:00Z</cp:lastPrinted>
  <dcterms:created xsi:type="dcterms:W3CDTF">2018-11-04T09:48:07Z</dcterms:created>
  <dcterms:modified xsi:type="dcterms:W3CDTF">2023-08-20T05:11:10Z</dcterms:modified>
</cp:coreProperties>
</file>