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15" i="1" l="1"/>
  <c r="G24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comments1.xml><?xml version="1.0" encoding="utf-8"?>
<comments xmlns="http://schemas.openxmlformats.org/spreadsheetml/2006/main">
  <authors>
    <author>ashkan hosseini</author>
  </authors>
  <commentList>
    <comment ref="R15" authorId="0" shapeId="0">
      <text>
        <r>
          <rPr>
            <b/>
            <sz val="9"/>
            <color indexed="81"/>
            <rFont val="Tahoma"/>
            <charset val="178"/>
          </rPr>
          <t>ashkan hosseini: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<sst xmlns="http://schemas.openxmlformats.org/spreadsheetml/2006/main" count="122" uniqueCount="58">
  <si>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</si>
  <si>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</si>
  <si>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</si>
  <si>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</si>
  <si>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</si>
  <si>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</si>
  <si>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</si>
  <si>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</si>
  <si>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</si>
  <si>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</si>
  <si>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</si>
  <si>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</si>
  <si>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</si>
  <si>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</si>
  <si>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</si>
  <si>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</si>
  <si>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</si>
  <si>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</si>
  <si>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</si>
  <si>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</si>
  <si>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</si>
  <si>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</si>
  <si>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</si>
  <si>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</si>
  <si>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</si>
  <si>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</si>
  <si>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</si>
  <si>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</si>
  <si>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</si>
  <si>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</si>
  <si>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</si>
  <si>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</si>
  <si>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</si>
  <si>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</si>
  <si>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</si>
  <si>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</si>
  <si>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</si>
  <si>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</si>
  <si>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</si>
  <si>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</si>
  <si>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</si>
  <si>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</si>
  <si>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قدک پنچه 6 میل </t>
  </si>
  <si>
    <t>برشکاری</t>
  </si>
  <si>
    <t xml:space="preserve">ملزومات </t>
  </si>
  <si>
    <t>ملزومات</t>
  </si>
  <si>
    <t xml:space="preserve">دوبله پارچه استرج پشت به پشت </t>
  </si>
  <si>
    <t xml:space="preserve">سوبله فرهنگ آستر مشکی </t>
  </si>
  <si>
    <t xml:space="preserve">متر </t>
  </si>
  <si>
    <t xml:space="preserve">قراض </t>
  </si>
  <si>
    <t xml:space="preserve">رول </t>
  </si>
  <si>
    <t>816/1</t>
  </si>
  <si>
    <t>اسکیچرز  زنانه</t>
  </si>
  <si>
    <t xml:space="preserve">پاک شونده پشت فتر مشکی </t>
  </si>
  <si>
    <t>سوبله بافتی زنبوری مشکی</t>
  </si>
  <si>
    <t xml:space="preserve">مشکی </t>
  </si>
  <si>
    <t xml:space="preserve">سوبلع سوگو مشکی </t>
  </si>
  <si>
    <t xml:space="preserve">کفش سوگو 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</si>
</sst>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sz val="2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horizontal="center" vertical="center" wrapText="1"/>
      <protection locked="0"/>
    </xf>
    <xf numFmtId="0" fontId="33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8" t="s">
        <v>31</v>
      </c>
      <c r="C1" s="319"/>
      <c r="D1" s="320">
        <v>0</v>
      </c>
      <c r="E1" s="320"/>
      <c r="F1" s="321" t="s">
        <v>34</v>
      </c>
      <c r="G1" s="321"/>
      <c r="H1" s="321"/>
      <c r="I1" s="321"/>
      <c r="J1" s="321"/>
      <c r="K1" s="321"/>
      <c r="L1" s="321"/>
      <c r="M1" s="120"/>
      <c r="N1" s="316"/>
      <c r="O1" s="103"/>
      <c r="P1" s="299"/>
      <c r="Q1" s="299"/>
      <c r="R1" s="102"/>
      <c r="S1" s="101"/>
    </row>
    <row r="2" spans="2:36" ht="15.75" customHeight="1" x14ac:dyDescent="0.75">
      <c r="B2" s="310" t="s">
        <v>32</v>
      </c>
      <c r="C2" s="311"/>
      <c r="D2" s="117">
        <v>14</v>
      </c>
      <c r="E2" s="117">
        <v>8</v>
      </c>
      <c r="F2" s="117">
        <v>1400</v>
      </c>
      <c r="G2" s="99"/>
      <c r="H2" s="314" t="s">
        <v>36</v>
      </c>
      <c r="I2" s="315"/>
      <c r="J2" s="122"/>
      <c r="K2" s="118" t="s">
        <v>35</v>
      </c>
      <c r="L2" s="121"/>
      <c r="M2" s="121"/>
      <c r="N2" s="317"/>
      <c r="O2" s="112"/>
      <c r="Q2" s="3"/>
      <c r="R2" s="3"/>
    </row>
    <row r="3" spans="2:36" ht="15.75" customHeight="1" x14ac:dyDescent="0.25">
      <c r="B3" s="312" t="s">
        <v>33</v>
      </c>
      <c r="C3" s="313"/>
      <c r="D3" s="117"/>
      <c r="E3" s="117"/>
      <c r="F3" s="117">
        <v>1400</v>
      </c>
      <c r="G3" s="99"/>
      <c r="H3" s="314" t="s">
        <v>37</v>
      </c>
      <c r="I3" s="315"/>
      <c r="J3" s="122"/>
      <c r="K3" s="118" t="s">
        <v>35</v>
      </c>
      <c r="L3" s="98"/>
      <c r="M3" s="205" t="s">
        <v>40</v>
      </c>
      <c r="N3" s="205"/>
      <c r="O3" s="155"/>
      <c r="Q3" s="3"/>
      <c r="R3" s="3"/>
    </row>
    <row r="4" spans="2:36" ht="15.75" customHeight="1" x14ac:dyDescent="0.25">
      <c r="B4" s="310" t="s">
        <v>39</v>
      </c>
      <c r="C4" s="311"/>
      <c r="D4" s="116"/>
      <c r="E4" s="119"/>
      <c r="F4" s="117">
        <v>1400</v>
      </c>
      <c r="G4" s="99"/>
      <c r="H4" s="314" t="s">
        <v>38</v>
      </c>
      <c r="I4" s="315"/>
      <c r="J4" s="123"/>
      <c r="K4" s="118" t="s">
        <v>35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300" t="s">
        <v>30</v>
      </c>
      <c r="C6" s="301"/>
      <c r="D6" s="301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28</v>
      </c>
      <c r="N6" s="237" t="s">
        <v>11</v>
      </c>
      <c r="O6" s="239">
        <v>24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28</v>
      </c>
    </row>
    <row r="7" spans="2:36" ht="18" customHeight="1" thickBot="1" x14ac:dyDescent="0.3">
      <c r="B7" s="302" t="s">
        <v>51</v>
      </c>
      <c r="C7" s="303"/>
      <c r="D7" s="303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27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02"/>
      <c r="C8" s="303"/>
      <c r="D8" s="303"/>
      <c r="E8" s="306" t="s">
        <v>26</v>
      </c>
      <c r="F8" s="298"/>
      <c r="G8" s="298"/>
      <c r="H8" s="298"/>
      <c r="I8" s="298"/>
      <c r="J8" s="298"/>
      <c r="K8" s="298"/>
      <c r="L8" s="298"/>
      <c r="M8" s="291"/>
      <c r="N8" s="241" t="s">
        <v>25</v>
      </c>
      <c r="O8" s="243" t="s">
        <v>55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4"/>
      <c r="C9" s="305"/>
      <c r="D9" s="305"/>
      <c r="E9" s="307"/>
      <c r="F9" s="268"/>
      <c r="G9" s="268"/>
      <c r="H9" s="268"/>
      <c r="I9" s="268"/>
      <c r="J9" s="268"/>
      <c r="K9" s="268"/>
      <c r="L9" s="268"/>
      <c r="M9" s="292"/>
      <c r="N9" s="242"/>
      <c r="O9" s="244"/>
      <c r="P9" s="74"/>
      <c r="Q9" s="308" t="s">
        <v>24</v>
      </c>
      <c r="R9" s="30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4" t="s">
        <v>23</v>
      </c>
      <c r="D11" s="294"/>
      <c r="E11" s="294"/>
      <c r="F11" s="53" t="s">
        <v>6</v>
      </c>
      <c r="G11" s="295" t="s">
        <v>9</v>
      </c>
      <c r="H11" s="295"/>
      <c r="I11" s="295" t="s">
        <v>5</v>
      </c>
      <c r="J11" s="295"/>
      <c r="K11" s="296" t="s">
        <v>8</v>
      </c>
      <c r="L11" s="297"/>
      <c r="M11" s="288" t="s">
        <v>10</v>
      </c>
      <c r="N11" s="289"/>
      <c r="O11" s="290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82" t="str">
        <f>IF(S12="","",S12)</f>
        <v xml:space="preserve">قدک پنچه 6 میل </v>
      </c>
      <c r="D12" s="283"/>
      <c r="E12" s="284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2.2222222222222223</v>
      </c>
      <c r="J12" s="173"/>
      <c r="K12" s="184"/>
      <c r="L12" s="285"/>
      <c r="M12" s="245" t="s">
        <v>52</v>
      </c>
      <c r="N12" s="246"/>
      <c r="O12" s="247"/>
      <c r="P12" s="49"/>
      <c r="Q12" s="71">
        <v>1</v>
      </c>
      <c r="R12" s="124"/>
      <c r="S12" s="286" t="s">
        <v>42</v>
      </c>
      <c r="T12" s="287"/>
      <c r="U12" s="125" t="s">
        <v>41</v>
      </c>
      <c r="V12" s="126">
        <v>10</v>
      </c>
      <c r="X12" s="22"/>
      <c r="Y12" s="22"/>
      <c r="AA12" s="6">
        <f>($M$7*V12)/$S$9</f>
        <v>2.2222222222222223</v>
      </c>
    </row>
    <row r="13" spans="2:36" ht="19.7" customHeight="1" x14ac:dyDescent="0.25">
      <c r="B13" s="46">
        <v>2</v>
      </c>
      <c r="C13" s="170" t="str">
        <f>IF(S13="","",S13)</f>
        <v xml:space="preserve">کفش سوگو  مشکی </v>
      </c>
      <c r="D13" s="170"/>
      <c r="E13" s="17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2.3333333333333335</v>
      </c>
      <c r="J13" s="173"/>
      <c r="K13" s="188"/>
      <c r="L13" s="293"/>
      <c r="M13" s="245"/>
      <c r="N13" s="246"/>
      <c r="O13" s="247"/>
      <c r="P13" s="45"/>
      <c r="Q13" s="70">
        <v>2</v>
      </c>
      <c r="R13" s="127"/>
      <c r="S13" s="265" t="s">
        <v>57</v>
      </c>
      <c r="T13" s="266"/>
      <c r="U13" s="125" t="s">
        <v>41</v>
      </c>
      <c r="V13" s="129">
        <v>10.5</v>
      </c>
      <c r="X13" s="22"/>
      <c r="Y13" s="22"/>
      <c r="AA13" s="6">
        <f t="shared" ref="AA13:AA15" si="2">($M$7*V13)/$S$9</f>
        <v>2.3333333333333335</v>
      </c>
    </row>
    <row r="14" spans="2:36" ht="19.7" customHeight="1" x14ac:dyDescent="0.25">
      <c r="B14" s="46">
        <v>3</v>
      </c>
      <c r="C14" s="170" t="str">
        <f>IF(S14="","",S14)</f>
        <v xml:space="preserve">پاک شونده پشت فتر مشکی 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5</v>
      </c>
      <c r="J14" s="173"/>
      <c r="K14" s="174"/>
      <c r="L14" s="175"/>
      <c r="M14" s="245"/>
      <c r="N14" s="246"/>
      <c r="O14" s="247"/>
      <c r="P14" s="11"/>
      <c r="Q14" s="70">
        <v>3</v>
      </c>
      <c r="R14" s="127"/>
      <c r="S14" s="265" t="s">
        <v>53</v>
      </c>
      <c r="T14" s="266"/>
      <c r="U14" s="128" t="s">
        <v>41</v>
      </c>
      <c r="V14" s="130">
        <v>22.5</v>
      </c>
      <c r="X14" s="22"/>
      <c r="Y14" s="22"/>
      <c r="AA14" s="6">
        <f t="shared" si="2"/>
        <v>5</v>
      </c>
    </row>
    <row r="15" spans="2:36" ht="19.7" customHeight="1" thickBot="1" x14ac:dyDescent="0.3">
      <c r="B15" s="69">
        <v>4</v>
      </c>
      <c r="C15" s="274" t="str">
        <f>IF(S15="","",S15)</f>
        <v xml:space="preserve">دوبله پارچه استرج پشت به پشت </v>
      </c>
      <c r="D15" s="274"/>
      <c r="E15" s="274"/>
      <c r="F15" s="68" t="str">
        <f>IF(C15="","",IF(U15="","",U15))</f>
        <v>متر</v>
      </c>
      <c r="G15" s="275">
        <f>IF(C15="","",$M$7)</f>
        <v>120</v>
      </c>
      <c r="H15" s="275"/>
      <c r="I15" s="276">
        <f>IF(C15="","",AA15)</f>
        <v>2</v>
      </c>
      <c r="J15" s="276"/>
      <c r="K15" s="277"/>
      <c r="L15" s="278"/>
      <c r="M15" s="245"/>
      <c r="N15" s="246"/>
      <c r="O15" s="247"/>
      <c r="P15" s="45"/>
      <c r="Q15" s="67">
        <v>4</v>
      </c>
      <c r="R15" s="131"/>
      <c r="S15" s="272" t="s">
        <v>46</v>
      </c>
      <c r="T15" s="273"/>
      <c r="U15" s="132" t="s">
        <v>41</v>
      </c>
      <c r="V15" s="133">
        <v>9</v>
      </c>
      <c r="X15" s="22"/>
      <c r="Y15" s="22"/>
      <c r="AA15" s="6">
        <f t="shared" si="2"/>
        <v>2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816/1</v>
      </c>
      <c r="E20" s="236"/>
      <c r="F20" s="107"/>
      <c r="G20" s="235" t="s">
        <v>11</v>
      </c>
      <c r="H20" s="235"/>
      <c r="I20" s="235"/>
      <c r="J20" s="227">
        <f>$O$6</f>
        <v>24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153"/>
      <c r="N21" s="154"/>
      <c r="O21" s="155"/>
      <c r="P21" s="109"/>
      <c r="Q21" s="159" t="s">
        <v>43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>سوبله بافتی زنبوری مشکی</v>
      </c>
      <c r="D22" s="163"/>
      <c r="E22" s="163"/>
      <c r="F22" s="27" t="str">
        <f>IF(C22="","",IF(U22="","",U22))</f>
        <v>متر</v>
      </c>
      <c r="G22" s="164">
        <f>IF(C22="","",$M$7)</f>
        <v>120</v>
      </c>
      <c r="H22" s="164"/>
      <c r="I22" s="165">
        <f>IF(C22="","",AA22)</f>
        <v>5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54</v>
      </c>
      <c r="T22" s="168"/>
      <c r="U22" s="24" t="s">
        <v>41</v>
      </c>
      <c r="V22" s="23">
        <v>22.5</v>
      </c>
      <c r="X22" s="22"/>
      <c r="Y22" s="22"/>
      <c r="AA22" s="6">
        <f>($M$7*V22)/$S$9</f>
        <v>5</v>
      </c>
    </row>
    <row r="23" spans="2:30" s="32" customFormat="1" ht="19.5" customHeight="1" x14ac:dyDescent="0.25">
      <c r="B23" s="21">
        <v>2</v>
      </c>
      <c r="C23" s="169" t="str">
        <f>IF(S23="","",S23)</f>
        <v xml:space="preserve">سوبلع سوگو مشکی </v>
      </c>
      <c r="D23" s="170"/>
      <c r="E23" s="170"/>
      <c r="F23" s="19" t="str">
        <f>IF(C23="","",IF(U23="","",U23))</f>
        <v>متر</v>
      </c>
      <c r="G23" s="171">
        <f>IF(C23="","",$M$7)</f>
        <v>120</v>
      </c>
      <c r="H23" s="172"/>
      <c r="I23" s="173">
        <f>IF(C23="","",AA23)</f>
        <v>5.333333333333333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56</v>
      </c>
      <c r="T23" s="168"/>
      <c r="U23" s="15" t="s">
        <v>41</v>
      </c>
      <c r="V23" s="14">
        <v>24</v>
      </c>
      <c r="X23" s="22"/>
      <c r="Y23" s="22"/>
      <c r="AA23" s="6">
        <f t="shared" ref="AA23:AA25" si="3">($M$7*V23)/$S$9</f>
        <v>5.333333333333333</v>
      </c>
    </row>
    <row r="24" spans="2:30" s="32" customFormat="1" ht="19.5" customHeight="1" x14ac:dyDescent="0.25">
      <c r="B24" s="20">
        <v>3</v>
      </c>
      <c r="C24" s="169" t="str">
        <f>IF(S24="","",S24)</f>
        <v xml:space="preserve">سوبله فرهنگ آستر مشکی </v>
      </c>
      <c r="D24" s="170"/>
      <c r="E24" s="170"/>
      <c r="F24" s="19" t="str">
        <f>IF(C24="","",IF(U24="","",U24))</f>
        <v xml:space="preserve">متر </v>
      </c>
      <c r="G24" s="171">
        <f>IF(C24="","",$M$7)</f>
        <v>120</v>
      </c>
      <c r="H24" s="172"/>
      <c r="I24" s="173">
        <f>IF(C24="","",AA24)</f>
        <v>8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9" t="s">
        <v>47</v>
      </c>
      <c r="T24" s="279"/>
      <c r="U24" s="15" t="s">
        <v>48</v>
      </c>
      <c r="V24" s="14">
        <v>36</v>
      </c>
      <c r="X24" s="22"/>
      <c r="Y24" s="22"/>
      <c r="AA24" s="6">
        <f t="shared" si="3"/>
        <v>8</v>
      </c>
    </row>
    <row r="25" spans="2:30" s="32" customFormat="1" ht="19.5" customHeight="1" thickBot="1" x14ac:dyDescent="0.3">
      <c r="B25" s="13">
        <v>4</v>
      </c>
      <c r="C25" s="280" t="str">
        <f>IF(S25="","",S25)</f>
        <v/>
      </c>
      <c r="D25" s="281"/>
      <c r="E25" s="281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63" t="s">
        <v>29</v>
      </c>
      <c r="C30" s="26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64" t="s">
        <v>28</v>
      </c>
      <c r="L30" s="269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7" t="s">
        <v>27</v>
      </c>
      <c r="C31" s="268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70">
        <f>J31+I31+H31+G31+F31+E31+D31</f>
        <v>120</v>
      </c>
      <c r="L31" s="271"/>
      <c r="M31" s="254"/>
      <c r="N31" s="254"/>
      <c r="O31" s="25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12</v>
      </c>
      <c r="C32" s="250"/>
      <c r="D32" s="251" t="str">
        <f>$B$7</f>
        <v>816/1</v>
      </c>
      <c r="E32" s="252"/>
      <c r="F32" s="110"/>
      <c r="G32" s="250" t="s">
        <v>11</v>
      </c>
      <c r="H32" s="250"/>
      <c r="I32" s="250"/>
      <c r="J32" s="251">
        <f>$O$6</f>
        <v>24</v>
      </c>
      <c r="K32" s="251"/>
      <c r="L32" s="251"/>
      <c r="M32" s="253"/>
      <c r="N32" s="254"/>
      <c r="O32" s="25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44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/>
      <c r="T34" s="220"/>
      <c r="U34" s="24" t="s">
        <v>41</v>
      </c>
      <c r="V34" s="47">
        <v>108</v>
      </c>
      <c r="X34" s="22"/>
      <c r="Y34" s="22"/>
      <c r="AA34" s="6">
        <f>($M$7*V34)/$S$9</f>
        <v>24</v>
      </c>
    </row>
    <row r="35" spans="2:27" ht="19.7" customHeight="1" thickBot="1" x14ac:dyDescent="0.3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 t="s">
        <v>49</v>
      </c>
      <c r="V35" s="42">
        <v>6.5</v>
      </c>
      <c r="X35" s="22"/>
      <c r="Y35" s="22"/>
      <c r="AA35" s="6">
        <f>($M$7*V35)/$S$9</f>
        <v>1.4444444444444444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816/1</v>
      </c>
      <c r="E41" s="236"/>
      <c r="F41" s="40"/>
      <c r="G41" s="235" t="s">
        <v>11</v>
      </c>
      <c r="H41" s="235"/>
      <c r="I41" s="235"/>
      <c r="J41" s="227">
        <f>$O$6</f>
        <v>24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45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 t="s">
        <v>50</v>
      </c>
      <c r="V43" s="47">
        <v>5</v>
      </c>
      <c r="X43" s="22"/>
      <c r="Y43" s="22"/>
      <c r="AA43" s="6">
        <f>($M$7*V43)/$S$9</f>
        <v>1.1111111111111112</v>
      </c>
    </row>
    <row r="44" spans="2:27" ht="19.7" customHeight="1" thickBot="1" x14ac:dyDescent="0.3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2022-11-07T05:58:48Z</cp:lastPrinted>
  <dcterms:created xsi:type="dcterms:W3CDTF">2018-11-04T09:48:07Z</dcterms:created>
  <dcterms:modified xsi:type="dcterms:W3CDTF">2022-11-07T05:59:14Z</dcterms:modified>
</cp:coreProperties>
</file>