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<sst xmlns="http://schemas.openxmlformats.org/spreadsheetml/2006/main" count="116" uniqueCount="53">
  <si>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</si>
  <si>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</si>
  <si>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</si>
  <si>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</si>
  <si>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</si>
  <si>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</si>
  <si>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</si>
  <si>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</si>
  <si>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</si>
  <si>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</si>
  <si>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</si>
  <si>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</si>
  <si>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</si>
  <si>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</si>
  <si>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</si>
  <si>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</si>
  <si>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</si>
  <si>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</si>
  <si>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</si>
  <si>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</si>
  <si>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</si>
  <si>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</si>
  <si>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</si>
  <si>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</si>
  <si>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</si>
  <si>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</si>
  <si>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</si>
  <si>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</si>
  <si>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</si>
  <si>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</si>
  <si>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</si>
  <si>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</si>
  <si>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</si>
  <si>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</si>
  <si>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</si>
  <si>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</si>
  <si>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</si>
  <si>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</si>
  <si>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</si>
  <si>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</si>
  <si>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</t>
  </si>
  <si>
    <t xml:space="preserve"> مواد مصرفی برشکاری </t>
  </si>
  <si>
    <t>قدک 6 میل پنجه</t>
  </si>
  <si>
    <t>ورق</t>
  </si>
  <si>
    <t xml:space="preserve">دوبله سوئیت عسلی </t>
  </si>
  <si>
    <t xml:space="preserve">آستری مشکی </t>
  </si>
  <si>
    <t xml:space="preserve">نان واوان تکمیلی </t>
  </si>
  <si>
    <t xml:space="preserve">کش 10 سانت </t>
  </si>
  <si>
    <t xml:space="preserve">متر </t>
  </si>
  <si>
    <t xml:space="preserve">بوت زنانه سوئد </t>
  </si>
  <si>
    <t>823/3</t>
  </si>
  <si>
    <t xml:space="preserve">سبز یشمی </t>
  </si>
  <si>
    <t xml:space="preserve">دوبله ملیتا ارتشی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</si>
</sst>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36"/>
      <color theme="1"/>
      <name val="B Titr"/>
      <charset val="178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2" t="s">
        <v>29</v>
      </c>
      <c r="C1" s="323"/>
      <c r="D1" s="324"/>
      <c r="E1" s="324"/>
      <c r="F1" s="325" t="s">
        <v>32</v>
      </c>
      <c r="G1" s="325"/>
      <c r="H1" s="325"/>
      <c r="I1" s="325"/>
      <c r="J1" s="325"/>
      <c r="K1" s="325"/>
      <c r="L1" s="325"/>
      <c r="M1" s="120"/>
      <c r="N1" s="320"/>
      <c r="O1" s="103"/>
      <c r="P1" s="302"/>
      <c r="Q1" s="302"/>
      <c r="R1" s="102"/>
      <c r="S1" s="101"/>
    </row>
    <row r="2" spans="2:36" ht="15.75" customHeight="1" x14ac:dyDescent="0.75">
      <c r="B2" s="313" t="s">
        <v>30</v>
      </c>
      <c r="C2" s="314"/>
      <c r="D2" s="117">
        <v>25</v>
      </c>
      <c r="E2" s="117">
        <v>7</v>
      </c>
      <c r="F2" s="117">
        <v>1400</v>
      </c>
      <c r="G2" s="99"/>
      <c r="H2" s="317" t="s">
        <v>34</v>
      </c>
      <c r="I2" s="318"/>
      <c r="J2" s="122"/>
      <c r="K2" s="118" t="s">
        <v>33</v>
      </c>
      <c r="L2" s="121"/>
      <c r="M2" s="121"/>
      <c r="N2" s="321"/>
      <c r="O2" s="112"/>
      <c r="Q2" s="3"/>
      <c r="R2" s="3"/>
    </row>
    <row r="3" spans="2:36" ht="15.75" customHeight="1" x14ac:dyDescent="0.2">
      <c r="B3" s="315" t="s">
        <v>31</v>
      </c>
      <c r="C3" s="316"/>
      <c r="D3" s="117"/>
      <c r="E3" s="117"/>
      <c r="F3" s="117">
        <v>1400</v>
      </c>
      <c r="G3" s="99"/>
      <c r="H3" s="317" t="s">
        <v>35</v>
      </c>
      <c r="I3" s="318"/>
      <c r="J3" s="122"/>
      <c r="K3" s="118" t="s">
        <v>33</v>
      </c>
      <c r="L3" s="98"/>
      <c r="M3" s="205" t="s">
        <v>38</v>
      </c>
      <c r="N3" s="205"/>
      <c r="O3" s="319"/>
      <c r="Q3" s="3"/>
      <c r="R3" s="3"/>
    </row>
    <row r="4" spans="2:36" ht="15.75" customHeight="1" x14ac:dyDescent="0.25">
      <c r="B4" s="313" t="s">
        <v>37</v>
      </c>
      <c r="C4" s="314"/>
      <c r="D4" s="116"/>
      <c r="E4" s="119"/>
      <c r="F4" s="117">
        <v>1400</v>
      </c>
      <c r="G4" s="99"/>
      <c r="H4" s="317" t="s">
        <v>36</v>
      </c>
      <c r="I4" s="318"/>
      <c r="J4" s="123"/>
      <c r="K4" s="118" t="s">
        <v>33</v>
      </c>
      <c r="L4" s="98"/>
      <c r="M4" s="205"/>
      <c r="N4" s="205"/>
      <c r="O4" s="31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3" t="s">
        <v>28</v>
      </c>
      <c r="C6" s="304"/>
      <c r="D6" s="304"/>
      <c r="E6" s="95" t="s">
        <v>27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42</v>
      </c>
      <c r="L6" s="94">
        <f t="shared" si="0"/>
        <v>0</v>
      </c>
      <c r="M6" s="93" t="s">
        <v>26</v>
      </c>
      <c r="N6" s="238" t="s">
        <v>11</v>
      </c>
      <c r="O6" s="240">
        <v>12</v>
      </c>
      <c r="P6" s="84"/>
      <c r="Q6" s="92" t="s">
        <v>27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42</v>
      </c>
      <c r="X6" s="136">
        <v>0</v>
      </c>
      <c r="Y6" s="92" t="s">
        <v>26</v>
      </c>
    </row>
    <row r="7" spans="2:36" ht="18" customHeight="1" thickBot="1" x14ac:dyDescent="0.25">
      <c r="B7" s="305" t="s">
        <v>50</v>
      </c>
      <c r="C7" s="306"/>
      <c r="D7" s="306"/>
      <c r="E7" s="91" t="s">
        <v>25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9"/>
      <c r="O7" s="241"/>
      <c r="P7" s="89"/>
      <c r="Q7" s="88" t="s">
        <v>25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5"/>
      <c r="C8" s="306"/>
      <c r="D8" s="306"/>
      <c r="E8" s="309" t="s">
        <v>24</v>
      </c>
      <c r="F8" s="301"/>
      <c r="G8" s="301"/>
      <c r="H8" s="301"/>
      <c r="I8" s="301"/>
      <c r="J8" s="301"/>
      <c r="K8" s="301"/>
      <c r="L8" s="301"/>
      <c r="M8" s="294"/>
      <c r="N8" s="242" t="s">
        <v>23</v>
      </c>
      <c r="O8" s="24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7"/>
      <c r="C9" s="308"/>
      <c r="D9" s="308"/>
      <c r="E9" s="310"/>
      <c r="F9" s="271"/>
      <c r="G9" s="271"/>
      <c r="H9" s="271"/>
      <c r="I9" s="271"/>
      <c r="J9" s="271"/>
      <c r="K9" s="271"/>
      <c r="L9" s="271"/>
      <c r="M9" s="295"/>
      <c r="N9" s="243"/>
      <c r="O9" s="245"/>
      <c r="P9" s="74"/>
      <c r="Q9" s="311"/>
      <c r="R9" s="312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7" t="s">
        <v>22</v>
      </c>
      <c r="D11" s="297"/>
      <c r="E11" s="297"/>
      <c r="F11" s="53" t="s">
        <v>6</v>
      </c>
      <c r="G11" s="298" t="s">
        <v>9</v>
      </c>
      <c r="H11" s="298"/>
      <c r="I11" s="298" t="s">
        <v>5</v>
      </c>
      <c r="J11" s="298"/>
      <c r="K11" s="299" t="s">
        <v>8</v>
      </c>
      <c r="L11" s="300"/>
      <c r="M11" s="291" t="s">
        <v>10</v>
      </c>
      <c r="N11" s="292"/>
      <c r="O11" s="293"/>
      <c r="P11" s="18"/>
      <c r="Q11" s="55" t="s">
        <v>16</v>
      </c>
      <c r="R11" s="54" t="s">
        <v>15</v>
      </c>
      <c r="S11" s="178" t="s">
        <v>22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5" t="str">
        <f>IF(S12="","",S12)</f>
        <v xml:space="preserve">دوبله ملیتا ارتشی </v>
      </c>
      <c r="D12" s="286"/>
      <c r="E12" s="287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16</v>
      </c>
      <c r="J12" s="173"/>
      <c r="K12" s="184"/>
      <c r="L12" s="288"/>
      <c r="M12" s="246" t="s">
        <v>49</v>
      </c>
      <c r="N12" s="247"/>
      <c r="O12" s="248"/>
      <c r="P12" s="49"/>
      <c r="Q12" s="71">
        <v>1</v>
      </c>
      <c r="R12" s="124"/>
      <c r="S12" s="289" t="s">
        <v>52</v>
      </c>
      <c r="T12" s="290"/>
      <c r="U12" s="125" t="s">
        <v>39</v>
      </c>
      <c r="V12" s="126">
        <v>72</v>
      </c>
      <c r="X12" s="22"/>
      <c r="Y12" s="22"/>
      <c r="AA12" s="6">
        <f>($M$7*V12)/$S$9</f>
        <v>16</v>
      </c>
    </row>
    <row r="13" spans="2:36" ht="19.7" customHeight="1" x14ac:dyDescent="0.2">
      <c r="B13" s="46">
        <v>2</v>
      </c>
      <c r="C13" s="210" t="str">
        <f>IF(S13="","",S13)</f>
        <v xml:space="preserve">دوبله سوئیت عسلی </v>
      </c>
      <c r="D13" s="210"/>
      <c r="E13" s="210"/>
      <c r="F13" s="19" t="str">
        <f>IF(C13="","",IF(U13="","",U13))</f>
        <v>متر</v>
      </c>
      <c r="G13" s="183">
        <f>IF(C13="","",$M$7)</f>
        <v>120</v>
      </c>
      <c r="H13" s="183"/>
      <c r="I13" s="173">
        <f>IF(C13="","",AA13)</f>
        <v>18</v>
      </c>
      <c r="J13" s="173"/>
      <c r="K13" s="188"/>
      <c r="L13" s="296"/>
      <c r="M13" s="249"/>
      <c r="N13" s="247"/>
      <c r="O13" s="248"/>
      <c r="P13" s="45"/>
      <c r="Q13" s="70">
        <v>2</v>
      </c>
      <c r="R13" s="127"/>
      <c r="S13" s="268" t="s">
        <v>44</v>
      </c>
      <c r="T13" s="269"/>
      <c r="U13" s="125" t="s">
        <v>39</v>
      </c>
      <c r="V13" s="129">
        <v>81</v>
      </c>
      <c r="X13" s="22"/>
      <c r="Y13" s="22"/>
      <c r="AA13" s="6">
        <f t="shared" ref="AA13:AA15" si="2">($M$7*V13)/$S$9</f>
        <v>18</v>
      </c>
    </row>
    <row r="14" spans="2:36" ht="19.7" customHeight="1" x14ac:dyDescent="0.2">
      <c r="B14" s="46">
        <v>3</v>
      </c>
      <c r="C14" s="210" t="str">
        <f>IF(S14="","",S14)</f>
        <v xml:space="preserve">آستری مشکی </v>
      </c>
      <c r="D14" s="210"/>
      <c r="E14" s="210"/>
      <c r="F14" s="19" t="str">
        <f>IF(C14="","",IF(U14="","",U14))</f>
        <v>ورق</v>
      </c>
      <c r="G14" s="183">
        <f>IF(C14="","",$M$7)</f>
        <v>120</v>
      </c>
      <c r="H14" s="183"/>
      <c r="I14" s="173">
        <f>IF(C14="","",AA14)</f>
        <v>3</v>
      </c>
      <c r="J14" s="173"/>
      <c r="K14" s="174"/>
      <c r="L14" s="175"/>
      <c r="M14" s="249"/>
      <c r="N14" s="247"/>
      <c r="O14" s="248"/>
      <c r="P14" s="11"/>
      <c r="Q14" s="70">
        <v>3</v>
      </c>
      <c r="R14" s="127"/>
      <c r="S14" s="268" t="s">
        <v>45</v>
      </c>
      <c r="T14" s="269"/>
      <c r="U14" s="128" t="s">
        <v>43</v>
      </c>
      <c r="V14" s="130">
        <v>13.5</v>
      </c>
      <c r="X14" s="22"/>
      <c r="Y14" s="22"/>
      <c r="AA14" s="6">
        <f t="shared" si="2"/>
        <v>3</v>
      </c>
    </row>
    <row r="15" spans="2:36" ht="19.7" customHeight="1" thickBot="1" x14ac:dyDescent="0.25">
      <c r="B15" s="69">
        <v>4</v>
      </c>
      <c r="C15" s="277" t="str">
        <f>IF(S15="","",S15)</f>
        <v>قدک 6 میل پنجه</v>
      </c>
      <c r="D15" s="277"/>
      <c r="E15" s="277"/>
      <c r="F15" s="68" t="str">
        <f>IF(C15="","",IF(U15="","",U15))</f>
        <v>متر</v>
      </c>
      <c r="G15" s="278">
        <f>IF(C15="","",$M$7)</f>
        <v>120</v>
      </c>
      <c r="H15" s="278"/>
      <c r="I15" s="279">
        <f>IF(C15="","",AA15)</f>
        <v>2</v>
      </c>
      <c r="J15" s="279"/>
      <c r="K15" s="280"/>
      <c r="L15" s="281"/>
      <c r="M15" s="249"/>
      <c r="N15" s="247"/>
      <c r="O15" s="248"/>
      <c r="P15" s="45"/>
      <c r="Q15" s="67">
        <v>4</v>
      </c>
      <c r="R15" s="131"/>
      <c r="S15" s="275" t="s">
        <v>42</v>
      </c>
      <c r="T15" s="276"/>
      <c r="U15" s="132" t="s">
        <v>39</v>
      </c>
      <c r="V15" s="133">
        <v>9</v>
      </c>
      <c r="X15" s="22"/>
      <c r="Y15" s="22"/>
      <c r="AA15" s="6">
        <f t="shared" si="2"/>
        <v>2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823/3</v>
      </c>
      <c r="E20" s="237"/>
      <c r="F20" s="107"/>
      <c r="G20" s="236" t="s">
        <v>11</v>
      </c>
      <c r="H20" s="236"/>
      <c r="I20" s="236"/>
      <c r="J20" s="228">
        <f>$O$6</f>
        <v>12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نان واوان تکمیلی </v>
      </c>
      <c r="D22" s="163"/>
      <c r="E22" s="163"/>
      <c r="F22" s="27" t="str">
        <f>IF(C22="","",IF(U22="","",U22))</f>
        <v xml:space="preserve">متر </v>
      </c>
      <c r="G22" s="164">
        <f>IF(C22="","",$M$7)</f>
        <v>120</v>
      </c>
      <c r="H22" s="164"/>
      <c r="I22" s="165">
        <f>IF(C22="","",AA22)</f>
        <v>1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46</v>
      </c>
      <c r="T22" s="168"/>
      <c r="U22" s="24" t="s">
        <v>48</v>
      </c>
      <c r="V22" s="23">
        <v>4.5</v>
      </c>
      <c r="X22" s="22"/>
      <c r="Y22" s="22"/>
      <c r="AA22" s="6">
        <f>($M$7*V22)/$S$9</f>
        <v>1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کش 10 سانت </v>
      </c>
      <c r="D23" s="170"/>
      <c r="E23" s="170"/>
      <c r="F23" s="19" t="str">
        <f>IF(C23="","",IF(U23="","",U23))</f>
        <v xml:space="preserve">متر </v>
      </c>
      <c r="G23" s="171">
        <f>IF(C23="","",$M$7)</f>
        <v>120</v>
      </c>
      <c r="H23" s="172"/>
      <c r="I23" s="173">
        <f>IF(C23="","",AA23)</f>
        <v>36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47</v>
      </c>
      <c r="T23" s="168"/>
      <c r="U23" s="15" t="s">
        <v>48</v>
      </c>
      <c r="V23" s="14">
        <v>162</v>
      </c>
      <c r="X23" s="22"/>
      <c r="Y23" s="22"/>
      <c r="AA23" s="6">
        <f t="shared" ref="AA23:AA25" si="3">($M$7*V23)/$S$9</f>
        <v>36</v>
      </c>
    </row>
    <row r="24" spans="2:30" s="32" customFormat="1" ht="19.5" customHeight="1" x14ac:dyDescent="0.2">
      <c r="B24" s="20">
        <v>3</v>
      </c>
      <c r="C24" s="265" t="str">
        <f>IF(S24="","",S24)</f>
        <v/>
      </c>
      <c r="D24" s="210"/>
      <c r="E24" s="21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2"/>
      <c r="T24" s="282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3" t="str">
        <f>IF(S25="","",S25)</f>
        <v/>
      </c>
      <c r="D25" s="284"/>
      <c r="E25" s="284"/>
      <c r="F25" s="12" t="str">
        <f>IF(C25="","",IF(U25="","",U25))</f>
        <v/>
      </c>
      <c r="G25" s="176" t="str">
        <f>IF(C25="","",$M$7)</f>
        <v/>
      </c>
      <c r="H25" s="177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6" t="s">
        <v>27</v>
      </c>
      <c r="C30" s="267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42</v>
      </c>
      <c r="J30" s="94">
        <f t="shared" si="4"/>
        <v>0</v>
      </c>
      <c r="K30" s="267" t="s">
        <v>26</v>
      </c>
      <c r="L30" s="272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70" t="s">
        <v>25</v>
      </c>
      <c r="C31" s="271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73">
        <f>J31+I31+H31+G31+F31+E31+D31</f>
        <v>120</v>
      </c>
      <c r="L31" s="274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823/3</v>
      </c>
      <c r="E32" s="254"/>
      <c r="F32" s="110"/>
      <c r="G32" s="252" t="s">
        <v>11</v>
      </c>
      <c r="H32" s="252"/>
      <c r="I32" s="252"/>
      <c r="J32" s="253">
        <f>$O$6</f>
        <v>12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41</v>
      </c>
      <c r="D33" s="216"/>
      <c r="E33" s="216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2"/>
      <c r="N33" s="223"/>
      <c r="O33" s="224"/>
      <c r="P33" s="18"/>
      <c r="Q33" s="55" t="s">
        <v>16</v>
      </c>
      <c r="R33" s="54" t="s">
        <v>15</v>
      </c>
      <c r="S33" s="178" t="s">
        <v>40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2"/>
      <c r="N34" s="223"/>
      <c r="O34" s="224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5"/>
      <c r="N35" s="226"/>
      <c r="O35" s="227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823/3</v>
      </c>
      <c r="E41" s="237"/>
      <c r="F41" s="40"/>
      <c r="G41" s="236" t="s">
        <v>11</v>
      </c>
      <c r="H41" s="236"/>
      <c r="I41" s="236"/>
      <c r="J41" s="228">
        <f>$O$6</f>
        <v>12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41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2021-10-18T05:10:31Z</cp:lastPrinted>
  <dcterms:created xsi:type="dcterms:W3CDTF">2018-11-04T09:48:07Z</dcterms:created>
  <dcterms:modified xsi:type="dcterms:W3CDTF">2021-10-18T05:10:40Z</dcterms:modified>
</cp:coreProperties>
</file>