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<sst xmlns="http://schemas.openxmlformats.org/spreadsheetml/2006/main" count="112" uniqueCount="51">
  <si>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</si>
  <si>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</si>
  <si>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</si>
  <si>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</si>
  <si>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</si>
  <si>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</si>
  <si>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</si>
  <si>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</si>
  <si>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</si>
  <si>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</si>
  <si>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</si>
  <si>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</si>
  <si>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</si>
  <si>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</si>
  <si>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</si>
  <si>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</si>
  <si>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</si>
  <si>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</si>
  <si>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</si>
  <si>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</si>
  <si>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</si>
  <si>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</si>
  <si>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</si>
  <si>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</si>
  <si>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</si>
  <si>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</si>
  <si>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</si>
  <si>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</si>
  <si>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</si>
  <si>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</si>
  <si>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</si>
  <si>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</si>
  <si>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</si>
  <si>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</si>
  <si>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</si>
  <si>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</si>
  <si>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</si>
  <si>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</si>
  <si>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</si>
  <si>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</si>
  <si>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</si>
  <si>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</si>
  <si>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</si>
  <si>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کرم بژ ونزیا</t>
  </si>
  <si>
    <t xml:space="preserve">900/17
جمشید </t>
  </si>
  <si>
    <t>مارک پارس نیکل</t>
  </si>
  <si>
    <t>عدد</t>
  </si>
  <si>
    <t>میخ رو نیکل</t>
  </si>
  <si>
    <t>مشکی</t>
  </si>
  <si>
    <t>سوبله کلار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</si>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</sst>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55133</xdr:colOff>
      <xdr:row>10</xdr:row>
      <xdr:rowOff>42333</xdr:rowOff>
    </xdr:from>
    <xdr:to>
      <xdr:col>14</xdr:col>
      <xdr:colOff>1086133</xdr:colOff>
      <xdr:row>14</xdr:row>
      <xdr:rowOff>190500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38617" y="1915583"/>
          <a:ext cx="1920000" cy="11641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1031000</xdr:colOff>
      <xdr:row>24</xdr:row>
      <xdr:rowOff>179917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93750" y="4349750"/>
          <a:ext cx="1920000" cy="1164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R17: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2023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15</v>
      </c>
      <c r="E2" s="117">
        <v>2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12398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220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45</v>
      </c>
      <c r="G7" s="90">
        <f t="shared" si="0"/>
        <v>90</v>
      </c>
      <c r="H7" s="90">
        <f t="shared" si="0"/>
        <v>135</v>
      </c>
      <c r="I7" s="90">
        <f t="shared" si="0"/>
        <v>135</v>
      </c>
      <c r="J7" s="90">
        <f t="shared" si="0"/>
        <v>90</v>
      </c>
      <c r="K7" s="90">
        <f t="shared" si="0"/>
        <v>45</v>
      </c>
      <c r="L7" s="90">
        <f t="shared" si="0"/>
        <v>0</v>
      </c>
      <c r="M7" s="90">
        <f t="shared" ref="M7" si="1">Y7</f>
        <v>540</v>
      </c>
      <c r="N7" s="232"/>
      <c r="O7" s="234"/>
      <c r="P7" s="89"/>
      <c r="Q7" s="88" t="s">
        <v>28</v>
      </c>
      <c r="R7" s="87">
        <v>45</v>
      </c>
      <c r="S7" s="87">
        <v>90</v>
      </c>
      <c r="T7" s="87">
        <v>135</v>
      </c>
      <c r="U7" s="87">
        <v>135</v>
      </c>
      <c r="V7" s="87">
        <v>90</v>
      </c>
      <c r="W7" s="87">
        <v>45</v>
      </c>
      <c r="X7" s="86">
        <v>0</v>
      </c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سوبله کلار مشکی</v>
      </c>
      <c r="D12" s="168"/>
      <c r="E12" s="169"/>
      <c r="F12" s="19" t="str">
        <f>IF(C12="","",IF(U12="","",U12))</f>
        <v>متر</v>
      </c>
      <c r="G12" s="170">
        <f>IF(C12="","",$M$7)</f>
        <v>540</v>
      </c>
      <c r="H12" s="170"/>
      <c r="I12" s="171">
        <f>IF(C12="","",AA12)</f>
        <v>27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27</v>
      </c>
      <c r="X12" s="22"/>
      <c r="Y12" s="22"/>
      <c r="AA12" s="6">
        <f>($M$7*V12)/$S$9</f>
        <v>27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320">
        <v>0.25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 xml:space="preserve">900/17
جمشید </v>
      </c>
      <c r="E20" s="184"/>
      <c r="F20" s="107"/>
      <c r="G20" s="182" t="s">
        <v>11</v>
      </c>
      <c r="H20" s="182"/>
      <c r="I20" s="182"/>
      <c r="J20" s="185">
        <f>$O$6</f>
        <v>220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>مارک پارس نیکل</v>
      </c>
      <c r="D22" s="312"/>
      <c r="E22" s="312"/>
      <c r="F22" s="27" t="str">
        <f>IF(C22="","",IF(U22="","",U22))</f>
        <v>عدد</v>
      </c>
      <c r="G22" s="313">
        <f>IF(C22="","",$M$7)</f>
        <v>540</v>
      </c>
      <c r="H22" s="313"/>
      <c r="I22" s="314">
        <f>IF(C22="","",AA22)</f>
        <v>1080</v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 t="s">
        <v>45</v>
      </c>
      <c r="T22" s="317"/>
      <c r="U22" s="24" t="s">
        <v>46</v>
      </c>
      <c r="V22" s="23">
        <v>1080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272" t="str">
        <f>IF(S23="","",S23)</f>
        <v>میخ رو نیکل</v>
      </c>
      <c r="D23" s="209"/>
      <c r="E23" s="209"/>
      <c r="F23" s="19" t="str">
        <f>IF(C23="","",IF(U23="","",U23))</f>
        <v>عدد</v>
      </c>
      <c r="G23" s="223">
        <f>IF(C23="","",$M$7)</f>
        <v>540</v>
      </c>
      <c r="H23" s="224"/>
      <c r="I23" s="171">
        <f>IF(C23="","",AA23)</f>
        <v>1080</v>
      </c>
      <c r="J23" s="171"/>
      <c r="K23" s="210"/>
      <c r="L23" s="211"/>
      <c r="M23" s="303"/>
      <c r="N23" s="304"/>
      <c r="O23" s="158"/>
      <c r="P23" s="109"/>
      <c r="Q23" s="17">
        <v>2</v>
      </c>
      <c r="R23" s="16"/>
      <c r="S23" s="317" t="s">
        <v>47</v>
      </c>
      <c r="T23" s="317"/>
      <c r="U23" s="15" t="s">
        <v>46</v>
      </c>
      <c r="V23" s="14">
        <v>1080</v>
      </c>
      <c r="X23" s="22"/>
      <c r="Y23" s="22"/>
      <c r="AA23" s="6">
        <f t="shared" ref="AA23:AA25" si="3">($M$7*V23)/$S$9</f>
        <v>1080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3"/>
      <c r="N24" s="304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45</v>
      </c>
      <c r="E31" s="111">
        <f t="shared" ref="E31:J31" si="5">G7</f>
        <v>90</v>
      </c>
      <c r="F31" s="111">
        <f t="shared" si="5"/>
        <v>135</v>
      </c>
      <c r="G31" s="111">
        <f t="shared" si="5"/>
        <v>135</v>
      </c>
      <c r="H31" s="111">
        <f t="shared" si="5"/>
        <v>90</v>
      </c>
      <c r="I31" s="111">
        <f t="shared" si="5"/>
        <v>45</v>
      </c>
      <c r="J31" s="111">
        <f t="shared" si="5"/>
        <v>0</v>
      </c>
      <c r="K31" s="205">
        <f>J31+I31+H31+G31+F31+E31+D31</f>
        <v>540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 xml:space="preserve">900/17
جمشید </v>
      </c>
      <c r="E32" s="259"/>
      <c r="F32" s="110"/>
      <c r="G32" s="257" t="s">
        <v>11</v>
      </c>
      <c r="H32" s="257"/>
      <c r="I32" s="257"/>
      <c r="J32" s="260">
        <f>$O$6</f>
        <v>220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9" t="s">
        <v>8</v>
      </c>
      <c r="L33" s="230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کرم بژ ونزیا</v>
      </c>
      <c r="D34" s="287"/>
      <c r="E34" s="288"/>
      <c r="F34" s="19" t="str">
        <f>IF(C34="","",IF(U34="","",U34))</f>
        <v>متر</v>
      </c>
      <c r="G34" s="170">
        <f>IF(C34="","",$M$7)</f>
        <v>540</v>
      </c>
      <c r="H34" s="170"/>
      <c r="I34" s="171">
        <f>IF(C34="","",AA34)</f>
        <v>31.5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43</v>
      </c>
      <c r="T34" s="291"/>
      <c r="U34" s="24" t="s">
        <v>42</v>
      </c>
      <c r="V34" s="47">
        <v>31.5</v>
      </c>
      <c r="X34" s="22"/>
      <c r="Y34" s="22"/>
      <c r="AA34" s="6">
        <f>($M$7*V34)/$S$9</f>
        <v>31.5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 xml:space="preserve">900/17
جمشید </v>
      </c>
      <c r="E41" s="184"/>
      <c r="F41" s="40"/>
      <c r="G41" s="182" t="s">
        <v>11</v>
      </c>
      <c r="H41" s="182"/>
      <c r="I41" s="182"/>
      <c r="J41" s="185">
        <f>$O$6</f>
        <v>220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9" t="s">
        <v>8</v>
      </c>
      <c r="L42" s="230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2"/>
      <c r="M44" s="263"/>
      <c r="N44" s="264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2019-05-05T07:04:40Z</cp:lastPrinted>
  <dcterms:created xsi:type="dcterms:W3CDTF">2018-11-04T09:48:07Z</dcterms:created>
  <dcterms:modified xsi:type="dcterms:W3CDTF">2021-06-29T13:15:00Z</dcterms:modified>
</cp:coreProperties>
</file>