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<sst xmlns="http://schemas.openxmlformats.org/spreadsheetml/2006/main" count="118" uniqueCount="53">
  <si>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</si>
  <si>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</si>
  <si>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</si>
  <si>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</si>
  <si>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</si>
  <si>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</si>
  <si>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</si>
  <si>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</si>
  <si>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</si>
  <si>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</si>
  <si>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</si>
  <si>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</si>
  <si>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</si>
  <si>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</si>
  <si>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</si>
  <si>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</si>
  <si>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</si>
  <si>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</si>
  <si>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</si>
  <si>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</si>
  <si>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</si>
  <si>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</si>
  <si>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</si>
  <si>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</si>
  <si>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</si>
  <si>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</si>
  <si>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</si>
  <si>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</si>
  <si>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</si>
  <si>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</si>
  <si>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</si>
  <si>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</si>
  <si>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</si>
  <si>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</si>
  <si>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</si>
  <si>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</si>
  <si>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</si>
  <si>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</si>
  <si>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</si>
  <si>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</si>
  <si>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</si>
  <si>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</si>
  <si>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</si>
  <si>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</si>
  <si>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دانمارک</t>
  </si>
  <si>
    <t>900/41
دانمارک</t>
  </si>
  <si>
    <t>مارک الماس</t>
  </si>
  <si>
    <t>میخ زیرو نیکل</t>
  </si>
  <si>
    <t>مشکی</t>
  </si>
  <si>
    <t xml:space="preserve">سوبله کلار مشکی </t>
  </si>
  <si>
    <t xml:space="preserve">آستری لدا مشکی </t>
  </si>
  <si>
    <t>دوبله کلار مشکی</t>
  </si>
  <si>
    <t>کفی لدا 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</si>
</sst>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100182</xdr:colOff>
      <xdr:row>9</xdr:row>
      <xdr:rowOff>21167</xdr:rowOff>
    </xdr:from>
    <xdr:to>
      <xdr:col>14</xdr:col>
      <xdr:colOff>1227667</xdr:colOff>
      <xdr:row>14</xdr:row>
      <xdr:rowOff>201082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62667"/>
          <a:ext cx="2016485" cy="12276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1227849</xdr:colOff>
      <xdr:row>25</xdr:row>
      <xdr:rowOff>42333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1" y="4349750"/>
          <a:ext cx="2116849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521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17</v>
      </c>
      <c r="E2" s="117">
        <v>3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175</v>
      </c>
      <c r="P6" s="84"/>
      <c r="Q6" s="92" t="s">
        <v>30</v>
      </c>
      <c r="R6" s="133">
        <v>40</v>
      </c>
      <c r="S6" s="134">
        <v>41</v>
      </c>
      <c r="T6" s="134">
        <v>42</v>
      </c>
      <c r="U6" s="134">
        <v>43</v>
      </c>
      <c r="V6" s="134">
        <v>44</v>
      </c>
      <c r="W6" s="134">
        <v>45</v>
      </c>
      <c r="X6" s="135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0</v>
      </c>
      <c r="U7" s="87">
        <v>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کلار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2.6111111111111112</v>
      </c>
      <c r="J12" s="171"/>
      <c r="K12" s="172"/>
      <c r="L12" s="173"/>
      <c r="M12" s="239" t="s">
        <v>44</v>
      </c>
      <c r="N12" s="240"/>
      <c r="O12" s="241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23.5</v>
      </c>
      <c r="X12" s="22"/>
      <c r="Y12" s="22"/>
      <c r="AA12" s="6">
        <f>($M$7*V12)/$S$9</f>
        <v>2.6111111111111112</v>
      </c>
    </row>
    <row r="13" spans="2:36" ht="19.7" customHeight="1" thickBot="1" x14ac:dyDescent="0.25">
      <c r="B13" s="46">
        <v>2</v>
      </c>
      <c r="C13" s="209" t="str">
        <f>IF(S13="","",S13)</f>
        <v xml:space="preserve">آستری لدا مشکی </v>
      </c>
      <c r="D13" s="209"/>
      <c r="E13" s="209"/>
      <c r="F13" s="19" t="str">
        <f>IF(C13="","",IF(U13="","",U13))</f>
        <v>متر</v>
      </c>
      <c r="G13" s="170">
        <f>IF(C13="","",$M$7)</f>
        <v>60</v>
      </c>
      <c r="H13" s="170"/>
      <c r="I13" s="171">
        <f>IF(C13="","",AA13)</f>
        <v>2.7222222222222223</v>
      </c>
      <c r="J13" s="171"/>
      <c r="K13" s="186"/>
      <c r="L13" s="187"/>
      <c r="M13" s="239"/>
      <c r="N13" s="240"/>
      <c r="O13" s="241"/>
      <c r="P13" s="45"/>
      <c r="Q13" s="70">
        <v>2</v>
      </c>
      <c r="R13" s="127"/>
      <c r="S13" s="197" t="s">
        <v>50</v>
      </c>
      <c r="T13" s="198"/>
      <c r="U13" s="125" t="s">
        <v>42</v>
      </c>
      <c r="V13" s="128">
        <v>24.5</v>
      </c>
      <c r="X13" s="22"/>
      <c r="Y13" s="22"/>
      <c r="AA13" s="6">
        <f t="shared" ref="AA13:AA15" si="2">($M$7*V13)/$S$9</f>
        <v>2.7222222222222223</v>
      </c>
    </row>
    <row r="14" spans="2:36" ht="19.7" customHeight="1" x14ac:dyDescent="0.2">
      <c r="B14" s="46">
        <v>3</v>
      </c>
      <c r="C14" s="209" t="str">
        <f>IF(S14="","",S14)</f>
        <v>دوبله کلار مشکی</v>
      </c>
      <c r="D14" s="209"/>
      <c r="E14" s="209"/>
      <c r="F14" s="19" t="str">
        <f>IF(C14="","",IF(U14="","",U14))</f>
        <v>متر</v>
      </c>
      <c r="G14" s="170">
        <f>IF(C14="","",$M$7)</f>
        <v>60</v>
      </c>
      <c r="H14" s="170"/>
      <c r="I14" s="171">
        <f>IF(C14="","",AA14)</f>
        <v>0.94444444444444442</v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197" t="s">
        <v>51</v>
      </c>
      <c r="T14" s="198"/>
      <c r="U14" s="125" t="s">
        <v>42</v>
      </c>
      <c r="V14" s="129">
        <v>8.5</v>
      </c>
      <c r="X14" s="22"/>
      <c r="Y14" s="22"/>
      <c r="AA14" s="6">
        <f t="shared" si="2"/>
        <v>0.94444444444444442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9"/>
      <c r="N15" s="240"/>
      <c r="O15" s="241"/>
      <c r="P15" s="45"/>
      <c r="Q15" s="67">
        <v>4</v>
      </c>
      <c r="R15" s="130"/>
      <c r="S15" s="207"/>
      <c r="T15" s="20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900/41
دانمارک</v>
      </c>
      <c r="E20" s="184"/>
      <c r="F20" s="107"/>
      <c r="G20" s="182" t="s">
        <v>11</v>
      </c>
      <c r="H20" s="182"/>
      <c r="I20" s="182"/>
      <c r="J20" s="185">
        <f>$O$6</f>
        <v>175</v>
      </c>
      <c r="K20" s="185"/>
      <c r="L20" s="185"/>
      <c r="M20" s="262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3" t="s">
        <v>7</v>
      </c>
      <c r="C21" s="264"/>
      <c r="D21" s="264"/>
      <c r="E21" s="265"/>
      <c r="F21" s="31" t="s">
        <v>6</v>
      </c>
      <c r="G21" s="266" t="s">
        <v>9</v>
      </c>
      <c r="H21" s="267"/>
      <c r="I21" s="268" t="s">
        <v>5</v>
      </c>
      <c r="J21" s="269"/>
      <c r="K21" s="270" t="s">
        <v>8</v>
      </c>
      <c r="L21" s="271"/>
      <c r="M21" s="304" t="s">
        <v>44</v>
      </c>
      <c r="N21" s="305"/>
      <c r="O21" s="306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>مارک الماس</v>
      </c>
      <c r="D22" s="314"/>
      <c r="E22" s="314"/>
      <c r="F22" s="27" t="str">
        <f>IF(C22="","",IF(U22="","",U22))</f>
        <v>عدد</v>
      </c>
      <c r="G22" s="315">
        <f>IF(C22="","",$M$7)</f>
        <v>60</v>
      </c>
      <c r="H22" s="315"/>
      <c r="I22" s="316">
        <f>IF(C22="","",AA22)</f>
        <v>120</v>
      </c>
      <c r="J22" s="316"/>
      <c r="K22" s="317"/>
      <c r="L22" s="318"/>
      <c r="M22" s="304"/>
      <c r="N22" s="305"/>
      <c r="O22" s="306"/>
      <c r="P22" s="11"/>
      <c r="Q22" s="26">
        <v>1</v>
      </c>
      <c r="R22" s="25"/>
      <c r="S22" s="319" t="s">
        <v>46</v>
      </c>
      <c r="T22" s="319"/>
      <c r="U22" s="24" t="s">
        <v>43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72" t="str">
        <f>IF(S23="","",S23)</f>
        <v>میخ زیرو نیکل</v>
      </c>
      <c r="D23" s="209"/>
      <c r="E23" s="209"/>
      <c r="F23" s="19" t="str">
        <f>IF(C23="","",IF(U23="","",U23))</f>
        <v>عدد</v>
      </c>
      <c r="G23" s="223">
        <f>IF(C23="","",$M$7)</f>
        <v>60</v>
      </c>
      <c r="H23" s="224"/>
      <c r="I23" s="171">
        <f>IF(C23="","",AA23)</f>
        <v>120</v>
      </c>
      <c r="J23" s="171"/>
      <c r="K23" s="210"/>
      <c r="L23" s="211"/>
      <c r="M23" s="304"/>
      <c r="N23" s="305"/>
      <c r="O23" s="306"/>
      <c r="P23" s="109"/>
      <c r="Q23" s="17">
        <v>2</v>
      </c>
      <c r="R23" s="16"/>
      <c r="S23" s="319" t="s">
        <v>47</v>
      </c>
      <c r="T23" s="319"/>
      <c r="U23" s="15" t="s">
        <v>43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">
      <c r="B24" s="20">
        <v>3</v>
      </c>
      <c r="C24" s="272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10"/>
      <c r="L24" s="211"/>
      <c r="M24" s="304"/>
      <c r="N24" s="305"/>
      <c r="O24" s="306"/>
      <c r="P24" s="108"/>
      <c r="Q24" s="17">
        <v>3</v>
      </c>
      <c r="R24" s="16"/>
      <c r="S24" s="225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20" t="str">
        <f>IF(C25="","",$M$7)</f>
        <v/>
      </c>
      <c r="H25" s="321"/>
      <c r="I25" s="278" t="str">
        <f>IF(C25="","",AA25)</f>
        <v/>
      </c>
      <c r="J25" s="278"/>
      <c r="K25" s="279"/>
      <c r="L25" s="280"/>
      <c r="M25" s="307"/>
      <c r="N25" s="308"/>
      <c r="O25" s="309"/>
      <c r="P25" s="11"/>
      <c r="Q25" s="10">
        <v>4</v>
      </c>
      <c r="R25" s="9"/>
      <c r="S25" s="281"/>
      <c r="T25" s="281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5" t="s">
        <v>30</v>
      </c>
      <c r="C30" s="196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9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5">
        <f>J31+I31+H31+G31+F31+E31+D31</f>
        <v>60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900/41
دانمارک</v>
      </c>
      <c r="E32" s="259"/>
      <c r="F32" s="110"/>
      <c r="G32" s="257" t="s">
        <v>11</v>
      </c>
      <c r="H32" s="257"/>
      <c r="I32" s="257"/>
      <c r="J32" s="260">
        <f>$O$6</f>
        <v>175</v>
      </c>
      <c r="K32" s="260"/>
      <c r="L32" s="260"/>
      <c r="M32" s="261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4" t="s">
        <v>23</v>
      </c>
      <c r="D33" s="284"/>
      <c r="E33" s="284"/>
      <c r="F33" s="56" t="s">
        <v>6</v>
      </c>
      <c r="G33" s="297" t="s">
        <v>9</v>
      </c>
      <c r="H33" s="297"/>
      <c r="I33" s="297" t="s">
        <v>5</v>
      </c>
      <c r="J33" s="297"/>
      <c r="K33" s="229" t="s">
        <v>8</v>
      </c>
      <c r="L33" s="230"/>
      <c r="M33" s="294"/>
      <c r="N33" s="157"/>
      <c r="O33" s="295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7" t="str">
        <f>IF(S34="","",S34)</f>
        <v>کفی لدا  مشکی</v>
      </c>
      <c r="D34" s="288"/>
      <c r="E34" s="289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3.4444444444444446</v>
      </c>
      <c r="J34" s="171"/>
      <c r="K34" s="172"/>
      <c r="L34" s="290"/>
      <c r="M34" s="294"/>
      <c r="N34" s="157"/>
      <c r="O34" s="295"/>
      <c r="P34" s="49"/>
      <c r="Q34" s="26">
        <v>1</v>
      </c>
      <c r="R34" s="48"/>
      <c r="S34" s="291" t="s">
        <v>52</v>
      </c>
      <c r="T34" s="292"/>
      <c r="U34" s="24" t="s">
        <v>42</v>
      </c>
      <c r="V34" s="47">
        <v>31</v>
      </c>
      <c r="X34" s="22"/>
      <c r="Y34" s="22"/>
      <c r="AA34" s="6">
        <f>($M$7*V34)/$S$9</f>
        <v>3.4444444444444446</v>
      </c>
    </row>
    <row r="35" spans="2:27" ht="19.7" customHeight="1" thickBot="1" x14ac:dyDescent="0.25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3"/>
      <c r="M35" s="263"/>
      <c r="N35" s="264"/>
      <c r="O35" s="296"/>
      <c r="P35" s="45"/>
      <c r="Q35" s="10">
        <v>2</v>
      </c>
      <c r="R35" s="44"/>
      <c r="S35" s="285"/>
      <c r="T35" s="286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82"/>
      <c r="N36" s="283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5" t="str">
        <f>$B$7</f>
        <v>900/41
دانمارک</v>
      </c>
      <c r="E41" s="277"/>
      <c r="F41" s="40"/>
      <c r="G41" s="182" t="s">
        <v>11</v>
      </c>
      <c r="H41" s="182"/>
      <c r="I41" s="182"/>
      <c r="J41" s="185">
        <f>$O$6</f>
        <v>175</v>
      </c>
      <c r="K41" s="185"/>
      <c r="L41" s="185"/>
      <c r="M41" s="262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3" t="s">
        <v>14</v>
      </c>
      <c r="D42" s="303"/>
      <c r="E42" s="303"/>
      <c r="F42" s="56" t="s">
        <v>6</v>
      </c>
      <c r="G42" s="297" t="s">
        <v>9</v>
      </c>
      <c r="H42" s="297"/>
      <c r="I42" s="297" t="s">
        <v>5</v>
      </c>
      <c r="J42" s="297"/>
      <c r="K42" s="229" t="s">
        <v>8</v>
      </c>
      <c r="L42" s="230"/>
      <c r="M42" s="294"/>
      <c r="N42" s="157"/>
      <c r="O42" s="295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8" t="str">
        <f>IF(S43="","",S43)</f>
        <v/>
      </c>
      <c r="D43" s="299"/>
      <c r="E43" s="300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90"/>
      <c r="M43" s="294"/>
      <c r="N43" s="157"/>
      <c r="O43" s="295"/>
      <c r="P43" s="49"/>
      <c r="Q43" s="26">
        <v>1</v>
      </c>
      <c r="R43" s="48"/>
      <c r="S43" s="301"/>
      <c r="T43" s="302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3"/>
      <c r="M44" s="263"/>
      <c r="N44" s="264"/>
      <c r="O44" s="296"/>
      <c r="P44" s="45"/>
      <c r="Q44" s="10">
        <v>2</v>
      </c>
      <c r="R44" s="44"/>
      <c r="S44" s="285"/>
      <c r="T44" s="286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82"/>
      <c r="N45" s="283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2020-06-07T03:14:36Z</cp:lastPrinted>
  <dcterms:created xsi:type="dcterms:W3CDTF">2018-11-04T09:48:07Z</dcterms:created>
  <dcterms:modified xsi:type="dcterms:W3CDTF">2021-10-19T07:38:16Z</dcterms:modified>
</cp:coreProperties>
</file>