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<sst xmlns="http://schemas.openxmlformats.org/spreadsheetml/2006/main" count="111" uniqueCount="49">
  <si>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</si>
  <si>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</si>
  <si>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</si>
  <si>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</si>
  <si>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</si>
  <si>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</si>
  <si>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</si>
  <si>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</si>
  <si>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</si>
  <si>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</si>
  <si>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</si>
  <si>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</si>
  <si>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</si>
  <si>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</si>
  <si>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</si>
  <si>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</si>
  <si>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</si>
  <si>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</si>
  <si>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</si>
  <si>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</si>
  <si>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</si>
  <si>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</si>
  <si>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</si>
  <si>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</si>
  <si>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</si>
  <si>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</si>
  <si>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</si>
  <si>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</si>
  <si>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</si>
  <si>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</si>
  <si>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</si>
  <si>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</si>
  <si>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</si>
  <si>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</si>
  <si>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</si>
  <si>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</si>
  <si>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</si>
  <si>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</si>
  <si>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</si>
  <si>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</si>
  <si>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</si>
  <si>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</si>
  <si>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</si>
  <si>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رول</t>
  </si>
  <si>
    <t>900/46
دبی</t>
  </si>
  <si>
    <t>دبی</t>
  </si>
  <si>
    <t>مشکی</t>
  </si>
  <si>
    <t>سوبله پاویا مشکی</t>
  </si>
  <si>
    <t>کفی قهوه ای روشن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</si>
</sst>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Stencil"/>
      <family val="5"/>
    </font>
    <font>
      <b/>
      <sz val="24"/>
      <color theme="1"/>
      <name val="B Titr"/>
      <charset val="178"/>
    </font>
    <font>
      <sz val="12"/>
      <color theme="1"/>
      <name val="Stencil"/>
      <family val="5"/>
    </font>
    <font>
      <b/>
      <sz val="9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2" fillId="0" borderId="3" xfId="0" applyFont="1" applyFill="1" applyBorder="1" applyAlignment="1" applyProtection="1">
      <alignment horizontal="center" vertical="center"/>
      <protection hidden="1"/>
    </xf>
    <xf numFmtId="0" fontId="32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33" fillId="0" borderId="44" xfId="0" applyFont="1" applyFill="1" applyBorder="1" applyAlignment="1" applyProtection="1">
      <alignment horizontal="center" vertical="center"/>
      <protection locked="0" hidden="1"/>
    </xf>
    <xf numFmtId="0" fontId="33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32" fillId="0" borderId="39" xfId="0" applyFont="1" applyFill="1" applyBorder="1" applyAlignment="1" applyProtection="1">
      <alignment horizontal="center" vertical="center"/>
      <protection hidden="1"/>
    </xf>
    <xf numFmtId="0" fontId="32" fillId="0" borderId="38" xfId="0" applyFont="1" applyFill="1" applyBorder="1" applyAlignment="1" applyProtection="1">
      <alignment horizontal="center" vertical="center"/>
      <protection hidden="1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30" fillId="0" borderId="0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R13" sqref="R13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9" t="s">
        <v>32</v>
      </c>
      <c r="C1" s="320"/>
      <c r="D1" s="321">
        <v>4303</v>
      </c>
      <c r="E1" s="321"/>
      <c r="F1" s="322" t="s">
        <v>35</v>
      </c>
      <c r="G1" s="322"/>
      <c r="H1" s="322"/>
      <c r="I1" s="322"/>
      <c r="J1" s="322"/>
      <c r="K1" s="322"/>
      <c r="L1" s="322"/>
      <c r="M1" s="120"/>
      <c r="N1" s="317"/>
      <c r="O1" s="103"/>
      <c r="P1" s="298"/>
      <c r="Q1" s="298"/>
      <c r="R1" s="102"/>
      <c r="S1" s="101"/>
    </row>
    <row r="2" spans="2:36" ht="15.75" customHeight="1" x14ac:dyDescent="0.75">
      <c r="B2" s="310" t="s">
        <v>33</v>
      </c>
      <c r="C2" s="311"/>
      <c r="D2" s="117">
        <v>5</v>
      </c>
      <c r="E2" s="117">
        <v>11</v>
      </c>
      <c r="F2" s="117">
        <v>1398</v>
      </c>
      <c r="G2" s="99"/>
      <c r="H2" s="314" t="s">
        <v>37</v>
      </c>
      <c r="I2" s="315"/>
      <c r="J2" s="122"/>
      <c r="K2" s="118" t="s">
        <v>36</v>
      </c>
      <c r="L2" s="121"/>
      <c r="M2" s="121"/>
      <c r="N2" s="318"/>
      <c r="O2" s="112"/>
      <c r="Q2" s="3"/>
      <c r="R2" s="3"/>
    </row>
    <row r="3" spans="2:36" ht="15.75" customHeight="1" x14ac:dyDescent="0.2">
      <c r="B3" s="312" t="s">
        <v>34</v>
      </c>
      <c r="C3" s="313"/>
      <c r="D3" s="117"/>
      <c r="E3" s="117"/>
      <c r="F3" s="117">
        <v>1398</v>
      </c>
      <c r="G3" s="99"/>
      <c r="H3" s="314" t="s">
        <v>38</v>
      </c>
      <c r="I3" s="315"/>
      <c r="J3" s="122"/>
      <c r="K3" s="118" t="s">
        <v>36</v>
      </c>
      <c r="L3" s="98"/>
      <c r="M3" s="206" t="s">
        <v>41</v>
      </c>
      <c r="N3" s="206"/>
      <c r="O3" s="316"/>
      <c r="Q3" s="3"/>
      <c r="R3" s="3"/>
    </row>
    <row r="4" spans="2:36" ht="15.75" customHeight="1" x14ac:dyDescent="0.25">
      <c r="B4" s="310" t="s">
        <v>40</v>
      </c>
      <c r="C4" s="311"/>
      <c r="D4" s="116"/>
      <c r="E4" s="119"/>
      <c r="F4" s="117">
        <v>1398</v>
      </c>
      <c r="G4" s="99"/>
      <c r="H4" s="314" t="s">
        <v>39</v>
      </c>
      <c r="I4" s="315"/>
      <c r="J4" s="123"/>
      <c r="K4" s="118" t="s">
        <v>36</v>
      </c>
      <c r="L4" s="98"/>
      <c r="M4" s="206"/>
      <c r="N4" s="206"/>
      <c r="O4" s="31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9" t="s">
        <v>31</v>
      </c>
      <c r="C6" s="300"/>
      <c r="D6" s="300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2" t="s">
        <v>11</v>
      </c>
      <c r="O6" s="234">
        <v>669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301" t="s">
        <v>44</v>
      </c>
      <c r="C7" s="302"/>
      <c r="D7" s="302"/>
      <c r="E7" s="91" t="s">
        <v>28</v>
      </c>
      <c r="F7" s="90">
        <f>R7</f>
        <v>45</v>
      </c>
      <c r="G7" s="90">
        <f t="shared" si="0"/>
        <v>45</v>
      </c>
      <c r="H7" s="90">
        <f t="shared" si="0"/>
        <v>90</v>
      </c>
      <c r="I7" s="90">
        <f t="shared" si="0"/>
        <v>90</v>
      </c>
      <c r="J7" s="90">
        <f t="shared" si="0"/>
        <v>45</v>
      </c>
      <c r="K7" s="90">
        <f t="shared" si="0"/>
        <v>45</v>
      </c>
      <c r="L7" s="90">
        <f t="shared" si="0"/>
        <v>0</v>
      </c>
      <c r="M7" s="90">
        <f t="shared" ref="M7" si="1">Y7</f>
        <v>360</v>
      </c>
      <c r="N7" s="233"/>
      <c r="O7" s="235"/>
      <c r="P7" s="89"/>
      <c r="Q7" s="88" t="s">
        <v>28</v>
      </c>
      <c r="R7" s="87">
        <v>45</v>
      </c>
      <c r="S7" s="87">
        <v>45</v>
      </c>
      <c r="T7" s="87">
        <v>90</v>
      </c>
      <c r="U7" s="87">
        <v>90</v>
      </c>
      <c r="V7" s="87">
        <v>45</v>
      </c>
      <c r="W7" s="87">
        <v>45</v>
      </c>
      <c r="X7" s="86">
        <v>0</v>
      </c>
      <c r="Y7" s="85">
        <f>SUM(R7:X7)</f>
        <v>360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3"/>
      <c r="C8" s="302"/>
      <c r="D8" s="302"/>
      <c r="E8" s="306" t="s">
        <v>27</v>
      </c>
      <c r="F8" s="297"/>
      <c r="G8" s="297"/>
      <c r="H8" s="297"/>
      <c r="I8" s="297"/>
      <c r="J8" s="297"/>
      <c r="K8" s="297"/>
      <c r="L8" s="297"/>
      <c r="M8" s="288"/>
      <c r="N8" s="236" t="s">
        <v>26</v>
      </c>
      <c r="O8" s="238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4"/>
      <c r="C9" s="305"/>
      <c r="D9" s="305"/>
      <c r="E9" s="307"/>
      <c r="F9" s="264"/>
      <c r="G9" s="264"/>
      <c r="H9" s="264"/>
      <c r="I9" s="264"/>
      <c r="J9" s="264"/>
      <c r="K9" s="264"/>
      <c r="L9" s="264"/>
      <c r="M9" s="289"/>
      <c r="N9" s="237"/>
      <c r="O9" s="239"/>
      <c r="P9" s="74"/>
      <c r="Q9" s="308" t="s">
        <v>25</v>
      </c>
      <c r="R9" s="30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3" t="s">
        <v>24</v>
      </c>
      <c r="D11" s="293"/>
      <c r="E11" s="293"/>
      <c r="F11" s="53" t="s">
        <v>6</v>
      </c>
      <c r="G11" s="294" t="s">
        <v>9</v>
      </c>
      <c r="H11" s="294"/>
      <c r="I11" s="294" t="s">
        <v>5</v>
      </c>
      <c r="J11" s="294"/>
      <c r="K11" s="295" t="s">
        <v>8</v>
      </c>
      <c r="L11" s="296"/>
      <c r="M11" s="285" t="s">
        <v>10</v>
      </c>
      <c r="N11" s="286"/>
      <c r="O11" s="287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9" t="str">
        <f>IF(S12="","",S12)</f>
        <v>سوبله پاویا مشکی</v>
      </c>
      <c r="D12" s="280"/>
      <c r="E12" s="281"/>
      <c r="F12" s="19" t="str">
        <f>IF(C12="","",IF(U12="","",U12))</f>
        <v>متر</v>
      </c>
      <c r="G12" s="184">
        <f>IF(C12="","",$M$7)</f>
        <v>360</v>
      </c>
      <c r="H12" s="184"/>
      <c r="I12" s="174">
        <f>IF(C12="","",AA12)</f>
        <v>21.333333333333332</v>
      </c>
      <c r="J12" s="174"/>
      <c r="K12" s="185"/>
      <c r="L12" s="282"/>
      <c r="M12" s="240" t="s">
        <v>45</v>
      </c>
      <c r="N12" s="241"/>
      <c r="O12" s="242"/>
      <c r="P12" s="49"/>
      <c r="Q12" s="71">
        <v>1</v>
      </c>
      <c r="R12" s="124"/>
      <c r="S12" s="283" t="s">
        <v>47</v>
      </c>
      <c r="T12" s="284"/>
      <c r="U12" s="125" t="s">
        <v>42</v>
      </c>
      <c r="V12" s="126">
        <v>32</v>
      </c>
      <c r="X12" s="22"/>
      <c r="Y12" s="22"/>
      <c r="AA12" s="6">
        <f>($M$7*V12)/$S$9</f>
        <v>21.333333333333332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92"/>
      <c r="M13" s="240"/>
      <c r="N13" s="241"/>
      <c r="O13" s="242"/>
      <c r="P13" s="45"/>
      <c r="Q13" s="70">
        <v>2</v>
      </c>
      <c r="R13" s="127"/>
      <c r="S13" s="261"/>
      <c r="T13" s="262"/>
      <c r="U13" s="128" t="s">
        <v>43</v>
      </c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1"/>
      <c r="T14" s="262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0" t="str">
        <f>IF(S15="","",S15)</f>
        <v/>
      </c>
      <c r="D15" s="270"/>
      <c r="E15" s="270"/>
      <c r="F15" s="68" t="str">
        <f>IF(C15="","",IF(U15="","",U15))</f>
        <v/>
      </c>
      <c r="G15" s="271" t="str">
        <f>IF(C15="","",$M$7)</f>
        <v/>
      </c>
      <c r="H15" s="271"/>
      <c r="I15" s="272" t="str">
        <f>IF(C15="","",AA15)</f>
        <v/>
      </c>
      <c r="J15" s="272"/>
      <c r="K15" s="273"/>
      <c r="L15" s="274"/>
      <c r="M15" s="240"/>
      <c r="N15" s="241"/>
      <c r="O15" s="242"/>
      <c r="P15" s="45"/>
      <c r="Q15" s="67">
        <v>4</v>
      </c>
      <c r="R15" s="131"/>
      <c r="S15" s="268"/>
      <c r="T15" s="269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137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90" t="str">
        <f>$B$7</f>
        <v>900/46
دبی</v>
      </c>
      <c r="E20" s="291"/>
      <c r="F20" s="107"/>
      <c r="G20" s="230" t="s">
        <v>11</v>
      </c>
      <c r="H20" s="230"/>
      <c r="I20" s="230"/>
      <c r="J20" s="222">
        <f>$O$6</f>
        <v>669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4" t="s">
        <v>45</v>
      </c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5"/>
      <c r="T24" s="276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7" t="str">
        <f>IF(S25="","",S25)</f>
        <v/>
      </c>
      <c r="D25" s="278"/>
      <c r="E25" s="278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9" t="s">
        <v>30</v>
      </c>
      <c r="C30" s="260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60" t="s">
        <v>29</v>
      </c>
      <c r="L30" s="265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3" t="s">
        <v>28</v>
      </c>
      <c r="C31" s="264"/>
      <c r="D31" s="111">
        <f>F7</f>
        <v>45</v>
      </c>
      <c r="E31" s="111">
        <f t="shared" ref="E31:J31" si="5">G7</f>
        <v>45</v>
      </c>
      <c r="F31" s="111">
        <f t="shared" si="5"/>
        <v>90</v>
      </c>
      <c r="G31" s="111">
        <f t="shared" si="5"/>
        <v>90</v>
      </c>
      <c r="H31" s="111">
        <f t="shared" si="5"/>
        <v>45</v>
      </c>
      <c r="I31" s="111">
        <f t="shared" si="5"/>
        <v>45</v>
      </c>
      <c r="J31" s="111">
        <f t="shared" si="5"/>
        <v>0</v>
      </c>
      <c r="K31" s="266">
        <f>J31+I31+H31+G31+F31+E31+D31</f>
        <v>360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900/46
دبی</v>
      </c>
      <c r="E32" s="247"/>
      <c r="F32" s="110"/>
      <c r="G32" s="245" t="s">
        <v>11</v>
      </c>
      <c r="H32" s="245"/>
      <c r="I32" s="245"/>
      <c r="J32" s="248">
        <f>$O$6</f>
        <v>669</v>
      </c>
      <c r="K32" s="248"/>
      <c r="L32" s="248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قهوه ای روشن</v>
      </c>
      <c r="D34" s="218"/>
      <c r="E34" s="219"/>
      <c r="F34" s="19" t="str">
        <f>IF(C34="","",IF(U34="","",U34))</f>
        <v>متر</v>
      </c>
      <c r="G34" s="184">
        <f>IF(C34="","",$M$7)</f>
        <v>360</v>
      </c>
      <c r="H34" s="184"/>
      <c r="I34" s="174">
        <f>IF(C34="","",AA34)</f>
        <v>20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48</v>
      </c>
      <c r="T34" s="221"/>
      <c r="U34" s="24" t="s">
        <v>42</v>
      </c>
      <c r="V34" s="47">
        <v>30</v>
      </c>
      <c r="X34" s="22"/>
      <c r="Y34" s="22"/>
      <c r="AA34" s="6">
        <f>($M$7*V34)/$S$9</f>
        <v>20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900/46
دبی</v>
      </c>
      <c r="E41" s="231"/>
      <c r="F41" s="40"/>
      <c r="G41" s="230" t="s">
        <v>11</v>
      </c>
      <c r="H41" s="230"/>
      <c r="I41" s="230"/>
      <c r="J41" s="222">
        <f>$O$6</f>
        <v>669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2020-01-25T13:51:59Z</cp:lastPrinted>
  <dcterms:created xsi:type="dcterms:W3CDTF">2018-11-04T09:48:07Z</dcterms:created>
  <dcterms:modified xsi:type="dcterms:W3CDTF">2020-01-25T13:52:07Z</dcterms:modified>
</cp:coreProperties>
</file>