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<sst xmlns="http://schemas.openxmlformats.org/spreadsheetml/2006/main" count="115" uniqueCount="53">
  <si>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</si>
  <si>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</si>
  <si>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</si>
  <si>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</si>
  <si>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</si>
  <si>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</si>
  <si>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</si>
  <si>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</si>
  <si>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</si>
  <si>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</si>
  <si>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</si>
  <si>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</si>
  <si>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</si>
  <si>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</si>
  <si>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</si>
  <si>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</si>
  <si>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</si>
  <si>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</si>
  <si>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</si>
  <si>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</si>
  <si>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</si>
  <si>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</si>
  <si>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</si>
  <si>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</si>
  <si>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</si>
  <si>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</si>
  <si>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</si>
  <si>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</si>
  <si>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</si>
  <si>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</si>
  <si>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</si>
  <si>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</si>
  <si>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</si>
  <si>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</si>
  <si>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</si>
  <si>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</si>
  <si>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</si>
  <si>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</si>
  <si>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</si>
  <si>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</si>
  <si>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</si>
  <si>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</si>
  <si>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</si>
  <si>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</si>
  <si>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مارک الماس</t>
  </si>
  <si>
    <t>کفی لدا  مشکی</t>
  </si>
  <si>
    <t>900/71
زاخو</t>
  </si>
  <si>
    <t>زاخو میانه</t>
  </si>
  <si>
    <t>قهوه ای</t>
  </si>
  <si>
    <t>دوبله کلار قهوه ای</t>
  </si>
  <si>
    <t>آستری لدا قهوه ای</t>
  </si>
  <si>
    <t>کفشی کلار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</si>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</sst>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4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5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1206500</xdr:colOff>
      <xdr:row>14</xdr:row>
      <xdr:rowOff>222250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1685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21" sqref="Q20:T21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713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4</v>
      </c>
      <c r="F2" s="117">
        <v>1399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1399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1399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39</v>
      </c>
      <c r="I6" s="94">
        <f t="shared" si="0"/>
        <v>39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213</v>
      </c>
      <c r="P6" s="84"/>
      <c r="Q6" s="92" t="s">
        <v>30</v>
      </c>
      <c r="R6" s="133">
        <v>36</v>
      </c>
      <c r="S6" s="134">
        <v>37</v>
      </c>
      <c r="T6" s="134">
        <v>39</v>
      </c>
      <c r="U6" s="134">
        <v>39</v>
      </c>
      <c r="V6" s="134">
        <v>0</v>
      </c>
      <c r="W6" s="134">
        <v>0</v>
      </c>
      <c r="X6" s="135"/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7"/>
      <c r="O9" s="239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8" t="str">
        <f>IF(S12="","",S12)</f>
        <v>دوبله کلار قهوه ای</v>
      </c>
      <c r="D12" s="169"/>
      <c r="E12" s="170"/>
      <c r="F12" s="19" t="str">
        <f>IF(C12="","",IF(U12="","",U12))</f>
        <v>متر</v>
      </c>
      <c r="G12" s="171">
        <f>IF(C12="","",$M$7)</f>
        <v>180</v>
      </c>
      <c r="H12" s="171"/>
      <c r="I12" s="172">
        <f>IF(C12="","",AA12)</f>
        <v>10</v>
      </c>
      <c r="J12" s="172"/>
      <c r="K12" s="173"/>
      <c r="L12" s="174"/>
      <c r="M12" s="240"/>
      <c r="N12" s="241"/>
      <c r="O12" s="242"/>
      <c r="P12" s="49"/>
      <c r="Q12" s="71">
        <v>1</v>
      </c>
      <c r="R12" s="124"/>
      <c r="S12" s="175" t="s">
        <v>49</v>
      </c>
      <c r="T12" s="176"/>
      <c r="U12" s="125" t="s">
        <v>42</v>
      </c>
      <c r="V12" s="126">
        <v>30</v>
      </c>
      <c r="X12" s="22"/>
      <c r="Y12" s="22"/>
      <c r="AA12" s="6">
        <f>($M$7*V12)/$S$9</f>
        <v>10</v>
      </c>
    </row>
    <row r="13" spans="2:36" ht="19.7" customHeight="1" thickBot="1" x14ac:dyDescent="0.25">
      <c r="B13" s="46">
        <v>2</v>
      </c>
      <c r="C13" s="210" t="str">
        <f>IF(S13="","",S13)</f>
        <v>آستری لدا قهوه ای</v>
      </c>
      <c r="D13" s="210"/>
      <c r="E13" s="210"/>
      <c r="F13" s="19" t="str">
        <f>IF(C13="","",IF(U13="","",U13))</f>
        <v>متر</v>
      </c>
      <c r="G13" s="171">
        <f>IF(C13="","",$M$7)</f>
        <v>180</v>
      </c>
      <c r="H13" s="171"/>
      <c r="I13" s="172">
        <f>IF(C13="","",AA13)</f>
        <v>9</v>
      </c>
      <c r="J13" s="172"/>
      <c r="K13" s="187"/>
      <c r="L13" s="188"/>
      <c r="M13" s="240"/>
      <c r="N13" s="241"/>
      <c r="O13" s="242"/>
      <c r="P13" s="45"/>
      <c r="Q13" s="70">
        <v>2</v>
      </c>
      <c r="R13" s="127"/>
      <c r="S13" s="198" t="s">
        <v>50</v>
      </c>
      <c r="T13" s="199"/>
      <c r="U13" s="125" t="s">
        <v>42</v>
      </c>
      <c r="V13" s="128">
        <v>27</v>
      </c>
      <c r="X13" s="22"/>
      <c r="Y13" s="22"/>
      <c r="AA13" s="6">
        <f t="shared" ref="AA13:AA15" si="2">($M$7*V13)/$S$9</f>
        <v>9</v>
      </c>
    </row>
    <row r="14" spans="2:36" ht="19.7" customHeight="1" x14ac:dyDescent="0.2">
      <c r="B14" s="46">
        <v>3</v>
      </c>
      <c r="C14" s="210" t="str">
        <f>IF(S14="","",S14)</f>
        <v>کفشی کلار قهوه ای</v>
      </c>
      <c r="D14" s="210"/>
      <c r="E14" s="210"/>
      <c r="F14" s="19" t="str">
        <f>IF(C14="","",IF(U14="","",U14))</f>
        <v>متر</v>
      </c>
      <c r="G14" s="171">
        <f>IF(C14="","",$M$7)</f>
        <v>180</v>
      </c>
      <c r="H14" s="171"/>
      <c r="I14" s="172">
        <f>IF(C14="","",AA14)</f>
        <v>2.5</v>
      </c>
      <c r="J14" s="172"/>
      <c r="K14" s="211"/>
      <c r="L14" s="212"/>
      <c r="M14" s="240"/>
      <c r="N14" s="241"/>
      <c r="O14" s="242"/>
      <c r="P14" s="11"/>
      <c r="Q14" s="70">
        <v>3</v>
      </c>
      <c r="R14" s="127"/>
      <c r="S14" s="198" t="s">
        <v>51</v>
      </c>
      <c r="T14" s="199"/>
      <c r="U14" s="125" t="s">
        <v>42</v>
      </c>
      <c r="V14" s="129">
        <v>7.5</v>
      </c>
      <c r="X14" s="22"/>
      <c r="Y14" s="22"/>
      <c r="AA14" s="6">
        <f t="shared" si="2"/>
        <v>2.5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40"/>
      <c r="N15" s="241"/>
      <c r="O15" s="242"/>
      <c r="P15" s="45"/>
      <c r="Q15" s="67">
        <v>4</v>
      </c>
      <c r="R15" s="130"/>
      <c r="S15" s="208"/>
      <c r="T15" s="209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323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900/71
زاخو</v>
      </c>
      <c r="E20" s="185"/>
      <c r="F20" s="107"/>
      <c r="G20" s="183" t="s">
        <v>11</v>
      </c>
      <c r="H20" s="183"/>
      <c r="I20" s="183"/>
      <c r="J20" s="186">
        <f>$O$6</f>
        <v>213</v>
      </c>
      <c r="K20" s="186"/>
      <c r="L20" s="186"/>
      <c r="M20" s="263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مارک الماس</v>
      </c>
      <c r="D22" s="315"/>
      <c r="E22" s="315"/>
      <c r="F22" s="27" t="str">
        <f>IF(C22="","",IF(U22="","",U22))</f>
        <v>عدد</v>
      </c>
      <c r="G22" s="316">
        <f>IF(C22="","",$M$7)</f>
        <v>180</v>
      </c>
      <c r="H22" s="316"/>
      <c r="I22" s="317">
        <f>IF(C22="","",AA22)</f>
        <v>360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44</v>
      </c>
      <c r="T22" s="320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73" t="str">
        <f>IF(S23="","",S23)</f>
        <v/>
      </c>
      <c r="D23" s="210"/>
      <c r="E23" s="210"/>
      <c r="F23" s="19" t="str">
        <f>IF(C23="","",IF(U23="","",U23))</f>
        <v/>
      </c>
      <c r="G23" s="224" t="str">
        <f>IF(C23="","",$M$7)</f>
        <v/>
      </c>
      <c r="H23" s="225"/>
      <c r="I23" s="172" t="str">
        <f>IF(C23="","",AA23)</f>
        <v/>
      </c>
      <c r="J23" s="172"/>
      <c r="K23" s="211"/>
      <c r="L23" s="212"/>
      <c r="M23" s="305"/>
      <c r="N23" s="306"/>
      <c r="O23" s="30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3" t="str">
        <f>IF(S24="","",S24)</f>
        <v/>
      </c>
      <c r="D24" s="210"/>
      <c r="E24" s="210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5"/>
      <c r="N24" s="306"/>
      <c r="O24" s="307"/>
      <c r="P24" s="108"/>
      <c r="Q24" s="17">
        <v>3</v>
      </c>
      <c r="R24" s="16"/>
      <c r="S24" s="226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21" t="str">
        <f>IF(C25="","",$M$7)</f>
        <v/>
      </c>
      <c r="H25" s="322"/>
      <c r="I25" s="279" t="str">
        <f>IF(C25="","",AA25)</f>
        <v/>
      </c>
      <c r="J25" s="279"/>
      <c r="K25" s="280"/>
      <c r="L25" s="281"/>
      <c r="M25" s="308"/>
      <c r="N25" s="309"/>
      <c r="O25" s="310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36</v>
      </c>
      <c r="E30" s="94">
        <f t="shared" ref="E30:J30" si="4">G6</f>
        <v>37</v>
      </c>
      <c r="F30" s="94">
        <f t="shared" si="4"/>
        <v>39</v>
      </c>
      <c r="G30" s="94">
        <f t="shared" si="4"/>
        <v>39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4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6">
        <f>J31+I31+H31+G31+F31+E31+D31</f>
        <v>180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900/71
زاخو</v>
      </c>
      <c r="E32" s="260"/>
      <c r="F32" s="110"/>
      <c r="G32" s="258" t="s">
        <v>11</v>
      </c>
      <c r="H32" s="258"/>
      <c r="I32" s="258"/>
      <c r="J32" s="261">
        <f>$O$6</f>
        <v>213</v>
      </c>
      <c r="K32" s="261"/>
      <c r="L32" s="261"/>
      <c r="M32" s="262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30" t="s">
        <v>8</v>
      </c>
      <c r="L33" s="231"/>
      <c r="M33" s="295"/>
      <c r="N33" s="157"/>
      <c r="O33" s="296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8" t="str">
        <f>IF(S34="","",S34)</f>
        <v>کفی لدا  مشکی</v>
      </c>
      <c r="D34" s="289"/>
      <c r="E34" s="290"/>
      <c r="F34" s="19" t="str">
        <f>IF(C34="","",IF(U34="","",U34))</f>
        <v>متر</v>
      </c>
      <c r="G34" s="171">
        <f>IF(C34="","",$M$7)</f>
        <v>180</v>
      </c>
      <c r="H34" s="171"/>
      <c r="I34" s="172">
        <f>IF(C34="","",AA34)</f>
        <v>10.333333333333334</v>
      </c>
      <c r="J34" s="172"/>
      <c r="K34" s="173"/>
      <c r="L34" s="291"/>
      <c r="M34" s="295"/>
      <c r="N34" s="157"/>
      <c r="O34" s="296"/>
      <c r="P34" s="49"/>
      <c r="Q34" s="26">
        <v>1</v>
      </c>
      <c r="R34" s="48"/>
      <c r="S34" s="292" t="s">
        <v>45</v>
      </c>
      <c r="T34" s="293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7"/>
      <c r="L35" s="294"/>
      <c r="M35" s="264"/>
      <c r="N35" s="265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1" t="s">
        <v>2</v>
      </c>
      <c r="I36" s="222"/>
      <c r="J36" s="223"/>
      <c r="K36" s="215" t="s">
        <v>1</v>
      </c>
      <c r="L36" s="216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6" t="str">
        <f>$B$7</f>
        <v>900/71
زاخو</v>
      </c>
      <c r="E41" s="278"/>
      <c r="F41" s="40"/>
      <c r="G41" s="183" t="s">
        <v>11</v>
      </c>
      <c r="H41" s="183"/>
      <c r="I41" s="183"/>
      <c r="J41" s="186">
        <f>$O$6</f>
        <v>213</v>
      </c>
      <c r="K41" s="186"/>
      <c r="L41" s="186"/>
      <c r="M41" s="263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30" t="s">
        <v>8</v>
      </c>
      <c r="L42" s="231"/>
      <c r="M42" s="295"/>
      <c r="N42" s="157"/>
      <c r="O42" s="296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295"/>
      <c r="N43" s="157"/>
      <c r="O43" s="29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7"/>
      <c r="L44" s="294"/>
      <c r="M44" s="264"/>
      <c r="N44" s="265"/>
      <c r="O44" s="297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1" t="s">
        <v>2</v>
      </c>
      <c r="I45" s="222"/>
      <c r="J45" s="223"/>
      <c r="K45" s="215" t="s">
        <v>1</v>
      </c>
      <c r="L45" s="216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2020-06-25T03:56:14Z</cp:lastPrinted>
  <dcterms:created xsi:type="dcterms:W3CDTF">2018-11-04T09:48:07Z</dcterms:created>
  <dcterms:modified xsi:type="dcterms:W3CDTF">2021-07-04T11:28:03Z</dcterms:modified>
</cp:coreProperties>
</file>