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<sst xmlns="http://schemas.openxmlformats.org/spreadsheetml/2006/main" count="116" uniqueCount="55">
  <si>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</si>
  <si>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</si>
  <si>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</si>
  <si>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</si>
  <si>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</si>
  <si>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</si>
  <si>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</si>
  <si>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</si>
  <si>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</si>
  <si>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</si>
  <si>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</si>
  <si>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</si>
  <si>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</si>
  <si>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</si>
  <si>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</si>
  <si>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</si>
  <si>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</si>
  <si>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</si>
  <si>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</si>
  <si>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</si>
  <si>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</si>
  <si>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</si>
  <si>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</si>
  <si>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</si>
  <si>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</si>
  <si>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</si>
  <si>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</si>
  <si>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</si>
  <si>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</si>
  <si>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</si>
  <si>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</si>
  <si>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</si>
  <si>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</si>
  <si>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</si>
  <si>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</si>
  <si>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</si>
  <si>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</si>
  <si>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</si>
  <si>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</si>
  <si>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</si>
  <si>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</si>
  <si>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</si>
  <si>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</si>
  <si>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</si>
  <si>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تایم استاندارد </t>
  </si>
  <si>
    <t>مدیریت</t>
  </si>
  <si>
    <t xml:space="preserve">فوم سنگی پشت فتر مشکی </t>
  </si>
  <si>
    <t>سگگ یریمگام</t>
  </si>
  <si>
    <t xml:space="preserve">میخ زیرو 8 میل </t>
  </si>
  <si>
    <t xml:space="preserve">کفیی 915 </t>
  </si>
  <si>
    <t xml:space="preserve">متر </t>
  </si>
  <si>
    <t>900/76</t>
  </si>
  <si>
    <t>بریکن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</si>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</sst>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hidden="1"/>
    </xf>
    <xf numFmtId="0" fontId="8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25</v>
      </c>
      <c r="E2" s="117">
        <v>9</v>
      </c>
      <c r="F2" s="117">
        <v>1402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6" t="s">
        <v>34</v>
      </c>
      <c r="C3" s="307"/>
      <c r="D3" s="117"/>
      <c r="E3" s="117"/>
      <c r="F3" s="117">
        <v>1402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310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1402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31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5" t="s">
        <v>11</v>
      </c>
      <c r="O6" s="237">
        <v>1067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6" t="s">
        <v>51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6"/>
      <c r="O7" s="238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9" t="s">
        <v>26</v>
      </c>
      <c r="O8" s="241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8"/>
      <c r="C9" s="299"/>
      <c r="D9" s="299"/>
      <c r="E9" s="301"/>
      <c r="F9" s="267"/>
      <c r="G9" s="267"/>
      <c r="H9" s="267"/>
      <c r="I9" s="267"/>
      <c r="J9" s="267"/>
      <c r="K9" s="267"/>
      <c r="L9" s="267"/>
      <c r="M9" s="286"/>
      <c r="N9" s="240"/>
      <c r="O9" s="242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81" t="str">
        <f>IF(S12="","",S12)</f>
        <v xml:space="preserve">فوم سنگی پشت فتر سفید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5</v>
      </c>
      <c r="J12" s="174"/>
      <c r="K12" s="185"/>
      <c r="L12" s="281"/>
      <c r="M12" s="243" t="s">
        <v>52</v>
      </c>
      <c r="N12" s="244"/>
      <c r="O12" s="245"/>
      <c r="P12" s="49"/>
      <c r="Q12" s="71">
        <v>1</v>
      </c>
      <c r="R12" s="124"/>
      <c r="S12" s="217" t="s">
        <v>54</v>
      </c>
      <c r="T12" s="218"/>
      <c r="U12" s="125" t="s">
        <v>42</v>
      </c>
      <c r="V12" s="126">
        <v>15</v>
      </c>
      <c r="X12" s="22"/>
      <c r="Y12" s="22"/>
      <c r="AA12" s="6">
        <f>($M$7*V12)/$S$9</f>
        <v>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7"/>
      <c r="M13" s="246"/>
      <c r="N13" s="244"/>
      <c r="O13" s="245"/>
      <c r="P13" s="45"/>
      <c r="Q13" s="70">
        <v>2</v>
      </c>
      <c r="R13" s="127"/>
      <c r="S13" s="264"/>
      <c r="T13" s="265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4"/>
      <c r="O14" s="245"/>
      <c r="P14" s="11"/>
      <c r="Q14" s="70">
        <v>3</v>
      </c>
      <c r="R14" s="127"/>
      <c r="S14" s="264"/>
      <c r="T14" s="265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3" t="str">
        <f>IF(S15="","",S15)</f>
        <v/>
      </c>
      <c r="D15" s="273"/>
      <c r="E15" s="273"/>
      <c r="F15" s="68" t="str">
        <f>IF(C15="","",IF(U15="","",U15))</f>
        <v/>
      </c>
      <c r="G15" s="274" t="str">
        <f>IF(C15="","",$M$7)</f>
        <v/>
      </c>
      <c r="H15" s="274"/>
      <c r="I15" s="275" t="str">
        <f>IF(C15="","",AA15)</f>
        <v/>
      </c>
      <c r="J15" s="275"/>
      <c r="K15" s="276"/>
      <c r="L15" s="277"/>
      <c r="M15" s="246"/>
      <c r="N15" s="244"/>
      <c r="O15" s="245"/>
      <c r="P15" s="45"/>
      <c r="Q15" s="67">
        <v>4</v>
      </c>
      <c r="R15" s="131"/>
      <c r="S15" s="271"/>
      <c r="T15" s="272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2" t="s">
        <v>12</v>
      </c>
      <c r="C20" s="233"/>
      <c r="D20" s="225" t="str">
        <f>$B$7</f>
        <v>900/76</v>
      </c>
      <c r="E20" s="234"/>
      <c r="F20" s="107"/>
      <c r="G20" s="233" t="s">
        <v>11</v>
      </c>
      <c r="H20" s="233"/>
      <c r="I20" s="233"/>
      <c r="J20" s="225">
        <f>$O$6</f>
        <v>1067</v>
      </c>
      <c r="K20" s="225"/>
      <c r="L20" s="225"/>
      <c r="M20" s="226" t="s">
        <v>10</v>
      </c>
      <c r="N20" s="227"/>
      <c r="O20" s="228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5"/>
      <c r="F21" s="31" t="s">
        <v>6</v>
      </c>
      <c r="G21" s="256" t="s">
        <v>9</v>
      </c>
      <c r="H21" s="257"/>
      <c r="I21" s="258" t="s">
        <v>5</v>
      </c>
      <c r="J21" s="259"/>
      <c r="K21" s="260" t="s">
        <v>8</v>
      </c>
      <c r="L21" s="261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سگگ یریمگام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 xml:space="preserve">میخ زیرو 8 میل 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720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48</v>
      </c>
      <c r="T23" s="169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8"/>
      <c r="T24" s="278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9" t="str">
        <f>IF(S25="","",S25)</f>
        <v/>
      </c>
      <c r="D25" s="280"/>
      <c r="E25" s="280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2" t="s">
        <v>30</v>
      </c>
      <c r="C30" s="263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3" t="s">
        <v>29</v>
      </c>
      <c r="L30" s="268"/>
      <c r="M30" s="227" t="s">
        <v>10</v>
      </c>
      <c r="N30" s="227"/>
      <c r="O30" s="228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6" t="s">
        <v>28</v>
      </c>
      <c r="C31" s="26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9">
        <f>J31+I31+H31+G31+F31+E31+D31</f>
        <v>180</v>
      </c>
      <c r="L31" s="270"/>
      <c r="M31" s="253"/>
      <c r="N31" s="253"/>
      <c r="O31" s="25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8" t="s">
        <v>12</v>
      </c>
      <c r="C32" s="249"/>
      <c r="D32" s="250" t="str">
        <f>$B$7</f>
        <v>900/76</v>
      </c>
      <c r="E32" s="251"/>
      <c r="F32" s="110"/>
      <c r="G32" s="249" t="s">
        <v>11</v>
      </c>
      <c r="H32" s="249"/>
      <c r="I32" s="249"/>
      <c r="J32" s="250">
        <f>$O$6</f>
        <v>1067</v>
      </c>
      <c r="K32" s="250"/>
      <c r="L32" s="250"/>
      <c r="M32" s="252"/>
      <c r="N32" s="253"/>
      <c r="O32" s="25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19"/>
      <c r="N33" s="220"/>
      <c r="O33" s="221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181" t="str">
        <f>IF(S34="","",S34)</f>
        <v xml:space="preserve">فوم سنگی پشت فتر مشکی </v>
      </c>
      <c r="D34" s="182"/>
      <c r="E34" s="183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9</v>
      </c>
      <c r="J34" s="174"/>
      <c r="K34" s="185"/>
      <c r="L34" s="186"/>
      <c r="M34" s="219"/>
      <c r="N34" s="220"/>
      <c r="O34" s="221"/>
      <c r="P34" s="49"/>
      <c r="Q34" s="26">
        <v>1</v>
      </c>
      <c r="R34" s="48"/>
      <c r="S34" s="217" t="s">
        <v>46</v>
      </c>
      <c r="T34" s="218"/>
      <c r="U34" s="24" t="s">
        <v>42</v>
      </c>
      <c r="V34" s="47">
        <v>27</v>
      </c>
      <c r="X34" s="22"/>
      <c r="Y34" s="22"/>
      <c r="AA34" s="6">
        <f>($M$7*V34)/$S$9</f>
        <v>9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2"/>
      <c r="N35" s="223"/>
      <c r="O35" s="224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9"/>
      <c r="D38" s="62" t="s">
        <v>20</v>
      </c>
      <c r="E38" s="61" t="s">
        <v>19</v>
      </c>
      <c r="F38" s="61"/>
      <c r="G38" s="61" t="s">
        <v>18</v>
      </c>
      <c r="H38" s="60"/>
      <c r="I38" s="230" t="s">
        <v>17</v>
      </c>
      <c r="J38" s="230"/>
      <c r="K38" s="231"/>
      <c r="L38" s="231"/>
      <c r="M38" s="231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2" t="s">
        <v>12</v>
      </c>
      <c r="C41" s="233"/>
      <c r="D41" s="225" t="str">
        <f>$B$7</f>
        <v>900/76</v>
      </c>
      <c r="E41" s="234"/>
      <c r="F41" s="40"/>
      <c r="G41" s="233" t="s">
        <v>11</v>
      </c>
      <c r="H41" s="233"/>
      <c r="I41" s="233"/>
      <c r="J41" s="225">
        <f>$O$6</f>
        <v>1067</v>
      </c>
      <c r="K41" s="225"/>
      <c r="L41" s="225"/>
      <c r="M41" s="226" t="s">
        <v>10</v>
      </c>
      <c r="N41" s="227"/>
      <c r="O41" s="228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 xml:space="preserve">کفیی 915 </v>
      </c>
      <c r="D43" s="182"/>
      <c r="E43" s="183"/>
      <c r="F43" s="19" t="str">
        <f>IF(C43="","",IF(U43="","",U43))</f>
        <v xml:space="preserve">متر </v>
      </c>
      <c r="G43" s="184">
        <f>IF(C43="","",$M$7)</f>
        <v>180</v>
      </c>
      <c r="H43" s="184"/>
      <c r="I43" s="174">
        <f>IF(C43="","",AA43)</f>
        <v>8.5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49</v>
      </c>
      <c r="T43" s="188"/>
      <c r="U43" s="24" t="s">
        <v>50</v>
      </c>
      <c r="V43" s="47">
        <v>25.5</v>
      </c>
      <c r="X43" s="22"/>
      <c r="Y43" s="22"/>
      <c r="AA43" s="6">
        <f>($M$7*V43)/$S$9</f>
        <v>8.5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2023-12-16T14:41:53Z</cp:lastPrinted>
  <dcterms:created xsi:type="dcterms:W3CDTF">2018-11-04T09:48:07Z</dcterms:created>
  <dcterms:modified xsi:type="dcterms:W3CDTF">2023-12-16T14:41:54Z</dcterms:modified>
</cp:coreProperties>
</file>