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<sst xmlns="http://schemas.openxmlformats.org/spreadsheetml/2006/main" count="111" uniqueCount="51">
  <si>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</si>
  <si>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</si>
  <si>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</si>
  <si>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</si>
  <si>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</si>
  <si>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</si>
  <si>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</si>
  <si>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</si>
  <si>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</si>
  <si>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</si>
  <si>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</si>
  <si>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</si>
  <si>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</si>
  <si>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</si>
  <si>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</si>
  <si>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</si>
  <si>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</si>
  <si>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</si>
  <si>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</si>
  <si>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</si>
  <si>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</si>
  <si>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</si>
  <si>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</si>
  <si>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</si>
  <si>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</si>
  <si>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</si>
  <si>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</si>
  <si>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</si>
  <si>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</si>
  <si>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</si>
  <si>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</si>
  <si>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</si>
  <si>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</si>
  <si>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</si>
  <si>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</si>
  <si>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</si>
  <si>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</si>
  <si>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</si>
  <si>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</si>
  <si>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</si>
  <si>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</si>
  <si>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</si>
  <si>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</si>
  <si>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</si>
  <si>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تایم استاندارد </t>
  </si>
  <si>
    <t>PILA 2</t>
  </si>
  <si>
    <t>پیلا 2</t>
  </si>
  <si>
    <t xml:space="preserve">میخ زیرو نیکل 7 میل </t>
  </si>
  <si>
    <t xml:space="preserve">کفی نایک بژ        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</si>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</sst>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2" fontId="31" fillId="0" borderId="25" xfId="0" applyNumberFormat="1" applyFont="1" applyBorder="1" applyAlignment="1" applyProtection="1">
      <alignment horizontal="left" vertical="center"/>
      <protection locked="0"/>
    </xf>
    <xf numFmtId="2" fontId="31" fillId="0" borderId="0" xfId="0" applyNumberFormat="1" applyFont="1" applyBorder="1" applyAlignment="1" applyProtection="1">
      <alignment horizontal="left" vertical="center"/>
      <protection locked="0"/>
    </xf>
    <xf numFmtId="2" fontId="31" fillId="0" borderId="5" xfId="0" applyNumberFormat="1" applyFont="1" applyBorder="1" applyAlignment="1" applyProtection="1">
      <alignment horizontal="left" vertical="center"/>
      <protection locked="0"/>
    </xf>
    <xf numFmtId="2" fontId="31" fillId="0" borderId="3" xfId="0" applyNumberFormat="1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hidden="1"/>
    </xf>
    <xf numFmtId="0" fontId="8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0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</v>
      </c>
      <c r="E2" s="117">
        <v>5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626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>
        <v>900.8</v>
      </c>
      <c r="C7" s="142"/>
      <c r="D7" s="142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80"/>
      <c r="N8" s="234" t="s">
        <v>26</v>
      </c>
      <c r="O8" s="236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1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8" t="str">
        <f>IF(S12="","",S12)</f>
        <v xml:space="preserve">فوم سنگی پشت فتر قرمز </v>
      </c>
      <c r="D12" s="169"/>
      <c r="E12" s="170"/>
      <c r="F12" s="19" t="str">
        <f>IF(C12="","",IF(U12="","",U12))</f>
        <v>متر</v>
      </c>
      <c r="G12" s="171">
        <f>IF(C12="","",$M$7)</f>
        <v>180</v>
      </c>
      <c r="H12" s="171"/>
      <c r="I12" s="172">
        <f>IF(C12="","",AA12)</f>
        <v>6.5</v>
      </c>
      <c r="J12" s="172"/>
      <c r="K12" s="173"/>
      <c r="L12" s="174"/>
      <c r="M12" s="238" t="s">
        <v>45</v>
      </c>
      <c r="N12" s="239"/>
      <c r="O12" s="240"/>
      <c r="P12" s="49"/>
      <c r="Q12" s="71">
        <v>1</v>
      </c>
      <c r="R12" s="124"/>
      <c r="S12" s="175" t="s">
        <v>50</v>
      </c>
      <c r="T12" s="176"/>
      <c r="U12" s="125" t="s">
        <v>42</v>
      </c>
      <c r="V12" s="126">
        <v>19.5</v>
      </c>
      <c r="X12" s="22"/>
      <c r="Y12" s="22"/>
      <c r="AA12" s="6">
        <f>($M$7*V12)/$S$9</f>
        <v>6.5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1" t="str">
        <f>IF(C13="","",$M$7)</f>
        <v/>
      </c>
      <c r="H13" s="171"/>
      <c r="I13" s="172" t="str">
        <f>IF(C13="","",AA13)</f>
        <v/>
      </c>
      <c r="J13" s="172"/>
      <c r="K13" s="186"/>
      <c r="L13" s="187"/>
      <c r="M13" s="241"/>
      <c r="N13" s="239"/>
      <c r="O13" s="240"/>
      <c r="P13" s="45"/>
      <c r="Q13" s="70">
        <v>2</v>
      </c>
      <c r="R13" s="127"/>
      <c r="S13" s="197"/>
      <c r="T13" s="198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1" t="str">
        <f>IF(C14="","",$M$7)</f>
        <v/>
      </c>
      <c r="H14" s="171"/>
      <c r="I14" s="172" t="str">
        <f>IF(C14="","",AA14)</f>
        <v/>
      </c>
      <c r="J14" s="172"/>
      <c r="K14" s="210"/>
      <c r="L14" s="211"/>
      <c r="M14" s="241"/>
      <c r="N14" s="239"/>
      <c r="O14" s="240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41"/>
      <c r="N15" s="239"/>
      <c r="O15" s="240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>
        <f>$B$7</f>
        <v>900.8</v>
      </c>
      <c r="E20" s="185"/>
      <c r="F20" s="107"/>
      <c r="G20" s="183" t="s">
        <v>11</v>
      </c>
      <c r="H20" s="183"/>
      <c r="I20" s="183"/>
      <c r="J20" s="184">
        <f>$O$6</f>
        <v>626</v>
      </c>
      <c r="K20" s="184"/>
      <c r="L20" s="184"/>
      <c r="M20" s="261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5"/>
      <c r="N21" s="306"/>
      <c r="O21" s="159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 xml:space="preserve">میخ زیرو نیکل 7 میل </v>
      </c>
      <c r="D22" s="314"/>
      <c r="E22" s="314"/>
      <c r="F22" s="27" t="str">
        <f>IF(C22="","",IF(U22="","",U22))</f>
        <v>عدد</v>
      </c>
      <c r="G22" s="315">
        <f>IF(C22="","",$M$7)</f>
        <v>180</v>
      </c>
      <c r="H22" s="315"/>
      <c r="I22" s="316">
        <f>IF(C22="","",AA22)</f>
        <v>720</v>
      </c>
      <c r="J22" s="316"/>
      <c r="K22" s="317"/>
      <c r="L22" s="318"/>
      <c r="M22" s="305"/>
      <c r="N22" s="306"/>
      <c r="O22" s="159"/>
      <c r="P22" s="11"/>
      <c r="Q22" s="26">
        <v>1</v>
      </c>
      <c r="R22" s="25"/>
      <c r="S22" s="319" t="s">
        <v>47</v>
      </c>
      <c r="T22" s="319"/>
      <c r="U22" s="24" t="s">
        <v>43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71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2" t="str">
        <f>IF(C23="","",AA23)</f>
        <v/>
      </c>
      <c r="J23" s="172"/>
      <c r="K23" s="210"/>
      <c r="L23" s="211"/>
      <c r="M23" s="305"/>
      <c r="N23" s="306"/>
      <c r="O23" s="159"/>
      <c r="P23" s="109"/>
      <c r="Q23" s="17">
        <v>2</v>
      </c>
      <c r="R23" s="16"/>
      <c r="S23" s="319"/>
      <c r="T23" s="319"/>
      <c r="U23" s="15"/>
      <c r="V23" s="14"/>
      <c r="X23" s="22"/>
      <c r="Y23" s="22"/>
      <c r="AA23" s="6">
        <f>($M$7*V23)/$S$9</f>
        <v>0</v>
      </c>
    </row>
    <row r="24" spans="2:30" s="32" customFormat="1" ht="19.5" customHeight="1" x14ac:dyDescent="0.2">
      <c r="B24" s="20">
        <v>3</v>
      </c>
      <c r="C24" s="271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2" t="str">
        <f>IF(C24="","",AA24)</f>
        <v/>
      </c>
      <c r="J24" s="172"/>
      <c r="K24" s="210"/>
      <c r="L24" s="211"/>
      <c r="M24" s="305"/>
      <c r="N24" s="306"/>
      <c r="O24" s="159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>($M$7*V24)/$S$9</f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20" t="str">
        <f>IF(C25="","",$M$7)</f>
        <v/>
      </c>
      <c r="H25" s="321"/>
      <c r="I25" s="276" t="str">
        <f>IF(C25="","",AA25)</f>
        <v/>
      </c>
      <c r="J25" s="276"/>
      <c r="K25" s="277"/>
      <c r="L25" s="278"/>
      <c r="M25" s="307"/>
      <c r="N25" s="308"/>
      <c r="O25" s="309"/>
      <c r="P25" s="11"/>
      <c r="Q25" s="10">
        <v>4</v>
      </c>
      <c r="R25" s="9"/>
      <c r="S25" s="279"/>
      <c r="T25" s="279"/>
      <c r="U25" s="8"/>
      <c r="V25" s="7"/>
      <c r="X25" s="22"/>
      <c r="Y25" s="22"/>
      <c r="AA25" s="6">
        <f t="shared" ref="AA25" si="3">($M$7*V25)/$S$9</f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5">
        <f>J31+I31+H31+G31+F31+E31+D31</f>
        <v>180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>
        <f>$B$7</f>
        <v>900.8</v>
      </c>
      <c r="E32" s="259"/>
      <c r="F32" s="110"/>
      <c r="G32" s="257" t="s">
        <v>11</v>
      </c>
      <c r="H32" s="257"/>
      <c r="I32" s="257"/>
      <c r="J32" s="258">
        <f>$O$6</f>
        <v>626</v>
      </c>
      <c r="K32" s="258"/>
      <c r="L32" s="258"/>
      <c r="M32" s="260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2" t="s">
        <v>23</v>
      </c>
      <c r="D33" s="282"/>
      <c r="E33" s="282"/>
      <c r="F33" s="56" t="s">
        <v>6</v>
      </c>
      <c r="G33" s="298" t="s">
        <v>9</v>
      </c>
      <c r="H33" s="298"/>
      <c r="I33" s="298" t="s">
        <v>5</v>
      </c>
      <c r="J33" s="298"/>
      <c r="K33" s="228" t="s">
        <v>8</v>
      </c>
      <c r="L33" s="229"/>
      <c r="M33" s="292"/>
      <c r="N33" s="293"/>
      <c r="O33" s="294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5" t="str">
        <f>IF(S34="","",S34)</f>
        <v xml:space="preserve">کفی نایک بژ        </v>
      </c>
      <c r="D34" s="286"/>
      <c r="E34" s="287"/>
      <c r="F34" s="19" t="str">
        <f>IF(C34="","",IF(U34="","",U34))</f>
        <v>متر</v>
      </c>
      <c r="G34" s="171">
        <f>IF(C34="","",$M$7)</f>
        <v>180</v>
      </c>
      <c r="H34" s="171"/>
      <c r="I34" s="172">
        <f>IF(C34="","",AA34)</f>
        <v>9</v>
      </c>
      <c r="J34" s="172"/>
      <c r="K34" s="173"/>
      <c r="L34" s="288"/>
      <c r="M34" s="292"/>
      <c r="N34" s="293"/>
      <c r="O34" s="294"/>
      <c r="P34" s="49"/>
      <c r="Q34" s="26">
        <v>1</v>
      </c>
      <c r="R34" s="48"/>
      <c r="S34" s="289" t="s">
        <v>48</v>
      </c>
      <c r="T34" s="290"/>
      <c r="U34" s="24" t="s">
        <v>42</v>
      </c>
      <c r="V34" s="47">
        <v>27</v>
      </c>
      <c r="X34" s="22"/>
      <c r="Y34" s="22"/>
      <c r="AA34" s="6">
        <f>($M$7*V34)/$S$9</f>
        <v>9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6"/>
      <c r="L35" s="291"/>
      <c r="M35" s="295"/>
      <c r="N35" s="296"/>
      <c r="O35" s="297"/>
      <c r="P35" s="45"/>
      <c r="Q35" s="10">
        <v>2</v>
      </c>
      <c r="R35" s="44"/>
      <c r="S35" s="283"/>
      <c r="T35" s="284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0"/>
      <c r="N36" s="28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3"/>
      <c r="D38" s="62" t="s">
        <v>20</v>
      </c>
      <c r="E38" s="61" t="s">
        <v>19</v>
      </c>
      <c r="F38" s="61"/>
      <c r="G38" s="61" t="s">
        <v>18</v>
      </c>
      <c r="H38" s="60"/>
      <c r="I38" s="274" t="s">
        <v>17</v>
      </c>
      <c r="J38" s="274"/>
      <c r="K38" s="275"/>
      <c r="L38" s="275"/>
      <c r="M38" s="27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2"/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4">
        <f>$B$7</f>
        <v>900.8</v>
      </c>
      <c r="E41" s="185"/>
      <c r="F41" s="40"/>
      <c r="G41" s="183" t="s">
        <v>11</v>
      </c>
      <c r="H41" s="183"/>
      <c r="I41" s="183"/>
      <c r="J41" s="184">
        <f>$O$6</f>
        <v>626</v>
      </c>
      <c r="K41" s="184"/>
      <c r="L41" s="184"/>
      <c r="M41" s="261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8" t="s">
        <v>9</v>
      </c>
      <c r="H42" s="298"/>
      <c r="I42" s="298" t="s">
        <v>5</v>
      </c>
      <c r="J42" s="298"/>
      <c r="K42" s="228" t="s">
        <v>8</v>
      </c>
      <c r="L42" s="229"/>
      <c r="M42" s="302"/>
      <c r="N42" s="157"/>
      <c r="O42" s="303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8" t="str">
        <f>IF(S43="","",S43)</f>
        <v/>
      </c>
      <c r="D43" s="169"/>
      <c r="E43" s="170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88"/>
      <c r="M43" s="302"/>
      <c r="N43" s="157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6"/>
      <c r="L44" s="291"/>
      <c r="M44" s="262"/>
      <c r="N44" s="263"/>
      <c r="O44" s="304"/>
      <c r="P44" s="45"/>
      <c r="Q44" s="10">
        <v>2</v>
      </c>
      <c r="R44" s="44"/>
      <c r="S44" s="283"/>
      <c r="T44" s="284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0"/>
      <c r="N45" s="28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2022-07-24T04:29:21Z</cp:lastPrinted>
  <dcterms:created xsi:type="dcterms:W3CDTF">2018-11-04T09:48:07Z</dcterms:created>
  <dcterms:modified xsi:type="dcterms:W3CDTF">2022-07-24T04:29:34Z</dcterms:modified>
</cp:coreProperties>
</file>