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<sst xmlns="http://schemas.openxmlformats.org/spreadsheetml/2006/main" count="119" uniqueCount="55">
  <si>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</si>
  <si>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</si>
  <si>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</si>
  <si>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</si>
  <si>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</si>
  <si>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</si>
  <si>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</si>
  <si>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</si>
  <si>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</si>
  <si>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</si>
  <si>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</si>
  <si>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</si>
  <si>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</si>
  <si>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</si>
  <si>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</si>
  <si>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</si>
  <si>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</si>
  <si>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</si>
  <si>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</si>
  <si>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</si>
  <si>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</si>
  <si>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</si>
  <si>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</si>
  <si>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</si>
  <si>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</si>
  <si>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</si>
  <si>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</si>
  <si>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</si>
  <si>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</si>
  <si>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</si>
  <si>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</si>
  <si>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</si>
  <si>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</si>
  <si>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</si>
  <si>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</si>
  <si>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</si>
  <si>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</si>
  <si>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</si>
  <si>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</si>
  <si>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</si>
  <si>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</si>
  <si>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</si>
  <si>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</si>
  <si>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مواد برشکاری</t>
  </si>
  <si>
    <t>مواد مصرفی ملزومات</t>
  </si>
  <si>
    <t>قلاب</t>
  </si>
  <si>
    <t xml:space="preserve">چنگال پوتین </t>
  </si>
  <si>
    <t>906/1</t>
  </si>
  <si>
    <t xml:space="preserve">مدیریت </t>
  </si>
  <si>
    <t xml:space="preserve">زوار کش 28 میل مشکی </t>
  </si>
  <si>
    <t xml:space="preserve">رول </t>
  </si>
  <si>
    <t xml:space="preserve">مارک فشن </t>
  </si>
  <si>
    <t xml:space="preserve">قرمز </t>
  </si>
  <si>
    <t xml:space="preserve">سوبله راش قرمز </t>
  </si>
  <si>
    <t xml:space="preserve">فابیلاکگ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</si>
</sst>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/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11</v>
      </c>
      <c r="E2" s="117">
        <v>4</v>
      </c>
      <c r="F2" s="117">
        <v>1402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33</v>
      </c>
      <c r="C3" s="153"/>
      <c r="D3" s="117"/>
      <c r="E3" s="117"/>
      <c r="F3" s="117">
        <v>1402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48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1402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35</v>
      </c>
      <c r="G6" s="94">
        <f t="shared" ref="G6:L7" si="0">S6</f>
        <v>36</v>
      </c>
      <c r="H6" s="94">
        <f t="shared" si="0"/>
        <v>37</v>
      </c>
      <c r="I6" s="94">
        <f t="shared" si="0"/>
        <v>38</v>
      </c>
      <c r="J6" s="94">
        <f t="shared" si="0"/>
        <v>39</v>
      </c>
      <c r="K6" s="94">
        <f t="shared" si="0"/>
        <v>40</v>
      </c>
      <c r="L6" s="94">
        <f t="shared" si="0"/>
        <v>41</v>
      </c>
      <c r="M6" s="93" t="s">
        <v>28</v>
      </c>
      <c r="N6" s="228" t="s">
        <v>11</v>
      </c>
      <c r="O6" s="230">
        <v>20</v>
      </c>
      <c r="P6" s="84"/>
      <c r="Q6" s="92" t="s">
        <v>29</v>
      </c>
      <c r="R6" s="134">
        <v>35</v>
      </c>
      <c r="S6" s="135">
        <v>36</v>
      </c>
      <c r="T6" s="135">
        <v>37</v>
      </c>
      <c r="U6" s="135">
        <v>38</v>
      </c>
      <c r="V6" s="135">
        <v>39</v>
      </c>
      <c r="W6" s="135">
        <v>40</v>
      </c>
      <c r="X6" s="136">
        <v>41</v>
      </c>
      <c r="Y6" s="92" t="s">
        <v>28</v>
      </c>
    </row>
    <row r="7" spans="2:36" ht="18" customHeight="1" thickBot="1" x14ac:dyDescent="0.3">
      <c r="B7" s="140" t="s">
        <v>47</v>
      </c>
      <c r="C7" s="141"/>
      <c r="D7" s="141"/>
      <c r="E7" s="91" t="s">
        <v>27</v>
      </c>
      <c r="F7" s="90">
        <f>R7</f>
        <v>10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10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10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10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 xml:space="preserve">سوبله راش قرمز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10.8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53</v>
      </c>
      <c r="T12" s="174"/>
      <c r="U12" s="125" t="s">
        <v>41</v>
      </c>
      <c r="V12" s="126">
        <v>48.6</v>
      </c>
      <c r="X12" s="22"/>
      <c r="Y12" s="22"/>
      <c r="AA12" s="6">
        <f>($M$7*V12)/$S$9</f>
        <v>10.8</v>
      </c>
    </row>
    <row r="13" spans="2:36" ht="19.7" customHeight="1" x14ac:dyDescent="0.25">
      <c r="B13" s="46">
        <v>2</v>
      </c>
      <c r="C13" s="207" t="str">
        <f>IF(S13="","",S13)</f>
        <v xml:space="preserve">فابیلاکگ قرمز </v>
      </c>
      <c r="D13" s="207"/>
      <c r="E13" s="207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1.32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54</v>
      </c>
      <c r="T13" s="196"/>
      <c r="U13" s="125" t="s">
        <v>41</v>
      </c>
      <c r="V13" s="129">
        <v>5.94</v>
      </c>
      <c r="X13" s="22"/>
      <c r="Y13" s="22"/>
      <c r="AA13" s="6">
        <f t="shared" ref="AA13:AA15" si="2">($M$7*V13)/$S$9</f>
        <v>1.32</v>
      </c>
    </row>
    <row r="14" spans="2:36" ht="19.7" customHeight="1" x14ac:dyDescent="0.25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/>
      <c r="T14" s="196"/>
      <c r="U14" s="128" t="s">
        <v>41</v>
      </c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/>
      <c r="T15" s="206"/>
      <c r="U15" s="132" t="s">
        <v>41</v>
      </c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906/1</v>
      </c>
      <c r="E20" s="183"/>
      <c r="F20" s="107"/>
      <c r="G20" s="181" t="s">
        <v>11</v>
      </c>
      <c r="H20" s="181"/>
      <c r="I20" s="181"/>
      <c r="J20" s="182">
        <f>$O$6</f>
        <v>20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7"/>
      <c r="P21" s="109"/>
      <c r="Q21" s="311" t="s">
        <v>43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 xml:space="preserve">زوار کش 28 میل مشکی </v>
      </c>
      <c r="D22" s="315"/>
      <c r="E22" s="315"/>
      <c r="F22" s="27" t="str">
        <f>IF(C22="","",IF(U22="","",U22))</f>
        <v xml:space="preserve">رول </v>
      </c>
      <c r="G22" s="316">
        <f>IF(C22="","",$M$7)</f>
        <v>120</v>
      </c>
      <c r="H22" s="316"/>
      <c r="I22" s="317">
        <f>IF(C22="","",AA22)</f>
        <v>1.1111111111111112</v>
      </c>
      <c r="J22" s="317"/>
      <c r="K22" s="318"/>
      <c r="L22" s="319"/>
      <c r="M22" s="306"/>
      <c r="N22" s="307"/>
      <c r="O22" s="157"/>
      <c r="P22" s="11"/>
      <c r="Q22" s="26">
        <v>1</v>
      </c>
      <c r="R22" s="25"/>
      <c r="S22" s="320" t="s">
        <v>49</v>
      </c>
      <c r="T22" s="320"/>
      <c r="U22" s="24" t="s">
        <v>50</v>
      </c>
      <c r="V22" s="23">
        <v>5</v>
      </c>
      <c r="X22" s="22"/>
      <c r="Y22" s="22"/>
      <c r="AA22" s="6">
        <f>($M$7*V22)/$S$9</f>
        <v>1.1111111111111112</v>
      </c>
    </row>
    <row r="23" spans="2:30" s="32" customFormat="1" ht="19.5" customHeight="1" x14ac:dyDescent="0.25">
      <c r="B23" s="21">
        <v>2</v>
      </c>
      <c r="C23" s="269" t="str">
        <f>IF(S23="","",S23)</f>
        <v xml:space="preserve">مارک فشن </v>
      </c>
      <c r="D23" s="207"/>
      <c r="E23" s="207"/>
      <c r="F23" s="19" t="str">
        <f>IF(C23="","",IF(U23="","",U23))</f>
        <v>عدد</v>
      </c>
      <c r="G23" s="221">
        <f>IF(C23="","",$M$7)</f>
        <v>120</v>
      </c>
      <c r="H23" s="222"/>
      <c r="I23" s="170">
        <f>IF(C23="","",AA23)</f>
        <v>240</v>
      </c>
      <c r="J23" s="170"/>
      <c r="K23" s="208"/>
      <c r="L23" s="209"/>
      <c r="M23" s="306"/>
      <c r="N23" s="307"/>
      <c r="O23" s="157"/>
      <c r="P23" s="109"/>
      <c r="Q23" s="17">
        <v>2</v>
      </c>
      <c r="R23" s="16"/>
      <c r="S23" s="320" t="s">
        <v>51</v>
      </c>
      <c r="T23" s="320"/>
      <c r="U23" s="15" t="s">
        <v>42</v>
      </c>
      <c r="V23" s="14">
        <v>1080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29</v>
      </c>
      <c r="C30" s="194"/>
      <c r="D30" s="94">
        <f>F6</f>
        <v>35</v>
      </c>
      <c r="E30" s="94">
        <f t="shared" ref="E30:J30" si="4">G6</f>
        <v>36</v>
      </c>
      <c r="F30" s="94">
        <f t="shared" si="4"/>
        <v>37</v>
      </c>
      <c r="G30" s="94">
        <f t="shared" si="4"/>
        <v>38</v>
      </c>
      <c r="H30" s="94">
        <f t="shared" si="4"/>
        <v>39</v>
      </c>
      <c r="I30" s="94">
        <f t="shared" si="4"/>
        <v>40</v>
      </c>
      <c r="J30" s="94">
        <f t="shared" si="4"/>
        <v>41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27</v>
      </c>
      <c r="C31" s="147"/>
      <c r="D31" s="111">
        <f>F7</f>
        <v>10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10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906/1</v>
      </c>
      <c r="E32" s="257"/>
      <c r="F32" s="110"/>
      <c r="G32" s="255" t="s">
        <v>11</v>
      </c>
      <c r="H32" s="255"/>
      <c r="I32" s="255"/>
      <c r="J32" s="256">
        <f>$O$6</f>
        <v>20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44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قلاب</v>
      </c>
      <c r="D34" s="284"/>
      <c r="E34" s="285"/>
      <c r="F34" s="19" t="str">
        <f>IF(C34="","",IF(U34="","",U34))</f>
        <v>عدد</v>
      </c>
      <c r="G34" s="169">
        <f>IF(C34="","",$M$7)</f>
        <v>120</v>
      </c>
      <c r="H34" s="169"/>
      <c r="I34" s="170">
        <f>IF(C34="","",AA34)</f>
        <v>2400</v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 t="s">
        <v>45</v>
      </c>
      <c r="T34" s="288"/>
      <c r="U34" s="24" t="s">
        <v>42</v>
      </c>
      <c r="V34" s="47">
        <v>10800</v>
      </c>
      <c r="X34" s="22"/>
      <c r="Y34" s="22"/>
      <c r="AA34" s="6">
        <f>($M$7*V34)/$S$9</f>
        <v>2400</v>
      </c>
    </row>
    <row r="35" spans="2:27" ht="19.7" customHeight="1" thickBot="1" x14ac:dyDescent="0.3">
      <c r="B35" s="46">
        <v>2</v>
      </c>
      <c r="C35" s="207" t="str">
        <f>IF(S35="","",S35)</f>
        <v xml:space="preserve">چنگال پوتین </v>
      </c>
      <c r="D35" s="207"/>
      <c r="E35" s="207"/>
      <c r="F35" s="19" t="str">
        <f>IF(C35="","",IF(U35="","",U35))</f>
        <v>عدد</v>
      </c>
      <c r="G35" s="169">
        <f>IF(C35="","",$M$7)</f>
        <v>120</v>
      </c>
      <c r="H35" s="169"/>
      <c r="I35" s="170">
        <f>IF(C35="","",AA35)</f>
        <v>1440</v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 t="s">
        <v>46</v>
      </c>
      <c r="T35" s="282"/>
      <c r="U35" s="43" t="s">
        <v>42</v>
      </c>
      <c r="V35" s="42">
        <v>6480</v>
      </c>
      <c r="X35" s="22"/>
      <c r="Y35" s="22"/>
      <c r="AA35" s="6">
        <f>($M$7*V35)/$S$9</f>
        <v>1440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906/1</v>
      </c>
      <c r="E41" s="183"/>
      <c r="F41" s="40"/>
      <c r="G41" s="181" t="s">
        <v>11</v>
      </c>
      <c r="H41" s="181"/>
      <c r="I41" s="181"/>
      <c r="J41" s="182">
        <f>$O$6</f>
        <v>20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2023-07-02T14:54:52Z</cp:lastPrinted>
  <dcterms:created xsi:type="dcterms:W3CDTF">2018-11-04T09:48:07Z</dcterms:created>
  <dcterms:modified xsi:type="dcterms:W3CDTF">2023-07-02T14:54:57Z</dcterms:modified>
</cp:coreProperties>
</file>