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WaterBalance_new\assets\"/>
    </mc:Choice>
  </mc:AlternateContent>
  <xr:revisionPtr revIDLastSave="0" documentId="13_ncr:1_{A21A5AE3-3736-4DFB-8030-A0B88C4BD5BF}" xr6:coauthVersionLast="47" xr6:coauthVersionMax="47" xr10:uidLastSave="{00000000-0000-0000-0000-000000000000}"/>
  <bookViews>
    <workbookView xWindow="-120" yWindow="-120" windowWidth="20730" windowHeight="11310" activeTab="1" xr2:uid="{D62EEC07-43C4-45B3-9716-F67A70AAB9AF}"/>
  </bookViews>
  <sheets>
    <sheet name="Sheet1" sheetId="1" r:id="rId1"/>
    <sheet name="Sheet2" sheetId="2" r:id="rId2"/>
    <sheet name="Lengths_crop" sheetId="4" r:id="rId3"/>
    <sheet name="crop_coefficients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2" l="1"/>
  <c r="U3" i="2"/>
  <c r="V3" i="2"/>
  <c r="W3" i="2"/>
  <c r="X3" i="2"/>
  <c r="Y3" i="2"/>
  <c r="Z3" i="2"/>
  <c r="T4" i="2"/>
  <c r="U4" i="2"/>
  <c r="V4" i="2"/>
  <c r="W4" i="2"/>
  <c r="X4" i="2"/>
  <c r="Y4" i="2"/>
  <c r="Z4" i="2"/>
  <c r="T5" i="2"/>
  <c r="U5" i="2"/>
  <c r="V5" i="2"/>
  <c r="W5" i="2"/>
  <c r="X5" i="2"/>
  <c r="Y5" i="2"/>
  <c r="Z5" i="2"/>
  <c r="T6" i="2"/>
  <c r="U6" i="2"/>
  <c r="V6" i="2"/>
  <c r="W6" i="2"/>
  <c r="X6" i="2"/>
  <c r="Y6" i="2"/>
  <c r="Z6" i="2"/>
  <c r="T7" i="2"/>
  <c r="U7" i="2"/>
  <c r="V7" i="2"/>
  <c r="W7" i="2"/>
  <c r="X7" i="2"/>
  <c r="Y7" i="2"/>
  <c r="Z7" i="2"/>
  <c r="T8" i="2"/>
  <c r="U8" i="2"/>
  <c r="V8" i="2"/>
  <c r="W8" i="2"/>
  <c r="X8" i="2"/>
  <c r="Y8" i="2"/>
  <c r="Z8" i="2"/>
  <c r="T9" i="2"/>
  <c r="U9" i="2"/>
  <c r="V9" i="2"/>
  <c r="W9" i="2"/>
  <c r="X9" i="2"/>
  <c r="Y9" i="2"/>
  <c r="Z9" i="2"/>
  <c r="T10" i="2"/>
  <c r="U10" i="2"/>
  <c r="V10" i="2"/>
  <c r="W10" i="2"/>
  <c r="X10" i="2"/>
  <c r="Y10" i="2"/>
  <c r="Z10" i="2"/>
  <c r="T11" i="2"/>
  <c r="U11" i="2"/>
  <c r="V11" i="2"/>
  <c r="W11" i="2"/>
  <c r="X11" i="2"/>
  <c r="Y11" i="2"/>
  <c r="Z11" i="2"/>
  <c r="T12" i="2"/>
  <c r="U12" i="2"/>
  <c r="V12" i="2"/>
  <c r="W12" i="2"/>
  <c r="X12" i="2"/>
  <c r="Y12" i="2"/>
  <c r="Z12" i="2"/>
  <c r="T13" i="2"/>
  <c r="U13" i="2"/>
  <c r="V13" i="2"/>
  <c r="W13" i="2"/>
  <c r="X13" i="2"/>
  <c r="Y13" i="2"/>
  <c r="Z13" i="2"/>
  <c r="T14" i="2"/>
  <c r="U14" i="2"/>
  <c r="V14" i="2"/>
  <c r="W14" i="2"/>
  <c r="X14" i="2"/>
  <c r="Y14" i="2"/>
  <c r="Z14" i="2"/>
  <c r="T15" i="2"/>
  <c r="U15" i="2"/>
  <c r="V15" i="2"/>
  <c r="W15" i="2"/>
  <c r="X15" i="2"/>
  <c r="Y15" i="2"/>
  <c r="Z15" i="2"/>
  <c r="T16" i="2"/>
  <c r="U16" i="2"/>
  <c r="V16" i="2"/>
  <c r="W16" i="2"/>
  <c r="X16" i="2"/>
  <c r="Y16" i="2"/>
  <c r="Z16" i="2"/>
  <c r="T17" i="2"/>
  <c r="U17" i="2"/>
  <c r="V17" i="2"/>
  <c r="W17" i="2"/>
  <c r="X17" i="2"/>
  <c r="Y17" i="2"/>
  <c r="Z17" i="2"/>
  <c r="T18" i="2"/>
  <c r="U18" i="2"/>
  <c r="V18" i="2"/>
  <c r="W18" i="2"/>
  <c r="X18" i="2"/>
  <c r="Y18" i="2"/>
  <c r="Z18" i="2"/>
  <c r="T19" i="2"/>
  <c r="U19" i="2"/>
  <c r="V19" i="2"/>
  <c r="W19" i="2"/>
  <c r="X19" i="2"/>
  <c r="Y19" i="2"/>
  <c r="Z19" i="2"/>
  <c r="T20" i="2"/>
  <c r="U20" i="2"/>
  <c r="V20" i="2"/>
  <c r="W20" i="2"/>
  <c r="X20" i="2"/>
  <c r="Y20" i="2"/>
  <c r="Z20" i="2"/>
  <c r="T21" i="2"/>
  <c r="U21" i="2"/>
  <c r="V21" i="2"/>
  <c r="W21" i="2"/>
  <c r="X21" i="2"/>
  <c r="Y21" i="2"/>
  <c r="Z21" i="2"/>
  <c r="T22" i="2"/>
  <c r="U22" i="2"/>
  <c r="V22" i="2"/>
  <c r="W22" i="2"/>
  <c r="X22" i="2"/>
  <c r="Y22" i="2"/>
  <c r="Z22" i="2"/>
  <c r="T23" i="2"/>
  <c r="U23" i="2"/>
  <c r="V23" i="2"/>
  <c r="W23" i="2"/>
  <c r="X23" i="2"/>
  <c r="Y23" i="2"/>
  <c r="Z23" i="2"/>
  <c r="T24" i="2"/>
  <c r="U24" i="2"/>
  <c r="V24" i="2"/>
  <c r="W24" i="2"/>
  <c r="X24" i="2"/>
  <c r="Y24" i="2"/>
  <c r="Z24" i="2"/>
  <c r="T25" i="2"/>
  <c r="U25" i="2"/>
  <c r="V25" i="2"/>
  <c r="W25" i="2"/>
  <c r="X25" i="2"/>
  <c r="Y25" i="2"/>
  <c r="Z25" i="2"/>
  <c r="T26" i="2"/>
  <c r="U26" i="2"/>
  <c r="V26" i="2"/>
  <c r="W26" i="2"/>
  <c r="X26" i="2"/>
  <c r="Y26" i="2"/>
  <c r="Z26" i="2"/>
  <c r="T27" i="2"/>
  <c r="U27" i="2"/>
  <c r="V27" i="2"/>
  <c r="W27" i="2"/>
  <c r="X27" i="2"/>
  <c r="Y27" i="2"/>
  <c r="Z27" i="2"/>
  <c r="T28" i="2"/>
  <c r="U28" i="2"/>
  <c r="V28" i="2"/>
  <c r="W28" i="2"/>
  <c r="X28" i="2"/>
  <c r="Y28" i="2"/>
  <c r="Z28" i="2"/>
  <c r="T29" i="2"/>
  <c r="U29" i="2"/>
  <c r="V29" i="2"/>
  <c r="W29" i="2"/>
  <c r="X29" i="2"/>
  <c r="Y29" i="2"/>
  <c r="Z29" i="2"/>
  <c r="T30" i="2"/>
  <c r="U30" i="2"/>
  <c r="V30" i="2"/>
  <c r="W30" i="2"/>
  <c r="X30" i="2"/>
  <c r="Y30" i="2"/>
  <c r="Z30" i="2"/>
  <c r="T31" i="2"/>
  <c r="U31" i="2"/>
  <c r="V31" i="2"/>
  <c r="W31" i="2"/>
  <c r="X31" i="2"/>
  <c r="Y31" i="2"/>
  <c r="Z31" i="2"/>
  <c r="T32" i="2"/>
  <c r="U32" i="2"/>
  <c r="V32" i="2"/>
  <c r="W32" i="2"/>
  <c r="X32" i="2"/>
  <c r="Y32" i="2"/>
  <c r="Z32" i="2"/>
  <c r="T33" i="2"/>
  <c r="U33" i="2"/>
  <c r="V33" i="2"/>
  <c r="W33" i="2"/>
  <c r="X33" i="2"/>
  <c r="Y33" i="2"/>
  <c r="Z33" i="2"/>
  <c r="T34" i="2"/>
  <c r="U34" i="2"/>
  <c r="V34" i="2"/>
  <c r="W34" i="2"/>
  <c r="X34" i="2"/>
  <c r="Y34" i="2"/>
  <c r="Z34" i="2"/>
  <c r="T35" i="2"/>
  <c r="U35" i="2"/>
  <c r="V35" i="2"/>
  <c r="W35" i="2"/>
  <c r="X35" i="2"/>
  <c r="Y35" i="2"/>
  <c r="Z35" i="2"/>
  <c r="T36" i="2"/>
  <c r="U36" i="2"/>
  <c r="V36" i="2"/>
  <c r="W36" i="2"/>
  <c r="X36" i="2"/>
  <c r="Y36" i="2"/>
  <c r="Z36" i="2"/>
  <c r="T37" i="2"/>
  <c r="U37" i="2"/>
  <c r="V37" i="2"/>
  <c r="W37" i="2"/>
  <c r="X37" i="2"/>
  <c r="Y37" i="2"/>
  <c r="Z37" i="2"/>
  <c r="T38" i="2"/>
  <c r="U38" i="2"/>
  <c r="V38" i="2"/>
  <c r="W38" i="2"/>
  <c r="X38" i="2"/>
  <c r="Y38" i="2"/>
  <c r="Z38" i="2"/>
  <c r="T39" i="2"/>
  <c r="U39" i="2"/>
  <c r="V39" i="2"/>
  <c r="W39" i="2"/>
  <c r="X39" i="2"/>
  <c r="Y39" i="2"/>
  <c r="Z39" i="2"/>
  <c r="T40" i="2"/>
  <c r="U40" i="2"/>
  <c r="V40" i="2"/>
  <c r="W40" i="2"/>
  <c r="X40" i="2"/>
  <c r="Y40" i="2"/>
  <c r="Z40" i="2"/>
  <c r="T41" i="2"/>
  <c r="U41" i="2"/>
  <c r="V41" i="2"/>
  <c r="W41" i="2"/>
  <c r="X41" i="2"/>
  <c r="Y41" i="2"/>
  <c r="Z41" i="2"/>
  <c r="T42" i="2"/>
  <c r="U42" i="2"/>
  <c r="V42" i="2"/>
  <c r="W42" i="2"/>
  <c r="X42" i="2"/>
  <c r="Y42" i="2"/>
  <c r="Z42" i="2"/>
  <c r="T43" i="2"/>
  <c r="U43" i="2"/>
  <c r="V43" i="2"/>
  <c r="W43" i="2"/>
  <c r="X43" i="2"/>
  <c r="Y43" i="2"/>
  <c r="Z43" i="2"/>
  <c r="T44" i="2"/>
  <c r="U44" i="2"/>
  <c r="V44" i="2"/>
  <c r="W44" i="2"/>
  <c r="X44" i="2"/>
  <c r="Y44" i="2"/>
  <c r="Z44" i="2"/>
  <c r="T45" i="2"/>
  <c r="U45" i="2"/>
  <c r="V45" i="2"/>
  <c r="W45" i="2"/>
  <c r="X45" i="2"/>
  <c r="Y45" i="2"/>
  <c r="Z45" i="2"/>
  <c r="T46" i="2"/>
  <c r="U46" i="2"/>
  <c r="V46" i="2"/>
  <c r="W46" i="2"/>
  <c r="X46" i="2"/>
  <c r="Y46" i="2"/>
  <c r="Z46" i="2"/>
  <c r="T47" i="2"/>
  <c r="U47" i="2"/>
  <c r="V47" i="2"/>
  <c r="W47" i="2"/>
  <c r="X47" i="2"/>
  <c r="Y47" i="2"/>
  <c r="Z47" i="2"/>
  <c r="T48" i="2"/>
  <c r="U48" i="2"/>
  <c r="V48" i="2"/>
  <c r="W48" i="2"/>
  <c r="X48" i="2"/>
  <c r="Y48" i="2"/>
  <c r="Z48" i="2"/>
  <c r="T49" i="2"/>
  <c r="U49" i="2"/>
  <c r="V49" i="2"/>
  <c r="W49" i="2"/>
  <c r="X49" i="2"/>
  <c r="Y49" i="2"/>
  <c r="Z49" i="2"/>
  <c r="T50" i="2"/>
  <c r="U50" i="2"/>
  <c r="V50" i="2"/>
  <c r="W50" i="2"/>
  <c r="X50" i="2"/>
  <c r="Y50" i="2"/>
  <c r="Z50" i="2"/>
  <c r="T51" i="2"/>
  <c r="U51" i="2"/>
  <c r="V51" i="2"/>
  <c r="W51" i="2"/>
  <c r="X51" i="2"/>
  <c r="Y51" i="2"/>
  <c r="Z51" i="2"/>
  <c r="T52" i="2"/>
  <c r="U52" i="2"/>
  <c r="V52" i="2"/>
  <c r="W52" i="2"/>
  <c r="X52" i="2"/>
  <c r="Y52" i="2"/>
  <c r="Z52" i="2"/>
  <c r="T53" i="2"/>
  <c r="U53" i="2"/>
  <c r="V53" i="2"/>
  <c r="W53" i="2"/>
  <c r="X53" i="2"/>
  <c r="Y53" i="2"/>
  <c r="Z53" i="2"/>
  <c r="T54" i="2"/>
  <c r="U54" i="2"/>
  <c r="V54" i="2"/>
  <c r="W54" i="2"/>
  <c r="X54" i="2"/>
  <c r="Y54" i="2"/>
  <c r="Z54" i="2"/>
  <c r="T55" i="2"/>
  <c r="U55" i="2"/>
  <c r="V55" i="2"/>
  <c r="W55" i="2"/>
  <c r="X55" i="2"/>
  <c r="Y55" i="2"/>
  <c r="Z55" i="2"/>
  <c r="T56" i="2"/>
  <c r="U56" i="2"/>
  <c r="V56" i="2"/>
  <c r="W56" i="2"/>
  <c r="X56" i="2"/>
  <c r="Y56" i="2"/>
  <c r="Z56" i="2"/>
  <c r="T57" i="2"/>
  <c r="U57" i="2"/>
  <c r="V57" i="2"/>
  <c r="W57" i="2"/>
  <c r="X57" i="2"/>
  <c r="Y57" i="2"/>
  <c r="Z57" i="2"/>
  <c r="T58" i="2"/>
  <c r="U58" i="2"/>
  <c r="V58" i="2"/>
  <c r="W58" i="2"/>
  <c r="X58" i="2"/>
  <c r="Y58" i="2"/>
  <c r="Z58" i="2"/>
  <c r="T59" i="2"/>
  <c r="U59" i="2"/>
  <c r="V59" i="2"/>
  <c r="W59" i="2"/>
  <c r="X59" i="2"/>
  <c r="Y59" i="2"/>
  <c r="Z59" i="2"/>
  <c r="T60" i="2"/>
  <c r="U60" i="2"/>
  <c r="V60" i="2"/>
  <c r="W60" i="2"/>
  <c r="X60" i="2"/>
  <c r="Y60" i="2"/>
  <c r="Z60" i="2"/>
  <c r="T61" i="2"/>
  <c r="U61" i="2"/>
  <c r="V61" i="2"/>
  <c r="W61" i="2"/>
  <c r="X61" i="2"/>
  <c r="Y61" i="2"/>
  <c r="Z61" i="2"/>
  <c r="T62" i="2"/>
  <c r="U62" i="2"/>
  <c r="V62" i="2"/>
  <c r="W62" i="2"/>
  <c r="X62" i="2"/>
  <c r="Y62" i="2"/>
  <c r="Z62" i="2"/>
  <c r="T63" i="2"/>
  <c r="U63" i="2"/>
  <c r="V63" i="2"/>
  <c r="W63" i="2"/>
  <c r="X63" i="2"/>
  <c r="Y63" i="2"/>
  <c r="Z63" i="2"/>
  <c r="T64" i="2"/>
  <c r="U64" i="2"/>
  <c r="V64" i="2"/>
  <c r="W64" i="2"/>
  <c r="X64" i="2"/>
  <c r="Y64" i="2"/>
  <c r="Z64" i="2"/>
  <c r="T65" i="2"/>
  <c r="U65" i="2"/>
  <c r="V65" i="2"/>
  <c r="W65" i="2"/>
  <c r="X65" i="2"/>
  <c r="Y65" i="2"/>
  <c r="Z65" i="2"/>
  <c r="T66" i="2"/>
  <c r="U66" i="2"/>
  <c r="V66" i="2"/>
  <c r="W66" i="2"/>
  <c r="X66" i="2"/>
  <c r="Y66" i="2"/>
  <c r="Z66" i="2"/>
  <c r="T67" i="2"/>
  <c r="U67" i="2"/>
  <c r="V67" i="2"/>
  <c r="W67" i="2"/>
  <c r="X67" i="2"/>
  <c r="Y67" i="2"/>
  <c r="Z67" i="2"/>
  <c r="T68" i="2"/>
  <c r="U68" i="2"/>
  <c r="V68" i="2"/>
  <c r="W68" i="2"/>
  <c r="X68" i="2"/>
  <c r="Y68" i="2"/>
  <c r="Z68" i="2"/>
  <c r="T69" i="2"/>
  <c r="U69" i="2"/>
  <c r="V69" i="2"/>
  <c r="W69" i="2"/>
  <c r="X69" i="2"/>
  <c r="Y69" i="2"/>
  <c r="Z69" i="2"/>
  <c r="T70" i="2"/>
  <c r="U70" i="2"/>
  <c r="V70" i="2"/>
  <c r="W70" i="2"/>
  <c r="X70" i="2"/>
  <c r="Y70" i="2"/>
  <c r="Z70" i="2"/>
  <c r="T71" i="2"/>
  <c r="U71" i="2"/>
  <c r="V71" i="2"/>
  <c r="W71" i="2"/>
  <c r="X71" i="2"/>
  <c r="Y71" i="2"/>
  <c r="Z71" i="2"/>
  <c r="T72" i="2"/>
  <c r="U72" i="2"/>
  <c r="V72" i="2"/>
  <c r="W72" i="2"/>
  <c r="X72" i="2"/>
  <c r="Y72" i="2"/>
  <c r="Z72" i="2"/>
  <c r="T73" i="2"/>
  <c r="U73" i="2"/>
  <c r="V73" i="2"/>
  <c r="W73" i="2"/>
  <c r="X73" i="2"/>
  <c r="Y73" i="2"/>
  <c r="Z73" i="2"/>
  <c r="T74" i="2"/>
  <c r="U74" i="2"/>
  <c r="V74" i="2"/>
  <c r="W74" i="2"/>
  <c r="X74" i="2"/>
  <c r="Y74" i="2"/>
  <c r="Z74" i="2"/>
  <c r="T75" i="2"/>
  <c r="U75" i="2"/>
  <c r="V75" i="2"/>
  <c r="W75" i="2"/>
  <c r="X75" i="2"/>
  <c r="Y75" i="2"/>
  <c r="Z75" i="2"/>
  <c r="T76" i="2"/>
  <c r="U76" i="2"/>
  <c r="V76" i="2"/>
  <c r="W76" i="2"/>
  <c r="X76" i="2"/>
  <c r="Y76" i="2"/>
  <c r="Z76" i="2"/>
  <c r="T77" i="2"/>
  <c r="U77" i="2"/>
  <c r="V77" i="2"/>
  <c r="W77" i="2"/>
  <c r="X77" i="2"/>
  <c r="Y77" i="2"/>
  <c r="Z77" i="2"/>
  <c r="T78" i="2"/>
  <c r="U78" i="2"/>
  <c r="V78" i="2"/>
  <c r="W78" i="2"/>
  <c r="X78" i="2"/>
  <c r="Y78" i="2"/>
  <c r="Z78" i="2"/>
  <c r="T79" i="2"/>
  <c r="U79" i="2"/>
  <c r="V79" i="2"/>
  <c r="W79" i="2"/>
  <c r="X79" i="2"/>
  <c r="Y79" i="2"/>
  <c r="Z79" i="2"/>
  <c r="T80" i="2"/>
  <c r="U80" i="2"/>
  <c r="V80" i="2"/>
  <c r="W80" i="2"/>
  <c r="X80" i="2"/>
  <c r="Y80" i="2"/>
  <c r="Z80" i="2"/>
  <c r="T81" i="2"/>
  <c r="U81" i="2"/>
  <c r="V81" i="2"/>
  <c r="W81" i="2"/>
  <c r="X81" i="2"/>
  <c r="Y81" i="2"/>
  <c r="Z81" i="2"/>
  <c r="T82" i="2"/>
  <c r="U82" i="2"/>
  <c r="V82" i="2"/>
  <c r="W82" i="2"/>
  <c r="X82" i="2"/>
  <c r="Y82" i="2"/>
  <c r="Z82" i="2"/>
  <c r="T83" i="2"/>
  <c r="U83" i="2"/>
  <c r="V83" i="2"/>
  <c r="W83" i="2"/>
  <c r="X83" i="2"/>
  <c r="Y83" i="2"/>
  <c r="Z83" i="2"/>
  <c r="T84" i="2"/>
  <c r="U84" i="2"/>
  <c r="V84" i="2"/>
  <c r="W84" i="2"/>
  <c r="X84" i="2"/>
  <c r="Y84" i="2"/>
  <c r="Z84" i="2"/>
  <c r="T85" i="2"/>
  <c r="U85" i="2"/>
  <c r="V85" i="2"/>
  <c r="W85" i="2"/>
  <c r="X85" i="2"/>
  <c r="Y85" i="2"/>
  <c r="Z85" i="2"/>
  <c r="T86" i="2"/>
  <c r="U86" i="2"/>
  <c r="V86" i="2"/>
  <c r="W86" i="2"/>
  <c r="X86" i="2"/>
  <c r="Y86" i="2"/>
  <c r="Z86" i="2"/>
  <c r="T87" i="2"/>
  <c r="U87" i="2"/>
  <c r="V87" i="2"/>
  <c r="W87" i="2"/>
  <c r="X87" i="2"/>
  <c r="Y87" i="2"/>
  <c r="Z87" i="2"/>
  <c r="T88" i="2"/>
  <c r="U88" i="2"/>
  <c r="V88" i="2"/>
  <c r="W88" i="2"/>
  <c r="X88" i="2"/>
  <c r="Y88" i="2"/>
  <c r="Z88" i="2"/>
  <c r="T89" i="2"/>
  <c r="U89" i="2"/>
  <c r="V89" i="2"/>
  <c r="W89" i="2"/>
  <c r="X89" i="2"/>
  <c r="Y89" i="2"/>
  <c r="Z89" i="2"/>
  <c r="T90" i="2"/>
  <c r="U90" i="2"/>
  <c r="V90" i="2"/>
  <c r="W90" i="2"/>
  <c r="X90" i="2"/>
  <c r="Y90" i="2"/>
  <c r="Z90" i="2"/>
  <c r="T91" i="2"/>
  <c r="U91" i="2"/>
  <c r="V91" i="2"/>
  <c r="W91" i="2"/>
  <c r="X91" i="2"/>
  <c r="Y91" i="2"/>
  <c r="Z91" i="2"/>
  <c r="T92" i="2"/>
  <c r="U92" i="2"/>
  <c r="V92" i="2"/>
  <c r="W92" i="2"/>
  <c r="X92" i="2"/>
  <c r="Y92" i="2"/>
  <c r="Z92" i="2"/>
  <c r="T93" i="2"/>
  <c r="U93" i="2"/>
  <c r="V93" i="2"/>
  <c r="W93" i="2"/>
  <c r="X93" i="2"/>
  <c r="Y93" i="2"/>
  <c r="Z93" i="2"/>
  <c r="T94" i="2"/>
  <c r="U94" i="2"/>
  <c r="V94" i="2"/>
  <c r="W94" i="2"/>
  <c r="X94" i="2"/>
  <c r="Y94" i="2"/>
  <c r="Z94" i="2"/>
  <c r="T95" i="2"/>
  <c r="U95" i="2"/>
  <c r="V95" i="2"/>
  <c r="W95" i="2"/>
  <c r="X95" i="2"/>
  <c r="Y95" i="2"/>
  <c r="Z95" i="2"/>
  <c r="T96" i="2"/>
  <c r="U96" i="2"/>
  <c r="V96" i="2"/>
  <c r="W96" i="2"/>
  <c r="X96" i="2"/>
  <c r="Y96" i="2"/>
  <c r="Z96" i="2"/>
  <c r="T97" i="2"/>
  <c r="U97" i="2"/>
  <c r="V97" i="2"/>
  <c r="W97" i="2"/>
  <c r="X97" i="2"/>
  <c r="Y97" i="2"/>
  <c r="Z97" i="2"/>
  <c r="T98" i="2"/>
  <c r="U98" i="2"/>
  <c r="V98" i="2"/>
  <c r="W98" i="2"/>
  <c r="X98" i="2"/>
  <c r="Y98" i="2"/>
  <c r="Z98" i="2"/>
  <c r="T99" i="2"/>
  <c r="U99" i="2"/>
  <c r="V99" i="2"/>
  <c r="W99" i="2"/>
  <c r="X99" i="2"/>
  <c r="Y99" i="2"/>
  <c r="Z99" i="2"/>
  <c r="T100" i="2"/>
  <c r="U100" i="2"/>
  <c r="V100" i="2"/>
  <c r="W100" i="2"/>
  <c r="X100" i="2"/>
  <c r="Y100" i="2"/>
  <c r="Z100" i="2"/>
  <c r="T101" i="2"/>
  <c r="U101" i="2"/>
  <c r="V101" i="2"/>
  <c r="W101" i="2"/>
  <c r="X101" i="2"/>
  <c r="Y101" i="2"/>
  <c r="Z101" i="2"/>
  <c r="T102" i="2"/>
  <c r="U102" i="2"/>
  <c r="V102" i="2"/>
  <c r="W102" i="2"/>
  <c r="X102" i="2"/>
  <c r="Y102" i="2"/>
  <c r="Z102" i="2"/>
  <c r="T103" i="2"/>
  <c r="U103" i="2"/>
  <c r="V103" i="2"/>
  <c r="W103" i="2"/>
  <c r="X103" i="2"/>
  <c r="Y103" i="2"/>
  <c r="Z103" i="2"/>
  <c r="T104" i="2"/>
  <c r="U104" i="2"/>
  <c r="V104" i="2"/>
  <c r="W104" i="2"/>
  <c r="X104" i="2"/>
  <c r="Y104" i="2"/>
  <c r="Z104" i="2"/>
  <c r="T105" i="2"/>
  <c r="U105" i="2"/>
  <c r="V105" i="2"/>
  <c r="W105" i="2"/>
  <c r="X105" i="2"/>
  <c r="Y105" i="2"/>
  <c r="Z105" i="2"/>
  <c r="T106" i="2"/>
  <c r="U106" i="2"/>
  <c r="V106" i="2"/>
  <c r="W106" i="2"/>
  <c r="X106" i="2"/>
  <c r="Y106" i="2"/>
  <c r="Z106" i="2"/>
  <c r="T107" i="2"/>
  <c r="U107" i="2"/>
  <c r="V107" i="2"/>
  <c r="W107" i="2"/>
  <c r="X107" i="2"/>
  <c r="Y107" i="2"/>
  <c r="Z107" i="2"/>
  <c r="T108" i="2"/>
  <c r="U108" i="2"/>
  <c r="V108" i="2"/>
  <c r="W108" i="2"/>
  <c r="X108" i="2"/>
  <c r="Y108" i="2"/>
  <c r="Z108" i="2"/>
  <c r="T109" i="2"/>
  <c r="U109" i="2"/>
  <c r="V109" i="2"/>
  <c r="W109" i="2"/>
  <c r="X109" i="2"/>
  <c r="Y109" i="2"/>
  <c r="Z109" i="2"/>
  <c r="T110" i="2"/>
  <c r="U110" i="2"/>
  <c r="V110" i="2"/>
  <c r="W110" i="2"/>
  <c r="X110" i="2"/>
  <c r="Y110" i="2"/>
  <c r="Z110" i="2"/>
  <c r="T111" i="2"/>
  <c r="U111" i="2"/>
  <c r="V111" i="2"/>
  <c r="W111" i="2"/>
  <c r="X111" i="2"/>
  <c r="Y111" i="2"/>
  <c r="Z111" i="2"/>
  <c r="T112" i="2"/>
  <c r="U112" i="2"/>
  <c r="V112" i="2"/>
  <c r="W112" i="2"/>
  <c r="X112" i="2"/>
  <c r="Y112" i="2"/>
  <c r="Z112" i="2"/>
  <c r="T113" i="2"/>
  <c r="U113" i="2"/>
  <c r="V113" i="2"/>
  <c r="W113" i="2"/>
  <c r="X113" i="2"/>
  <c r="Y113" i="2"/>
  <c r="Z113" i="2"/>
  <c r="T114" i="2"/>
  <c r="U114" i="2"/>
  <c r="V114" i="2"/>
  <c r="W114" i="2"/>
  <c r="X114" i="2"/>
  <c r="Y114" i="2"/>
  <c r="Z114" i="2"/>
  <c r="T115" i="2"/>
  <c r="U115" i="2"/>
  <c r="V115" i="2"/>
  <c r="W115" i="2"/>
  <c r="X115" i="2"/>
  <c r="Y115" i="2"/>
  <c r="Z115" i="2"/>
  <c r="T116" i="2"/>
  <c r="U116" i="2"/>
  <c r="V116" i="2"/>
  <c r="W116" i="2"/>
  <c r="X116" i="2"/>
  <c r="Y116" i="2"/>
  <c r="Z116" i="2"/>
  <c r="T117" i="2"/>
  <c r="U117" i="2"/>
  <c r="V117" i="2"/>
  <c r="W117" i="2"/>
  <c r="X117" i="2"/>
  <c r="Y117" i="2"/>
  <c r="Z117" i="2"/>
  <c r="T118" i="2"/>
  <c r="U118" i="2"/>
  <c r="V118" i="2"/>
  <c r="W118" i="2"/>
  <c r="X118" i="2"/>
  <c r="Y118" i="2"/>
  <c r="Z118" i="2"/>
  <c r="T119" i="2"/>
  <c r="U119" i="2"/>
  <c r="V119" i="2"/>
  <c r="W119" i="2"/>
  <c r="X119" i="2"/>
  <c r="Y119" i="2"/>
  <c r="Z119" i="2"/>
  <c r="T120" i="2"/>
  <c r="U120" i="2"/>
  <c r="V120" i="2"/>
  <c r="W120" i="2"/>
  <c r="X120" i="2"/>
  <c r="Y120" i="2"/>
  <c r="Z120" i="2"/>
  <c r="T121" i="2"/>
  <c r="U121" i="2"/>
  <c r="V121" i="2"/>
  <c r="W121" i="2"/>
  <c r="X121" i="2"/>
  <c r="Y121" i="2"/>
  <c r="Z121" i="2"/>
  <c r="T122" i="2"/>
  <c r="U122" i="2"/>
  <c r="V122" i="2"/>
  <c r="W122" i="2"/>
  <c r="X122" i="2"/>
  <c r="Y122" i="2"/>
  <c r="Z122" i="2"/>
  <c r="T123" i="2"/>
  <c r="U123" i="2"/>
  <c r="V123" i="2"/>
  <c r="W123" i="2"/>
  <c r="X123" i="2"/>
  <c r="Y123" i="2"/>
  <c r="Z123" i="2"/>
  <c r="T124" i="2"/>
  <c r="U124" i="2"/>
  <c r="V124" i="2"/>
  <c r="W124" i="2"/>
  <c r="X124" i="2"/>
  <c r="Y124" i="2"/>
  <c r="Z124" i="2"/>
  <c r="T125" i="2"/>
  <c r="U125" i="2"/>
  <c r="V125" i="2"/>
  <c r="W125" i="2"/>
  <c r="X125" i="2"/>
  <c r="Y125" i="2"/>
  <c r="Z125" i="2"/>
  <c r="T126" i="2"/>
  <c r="U126" i="2"/>
  <c r="V126" i="2"/>
  <c r="W126" i="2"/>
  <c r="X126" i="2"/>
  <c r="Y126" i="2"/>
  <c r="Z126" i="2"/>
  <c r="T127" i="2"/>
  <c r="U127" i="2"/>
  <c r="V127" i="2"/>
  <c r="W127" i="2"/>
  <c r="X127" i="2"/>
  <c r="Y127" i="2"/>
  <c r="Z127" i="2"/>
  <c r="T128" i="2"/>
  <c r="U128" i="2"/>
  <c r="V128" i="2"/>
  <c r="W128" i="2"/>
  <c r="X128" i="2"/>
  <c r="Y128" i="2"/>
  <c r="Z128" i="2"/>
  <c r="T129" i="2"/>
  <c r="U129" i="2"/>
  <c r="V129" i="2"/>
  <c r="W129" i="2"/>
  <c r="X129" i="2"/>
  <c r="Y129" i="2"/>
  <c r="Z129" i="2"/>
  <c r="T130" i="2"/>
  <c r="U130" i="2"/>
  <c r="V130" i="2"/>
  <c r="W130" i="2"/>
  <c r="X130" i="2"/>
  <c r="Y130" i="2"/>
  <c r="Z130" i="2"/>
  <c r="T131" i="2"/>
  <c r="U131" i="2"/>
  <c r="V131" i="2"/>
  <c r="W131" i="2"/>
  <c r="X131" i="2"/>
  <c r="Y131" i="2"/>
  <c r="Z131" i="2"/>
  <c r="T132" i="2"/>
  <c r="U132" i="2"/>
  <c r="V132" i="2"/>
  <c r="W132" i="2"/>
  <c r="X132" i="2"/>
  <c r="Y132" i="2"/>
  <c r="Z132" i="2"/>
  <c r="T133" i="2"/>
  <c r="U133" i="2"/>
  <c r="V133" i="2"/>
  <c r="W133" i="2"/>
  <c r="X133" i="2"/>
  <c r="Y133" i="2"/>
  <c r="Z133" i="2"/>
  <c r="T134" i="2"/>
  <c r="U134" i="2"/>
  <c r="V134" i="2"/>
  <c r="W134" i="2"/>
  <c r="X134" i="2"/>
  <c r="Y134" i="2"/>
  <c r="Z134" i="2"/>
  <c r="Z2" i="2"/>
  <c r="Y2" i="2"/>
  <c r="X2" i="2"/>
  <c r="W2" i="2"/>
  <c r="V2" i="2"/>
  <c r="U2" i="2"/>
  <c r="T2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6" i="2"/>
</calcChain>
</file>

<file path=xl/sharedStrings.xml><?xml version="1.0" encoding="utf-8"?>
<sst xmlns="http://schemas.openxmlformats.org/spreadsheetml/2006/main" count="1113" uniqueCount="656">
  <si>
    <t>{"value":1,"description":"Corn","color_hint":"FFD200"},</t>
  </si>
  <si>
    <t>    {"value":4,"description":"Sorghum","color_hint":"FF9E0A"},</t>
  </si>
  <si>
    <t>    {"value":5,"description":"Soybeans","color_hint":"256F00"},</t>
  </si>
  <si>
    <t>    {"value":6,"description":"Sunflower","color_hint":"FFFF00"},</t>
  </si>
  <si>
    <t>    {"value":10,"description":"Peanuts","color_hint":"6FA400"},</t>
  </si>
  <si>
    <t>    {"value":11,"description":"Tobacco","color_hint":"00AE4A"},</t>
  </si>
  <si>
    <t>    {"value":12,"description":"SweetCorn","color_hint":"DDA40A"},</t>
  </si>
  <si>
    <t>    {"value":13,"description":"PoporOrnCorn","color_hint":"DDA40A"},</t>
  </si>
  <si>
    <t>    {"value":14,"description":"Mint","color_hint":"7DD2FF"},</t>
  </si>
  <si>
    <t>    {"value":21,"description":"Barley","color_hint":"E1007B"},</t>
  </si>
  <si>
    <t>    {"value":22,"description":"DurumWheat","color_hint":"886153"},</t>
  </si>
  <si>
    <t>    {"value":23,"description":"SpringWheat","color_hint":"D7B56B"},</t>
  </si>
  <si>
    <t>    {"value":24,"description":"WinterWheat","color_hint":"A46F00"},</t>
  </si>
  <si>
    <t>    {"value":25,"description":"OtherSmallGrains","color_hint":"D59EBB"},</t>
  </si>
  <si>
    <t>    {"value":26,"description":"WinterWheat/Soybeans","color_hint":"6F6F00"},</t>
  </si>
  <si>
    <t>    {"value":27,"description":"Rye","color_hint":"AC007B"},</t>
  </si>
  <si>
    <t>    {"value":28,"description":"Oats","color_hint":"9F5888"},</t>
  </si>
  <si>
    <t>    {"value":29,"description":"Millet","color_hint":"6F0048"},</t>
  </si>
  <si>
    <t>    {"value":30,"description":"Speltz","color_hint":"D59EBB"},</t>
  </si>
  <si>
    <t>    {"value":31,"description":"Canola","color_hint":"D1FF00"},</t>
  </si>
  <si>
    <t>    {"value":32,"description":"Flaxseed","color_hint":"7D99FF"},</t>
  </si>
  <si>
    <t>    {"value":33,"description":"Safflower","color_hint":"D5D500"},</t>
  </si>
  <si>
    <t>    {"value":34,"description":"RapeSeed","color_hint":"D1FF00"},</t>
  </si>
  <si>
    <t>    {"value":35,"description":"Mustard","color_hint":"00AE4A"},</t>
  </si>
  <si>
    <t>    {"value":36,"description":"Alfalfa","color_hint":"FFA4E1"},</t>
  </si>
  <si>
    <t>    {"value":37,"description":"OtherHay/NonAlfalfa","color_hint":"A4F18B"},</t>
  </si>
  <si>
    <t>    {"value":38,"description":"Camelina","color_hint":"00AE4A"},</t>
  </si>
  <si>
    <t>    {"value":39,"description":"Buckwheat","color_hint":"D59EBB"},</t>
  </si>
  <si>
    <t>    {"value":41,"description":"Sugarbeets","color_hint":"A800E3"},</t>
  </si>
  <si>
    <t>    {"value":42,"description":"DryBeans","color_hint":"A40000"},</t>
  </si>
  <si>
    <t>    {"value":43,"description":"Potatoes","color_hint":"6F2500"},</t>
  </si>
  <si>
    <t>    {"value":44,"description":"OtherCrops","color_hint":"00AE4A"},</t>
  </si>
  <si>
    <t>    {"value":45,"description":"Sugarcane","color_hint":"B07DFF"},</t>
  </si>
  <si>
    <t>    {"value":46,"description":"SweetPotatoes","color_hint":"6F2500"},</t>
  </si>
  <si>
    <t>    {"value":47,"description":"Misc.Vegs&amp;Fruits","color_hint":"FF6666"},</t>
  </si>
  <si>
    <t>    {"value":48,"description":"Watermelons","color_hint":"FF6666"},</t>
  </si>
  <si>
    <t>    {"value":49,"description":"Onions","color_hint":"FFCC66"},</t>
  </si>
  <si>
    <t>    {"value":50,"description":"Cucumbers","color_hint":"FF6666"},</t>
  </si>
  <si>
    <t>    {"value":51,"description":"ChickPeas","color_hint":"00AE4A"},</t>
  </si>
  <si>
    <t>    {"value":52,"description":"Lentils","color_hint":"00DDAE"},</t>
  </si>
  <si>
    <t>    {"value":53,"description":"Peas","color_hint":"53FF00"},</t>
  </si>
  <si>
    <t>    {"value":54,"description":"Tomatoes","color_hint":"F1A277"},</t>
  </si>
  <si>
    <t>    {"value":55,"description":"Caneberries","color_hint":"FF6666"},</t>
  </si>
  <si>
    <t>    {"value":56,"description":"Hops","color_hint":"00AE4A"},</t>
  </si>
  <si>
    <t>    {"value":57,"description":"Herbs","color_hint":"7DD2FF"},</t>
  </si>
  <si>
    <t>    {"value":58,"description":"Clover/Wildflowers","color_hint":"E8BEFF"},</t>
  </si>
  <si>
    <t>    {"value":59,"description":"Sod/GrassSeed","color_hint":"AEFFDD"},</t>
  </si>
  <si>
    <t>    {"value":60,"description":"Switchgrass","color_hint":"00AE4A"},</t>
  </si>
  <si>
    <t>    {"value":61,"description":"Fallow/IdleCropland","color_hint":"BEBE77"},</t>
  </si>
  <si>
    <t>    {"value":63,"description":"Forest","color_hint":"92CC92"},</t>
  </si>
  <si>
    <t>    {"value":64,"description":"Shrubland","color_hint":"C5D59E"},</t>
  </si>
  <si>
    <t>    {"value":65,"description":"Barren","color_hint":"CCBEA2"},</t>
  </si>
  <si>
    <t>    {"value":66,"description":"Cherries","color_hint":"FF00FF"},</t>
  </si>
  <si>
    <t>    {"value":67,"description":"Peaches","color_hint":"FF8EAA"},</t>
  </si>
  <si>
    <t>    {"value":68,"description":"Apples","color_hint":"B9004F"},</t>
  </si>
  <si>
    <t>    {"value":69,"description":"Grapes","color_hint":"6F4488"},</t>
  </si>
  <si>
    <t>    {"value":70,"description":"ChristmasTrees","color_hint":"007777"},</t>
  </si>
  <si>
    <t>    {"value":71,"description":"OtherTreeCrops","color_hint":"B09A6F"},</t>
  </si>
  <si>
    <t>    {"value":72,"description":"Citrus","color_hint":"FFFF7D"},</t>
  </si>
  <si>
    <t>    {"value":74,"description":"Pecans","color_hint":"B56F5B"},</t>
  </si>
  <si>
    <t>    {"value":75,"description":"Almonds","color_hint":"00A482"},</t>
  </si>
  <si>
    <t>    {"value":76,"description":"Walnuts","color_hint":"E9D5AE"},</t>
  </si>
  <si>
    <t>    {"value":77,"description":"Pears","color_hint":"B09A6F"},</t>
  </si>
  <si>
    <t>    {"value":81,"description":"Clouds/NoData","color_hint":"F1F1F1"},</t>
  </si>
  <si>
    <t>    {"value":82,"description":"Developed","color_hint":"9A9A9A"},</t>
  </si>
  <si>
    <t>    {"value":83,"description":"Water","color_hint":"4A6fA2"},</t>
  </si>
  <si>
    <t>    {"value":87,"description":"Wetlands","color_hint":"7DB0B0"},</t>
  </si>
  <si>
    <t>    {"value":88,"description":"Nonag/Undefined","color_hint":"E8FFBE"},</t>
  </si>
  <si>
    <t>    {"value":92,"description":"Aquaculture","color_hint":"00FFFF"},</t>
  </si>
  <si>
    <t>    {"value":111,"description":"OpenWater","color_hint":"4A6FA2"},</t>
  </si>
  <si>
    <t>    {"value":112,"description":"PerennialIce/Snow","color_hint":"D2E1F8"},</t>
  </si>
  <si>
    <t>    {"value":121,"description":"Developed/OpenSpace","color_hint":"9A9A9A"},</t>
  </si>
  <si>
    <t>    {"value":122,"description":"Developed/LowIntensity","color_hint":"9A9A9A"},</t>
  </si>
  <si>
    <t>    {"value":123,"description":"Developed/MedIntensity","color_hint":"9A9A9A"},</t>
  </si>
  <si>
    <t>    {"value":124,"description":"Developed/HighIntensity","color_hint":"9A9A9A"},</t>
  </si>
  <si>
    <t>    {"value":131,"description":"Barren","color_hint":"CCBEA2"},</t>
  </si>
  <si>
    <t>    {"value":141,"description":"DeciduousForest","color_hint":"92CC92"},</t>
  </si>
  <si>
    <t>    {"value":142,"description":"EvergreenForest","color_hint":"92CC92"},</t>
  </si>
  <si>
    <t>    {"value":143,"description":"MixedForest","color_hint":"92CC92"},</t>
  </si>
  <si>
    <t>    {"value":152,"description":"Shrubland","color_hint":"C5D59E"},</t>
  </si>
  <si>
    <t>    {"value":176,"description":"Grassland/Pasture","color_hint":"E8FFBE"},</t>
  </si>
  <si>
    <t>    {"value":190,"description":"WoodyWetlands","color_hint":"7DB0B0"},</t>
  </si>
  <si>
    <t>    {"value":195,"description":"HerbaceousWetlands","color_hint":"7DB0B0"},</t>
  </si>
  <si>
    <t>    {"value":204,"description":"Pistachios","color_hint":"00FF8B"},</t>
  </si>
  <si>
    <t>    {"value":205,"description":"Triticale","color_hint":"D59EBB"},</t>
  </si>
  <si>
    <t>    {"value":206,"description":"Carrots","color_hint":"FF6666"},</t>
  </si>
  <si>
    <t>    {"value":207,"description":"Asparagus","color_hint":"FF6666"},</t>
  </si>
  <si>
    <t>    {"value":208,"description":"Garlic","color_hint":"FF6666"},</t>
  </si>
  <si>
    <t>    {"value":209,"description":"Cantaloupes","color_hint":"FF6666"},</t>
  </si>
  <si>
    <t>    {"value":210,"description":"Prunes","color_hint":"FF8EAA"},</t>
  </si>
  <si>
    <t>    {"value":211,"description":"Olives","color_hint":"334833"},</t>
  </si>
  <si>
    <t>    {"value":212,"description":"Oranges","color_hint":"E36F25"},</t>
  </si>
  <si>
    <t>    {"value":213,"description":"HoneydewMelons","color_hint":"FF6666"},</t>
  </si>
  <si>
    <t>    {"value":214,"description":"Broccoli","color_hint":"FF6666"},</t>
  </si>
  <si>
    <t>    {"value":215,"description":"Avocados","color_hint":"66994B"},</t>
  </si>
  <si>
    <t>    {"value":216,"description":"Peppers","color_hint":"FF6666"},</t>
  </si>
  <si>
    <t>    {"value":217,"description":"Pomegranates","color_hint":"B09A6F"},</t>
  </si>
  <si>
    <t>    {"value":218,"description":"Nectarines","color_hint":"FF8EAA"},</t>
  </si>
  <si>
    <t>    {"value":219,"description":"Greens","color_hint":"FF6666"},</t>
  </si>
  <si>
    <t>    {"value":220,"description":"Plums","color_hint":"FF8EAA"},</t>
  </si>
  <si>
    <t>    {"value":221,"description":"Strawberreis","color_hint":"FF6666"},</t>
  </si>
  <si>
    <t>    {"value":222,"description":"Squash","color_hint":"FF6666"},</t>
  </si>
  <si>
    <t>    {"value":223,"description":"Apricots","color_hint":"FF8EAA"},</t>
  </si>
  <si>
    <t>    {"value":224,"description":"Vetch","color_hint":"00AE4A"},</t>
  </si>
  <si>
    <t>    {"value":225,"description":"WinterWheat/Corn","color_hint":"FFD200"},</t>
  </si>
  <si>
    <t>    {"value":226,"description":"Oats/Corn","color_hint":"FFD200"},</t>
  </si>
  <si>
    <t>    {"value":227,"description":"Lettuce","color_hint":"FF6666"},</t>
  </si>
  <si>
    <t>    {"value":228,"description":"Triticale/Corn","color_hint":"FF6666"},</t>
  </si>
  <si>
    <t>    {"value":229,"description":"Pumpkins","color_hint":"FF6666"},</t>
  </si>
  <si>
    <t>    {"value":230,"description":"Lettuce/DurumWheat","color_hint":"886153"},</t>
  </si>
  <si>
    <t>    {"value":231,"description":"Lettuce/Cataloupe","color_hint":"FF6666"},</t>
  </si>
  <si>
    <t>    {"value":232,"description":"Lettuce/Cotton","color_hint":"FF2525"},</t>
  </si>
  <si>
    <t>    {"value":233,"description":"Lettuce/Barley","color_hint":"A1007B"},</t>
  </si>
  <si>
    <t>    {"value":234,"description":"DurumWheat/Sorghum","color_hint":"FF9E0A"},</t>
  </si>
  <si>
    <t>    {"value":235,"description":"Barley/Sorghum","color_hint":"FF9E0A"},</t>
  </si>
  <si>
    <t>    {"value":236,"description":"WinterWheat/Sorghum","color_hint":"A46F00"},</t>
  </si>
  <si>
    <t>    {"value":237,"description":"Barley/Corn","color_hint":"FFD200"},</t>
  </si>
  <si>
    <t>    {"value":238,"description":"WinterWheat/Cotton","color_hint":"A46F00"},</t>
  </si>
  <si>
    <t>    {"value":239,"description":"Soybeans/Cotton","color_hint":"256F00"},</t>
  </si>
  <si>
    <t>    {"value":240,"description":"Soybeans/Oats","color_hint":"256F00"},</t>
  </si>
  <si>
    <t>    {"value":241,"description":"Corn/Soybeans","color_hint":"FFD200"},</t>
  </si>
  <si>
    <t>    {"value":242,"description":"Blueberries","color_hint":"000099"},</t>
  </si>
  <si>
    <t>    {"value":243,"description":"Cabbage","color_hint":"FF6666"},</t>
  </si>
  <si>
    <t>    {"value":244,"description":"Cauliflower","color_hint":"FF6666"},</t>
  </si>
  <si>
    <t>    {"value":245,"description":"Celery","color_hint":"FF6666"},</t>
  </si>
  <si>
    <t>    {"value":246,"description":"Radishes","color_hint":"FF6666"},</t>
  </si>
  <si>
    <t>    {"value":247,"description":"Turnips","color_hint":"FF6666"},</t>
  </si>
  <si>
    <t>    {"value":248,"description":"Eggplants","color_hint":"FF6666"},</t>
  </si>
  <si>
    <t>    {"value":249,"description":"Gourds","color_hint":"FF6666"},</t>
  </si>
  <si>
    <t>    {"value":250,"description":"Cranberries","color_hint":"FF6666"},</t>
  </si>
  <si>
    <t>    {"value":254,"description":"Barley/Soybeans","color_hint":"256F00"}</t>
  </si>
  <si>
    <t>{"value":2,"description":"Cotton","color_hint":"FF2525"},</t>
  </si>
  <si>
    <t>{"value":3,"description":"Rice","color_hint":"00A8E3"},</t>
  </si>
  <si>
    <t>ffd300</t>
  </si>
  <si>
    <t>Corn</t>
  </si>
  <si>
    <t>ff2626</t>
  </si>
  <si>
    <t>Cotton</t>
  </si>
  <si>
    <t>00a8e2</t>
  </si>
  <si>
    <t>Rice</t>
  </si>
  <si>
    <t>ff9e0a</t>
  </si>
  <si>
    <t>Sorghum</t>
  </si>
  <si>
    <t>Soybeans</t>
  </si>
  <si>
    <t>ffff00</t>
  </si>
  <si>
    <t>Sunflower</t>
  </si>
  <si>
    <t>70a500</t>
  </si>
  <si>
    <t>Peanuts</t>
  </si>
  <si>
    <t>00af49</t>
  </si>
  <si>
    <t>Tobacco</t>
  </si>
  <si>
    <t>dda50a</t>
  </si>
  <si>
    <t>Sweet Corn</t>
  </si>
  <si>
    <t>Pop or Orn Corn</t>
  </si>
  <si>
    <t>7cd3ff</t>
  </si>
  <si>
    <t>Mint</t>
  </si>
  <si>
    <t>e2007c</t>
  </si>
  <si>
    <t>Barley</t>
  </si>
  <si>
    <t>Durum Wheat</t>
  </si>
  <si>
    <t>d8b56b</t>
  </si>
  <si>
    <t>Spring Wheat</t>
  </si>
  <si>
    <t>a57000</t>
  </si>
  <si>
    <t>Winter Wheat</t>
  </si>
  <si>
    <t>d69ebc</t>
  </si>
  <si>
    <t>Other Small Grains</t>
  </si>
  <si>
    <t>Dbl Crop WinWht/Soybeans</t>
  </si>
  <si>
    <t>aa007c</t>
  </si>
  <si>
    <t>Rye</t>
  </si>
  <si>
    <t>a05989</t>
  </si>
  <si>
    <t>Oats</t>
  </si>
  <si>
    <t>Millet</t>
  </si>
  <si>
    <t>Speltz</t>
  </si>
  <si>
    <t>d1ff00</t>
  </si>
  <si>
    <t>Canola</t>
  </si>
  <si>
    <t>7c99ff</t>
  </si>
  <si>
    <t>Flaxseed</t>
  </si>
  <si>
    <t>d6d600</t>
  </si>
  <si>
    <t>Safflower</t>
  </si>
  <si>
    <t>Rape Seed</t>
  </si>
  <si>
    <t>Mustard</t>
  </si>
  <si>
    <t>ffa5e2</t>
  </si>
  <si>
    <t>Alfalfa</t>
  </si>
  <si>
    <t>a5f28c</t>
  </si>
  <si>
    <t>Other Hay/Non Alfalfa</t>
  </si>
  <si>
    <t>Camelina</t>
  </si>
  <si>
    <t>Buckwheat</t>
  </si>
  <si>
    <t>a800e2</t>
  </si>
  <si>
    <t>Sugarbeets</t>
  </si>
  <si>
    <t>a50000</t>
  </si>
  <si>
    <t>Dry Beans</t>
  </si>
  <si>
    <t>Potatoes</t>
  </si>
  <si>
    <t>Other Crops</t>
  </si>
  <si>
    <t>af7cff</t>
  </si>
  <si>
    <t>Sugarcane</t>
  </si>
  <si>
    <t>Sweet Potatoes</t>
  </si>
  <si>
    <t>ff6666</t>
  </si>
  <si>
    <t>Misc Vegs &amp; Fruits</t>
  </si>
  <si>
    <t>Watermelons</t>
  </si>
  <si>
    <t>ffcc66</t>
  </si>
  <si>
    <t>Onions</t>
  </si>
  <si>
    <t>Cucumbers</t>
  </si>
  <si>
    <t>Chick Peas</t>
  </si>
  <si>
    <t>00ddaf</t>
  </si>
  <si>
    <t>Lentils</t>
  </si>
  <si>
    <t>54ff00</t>
  </si>
  <si>
    <t>Peas</t>
  </si>
  <si>
    <t>f2a377</t>
  </si>
  <si>
    <t>Tomatoes</t>
  </si>
  <si>
    <t>Caneberries</t>
  </si>
  <si>
    <t>Hops</t>
  </si>
  <si>
    <t>Herbs</t>
  </si>
  <si>
    <t>e8bfff</t>
  </si>
  <si>
    <t>Clover/Wildflowers</t>
  </si>
  <si>
    <t>afffdd</t>
  </si>
  <si>
    <t>Sod/Grass Seed</t>
  </si>
  <si>
    <t>Switchgrass</t>
  </si>
  <si>
    <t>bfbf77</t>
  </si>
  <si>
    <t>Fallow/Idle Cropland</t>
  </si>
  <si>
    <t>93cc93</t>
  </si>
  <si>
    <t>Forest</t>
  </si>
  <si>
    <t>c6d69e</t>
  </si>
  <si>
    <t>Shrubland</t>
  </si>
  <si>
    <t>ccbfa3</t>
  </si>
  <si>
    <t>Barren</t>
  </si>
  <si>
    <t>ff00ff</t>
  </si>
  <si>
    <t>Cherries</t>
  </si>
  <si>
    <t>ff8eaa</t>
  </si>
  <si>
    <t>Peaches</t>
  </si>
  <si>
    <t>ba004f</t>
  </si>
  <si>
    <t>Apples</t>
  </si>
  <si>
    <t>Grapes</t>
  </si>
  <si>
    <t>Christmas Trees</t>
  </si>
  <si>
    <t>af9970</t>
  </si>
  <si>
    <t>Other Tree Crops</t>
  </si>
  <si>
    <t>ffff7c</t>
  </si>
  <si>
    <t>Citrus</t>
  </si>
  <si>
    <t>b5705b</t>
  </si>
  <si>
    <t>Pecans</t>
  </si>
  <si>
    <t>00a582</t>
  </si>
  <si>
    <t>Almonds</t>
  </si>
  <si>
    <t>e8d6af</t>
  </si>
  <si>
    <t>Walnuts</t>
  </si>
  <si>
    <t>Pears</t>
  </si>
  <si>
    <t>f2f2f2</t>
  </si>
  <si>
    <t>Clouds/No Data</t>
  </si>
  <si>
    <t>Developed</t>
  </si>
  <si>
    <t>4970a3</t>
  </si>
  <si>
    <t>Water</t>
  </si>
  <si>
    <t>7cafaf</t>
  </si>
  <si>
    <t>Wetlands</t>
  </si>
  <si>
    <t>e8ffbf</t>
  </si>
  <si>
    <t>Nonag/Undefined</t>
  </si>
  <si>
    <t>00ffff</t>
  </si>
  <si>
    <t>Aquaculture</t>
  </si>
  <si>
    <t>Open Water</t>
  </si>
  <si>
    <t>d3e2f9</t>
  </si>
  <si>
    <t>Perennial Ice/Snow</t>
  </si>
  <si>
    <t>Developed/Open Space</t>
  </si>
  <si>
    <t>Developed/Low Intensity</t>
  </si>
  <si>
    <t>Developed/Med Intensity</t>
  </si>
  <si>
    <t>Developed/High Intensity</t>
  </si>
  <si>
    <t>Deciduous Forest</t>
  </si>
  <si>
    <t>Evergreen Forest</t>
  </si>
  <si>
    <t>Mixed Forest</t>
  </si>
  <si>
    <t>Grassland/Pasture</t>
  </si>
  <si>
    <t>Woody Wetlands</t>
  </si>
  <si>
    <t>Herbaceous Wetlands</t>
  </si>
  <si>
    <t>00ff8c</t>
  </si>
  <si>
    <t>Pistachios</t>
  </si>
  <si>
    <t>Triticale</t>
  </si>
  <si>
    <t>Carrots</t>
  </si>
  <si>
    <t>Asparagus</t>
  </si>
  <si>
    <t>Garlic</t>
  </si>
  <si>
    <t>Cantaloupes</t>
  </si>
  <si>
    <t>Prunes</t>
  </si>
  <si>
    <t>Olives</t>
  </si>
  <si>
    <t>e27026</t>
  </si>
  <si>
    <t>Oranges</t>
  </si>
  <si>
    <t>Honeydew Melons</t>
  </si>
  <si>
    <t>Broccoli</t>
  </si>
  <si>
    <t>Avocados</t>
  </si>
  <si>
    <t>Peppers</t>
  </si>
  <si>
    <t>Pomegranates</t>
  </si>
  <si>
    <t>Nectarines</t>
  </si>
  <si>
    <t>Greens</t>
  </si>
  <si>
    <t>Plums</t>
  </si>
  <si>
    <t>Strawberries</t>
  </si>
  <si>
    <t>Squash</t>
  </si>
  <si>
    <t>Apricots</t>
  </si>
  <si>
    <t>Vetch</t>
  </si>
  <si>
    <t>Dbl Crop WinWht/Corn</t>
  </si>
  <si>
    <t>Dbl Crop Oats/Corn</t>
  </si>
  <si>
    <t>Lettuce</t>
  </si>
  <si>
    <t>f8d248</t>
  </si>
  <si>
    <t>Dbl Crop Triticale/Corn</t>
  </si>
  <si>
    <t>Pumpkins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</si>
  <si>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</si>
  <si>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</si>
  <si>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</si>
  <si>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</si>
  <si>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</si>
  <si>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</si>
  <si>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</si>
  <si>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</si>
  <si>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</si>
  <si>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</si>
  <si>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</si>
  <si>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>Dbl Crop Corn/Soybeans</t>
  </si>
  <si>
    <t>Blueberries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</si>
  <si>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</si>
  <si>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</si>
  <si>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</si>
  <si>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</si>
  <si>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</si>
  <si>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</si>
  <si>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</si>
  <si>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</si>
  <si>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Dbl Crop Barley/Soybeans</t>
  </si>
  <si>
    <t>Value</t>
  </si>
  <si>
    <t>Description</t>
  </si>
  <si>
    <t>Color</t>
  </si>
  <si>
    <t>Region</t>
  </si>
  <si>
    <t>a. Small Vegetables</t>
  </si>
  <si>
    <t>Calif. Desert, USA</t>
  </si>
  <si>
    <t>Sweet peppers (bell)</t>
  </si>
  <si>
    <t>Pumpkin, Winter squash</t>
  </si>
  <si>
    <t>Squash, Zucchini</t>
  </si>
  <si>
    <t>d. Roots and Tubers</t>
  </si>
  <si>
    <t>Tropical regions</t>
  </si>
  <si>
    <t>Green gram, cowpeas</t>
  </si>
  <si>
    <t>Mediterranean</t>
  </si>
  <si>
    <t>f. Perennial Vegetables (with winter dormancy and initially bare or mulched soil)</t>
  </si>
  <si>
    <t>g. Fibre Crops</t>
  </si>
  <si>
    <t>h. Oil Crops</t>
  </si>
  <si>
    <t>China</t>
  </si>
  <si>
    <t>Medit.; California</t>
  </si>
  <si>
    <t>i. Cereals</t>
  </si>
  <si>
    <t>j. Forages</t>
  </si>
  <si>
    <t>Bermuda for seed</t>
  </si>
  <si>
    <t>Bermuda for hay (several cuttings)</t>
  </si>
  <si>
    <t>Sudan, other cutting cycles</t>
  </si>
  <si>
    <t>k. Sugar Cane</t>
  </si>
  <si>
    <t>Sugarcane, ratoon</t>
  </si>
  <si>
    <t>l. Tropical Fruits and Trees</t>
  </si>
  <si>
    <t>Hawaii, USA</t>
  </si>
  <si>
    <t>m. Grapes and Berries</t>
  </si>
  <si>
    <t>Idaho, USA</t>
  </si>
  <si>
    <t>n. Fruit Trees</t>
  </si>
  <si>
    <t>Utah, USA</t>
  </si>
  <si>
    <t>o. Wetlands - Temperate Climate</t>
  </si>
  <si>
    <t>Wetlands (Cattails, Bulrush)</t>
  </si>
  <si>
    <t>Wetlands (short veg.)</t>
  </si>
  <si>
    <t>frost-free climate</t>
  </si>
  <si>
    <t>Crop</t>
  </si>
  <si>
    <r>
      <t>Init. (L</t>
    </r>
    <r>
      <rPr>
        <b/>
        <vertAlign val="subscript"/>
        <sz val="10"/>
        <color theme="1"/>
        <rFont val="Arial"/>
        <family val="2"/>
      </rPr>
      <t>ini</t>
    </r>
    <r>
      <rPr>
        <b/>
        <sz val="10"/>
        <color theme="1"/>
        <rFont val="Arial"/>
        <family val="2"/>
      </rPr>
      <t>)</t>
    </r>
  </si>
  <si>
    <r>
      <t>Dev. (L</t>
    </r>
    <r>
      <rPr>
        <b/>
        <vertAlign val="subscript"/>
        <sz val="10"/>
        <color theme="1"/>
        <rFont val="Arial"/>
        <family val="2"/>
      </rPr>
      <t>dev</t>
    </r>
    <r>
      <rPr>
        <b/>
        <sz val="10"/>
        <color theme="1"/>
        <rFont val="Arial"/>
        <family val="2"/>
      </rPr>
      <t>)</t>
    </r>
  </si>
  <si>
    <r>
      <t>Mid (L</t>
    </r>
    <r>
      <rPr>
        <b/>
        <vertAlign val="subscript"/>
        <sz val="10"/>
        <color theme="1"/>
        <rFont val="Arial"/>
        <family val="2"/>
      </rPr>
      <t>mid</t>
    </r>
    <r>
      <rPr>
        <b/>
        <sz val="10"/>
        <color theme="1"/>
        <rFont val="Arial"/>
        <family val="2"/>
      </rPr>
      <t>)</t>
    </r>
  </si>
  <si>
    <r>
      <t>Late (L</t>
    </r>
    <r>
      <rPr>
        <b/>
        <vertAlign val="subscript"/>
        <sz val="10"/>
        <color theme="1"/>
        <rFont val="Arial"/>
        <family val="2"/>
      </rPr>
      <t>late</t>
    </r>
    <r>
      <rPr>
        <b/>
        <sz val="10"/>
        <color theme="1"/>
        <rFont val="Arial"/>
        <family val="2"/>
      </rPr>
      <t>)</t>
    </r>
  </si>
  <si>
    <t>Total</t>
  </si>
  <si>
    <t>Plant Date</t>
  </si>
  <si>
    <t>Sept</t>
  </si>
  <si>
    <t>50/30</t>
  </si>
  <si>
    <t>Oct/Jan</t>
  </si>
  <si>
    <t>Arid climate</t>
  </si>
  <si>
    <t>Feb/Mar</t>
  </si>
  <si>
    <t>Oct</t>
  </si>
  <si>
    <t>(Semi) Arid</t>
  </si>
  <si>
    <t>April</t>
  </si>
  <si>
    <t>Jan</t>
  </si>
  <si>
    <r>
      <t>Crucifers</t>
    </r>
    <r>
      <rPr>
        <vertAlign val="superscript"/>
        <sz val="8"/>
        <color theme="1"/>
        <rFont val="Arial"/>
        <family val="2"/>
      </rPr>
      <t>1</t>
    </r>
  </si>
  <si>
    <t>February</t>
  </si>
  <si>
    <t>Oct/Nov</t>
  </si>
  <si>
    <t>Nov/Jan</t>
  </si>
  <si>
    <t>Arid Region</t>
  </si>
  <si>
    <t>Feb</t>
  </si>
  <si>
    <t>Onion (dry)</t>
  </si>
  <si>
    <t>Oct; Jan.</t>
  </si>
  <si>
    <t>Arid Region; Calif.</t>
  </si>
  <si>
    <t>Onion (green)</t>
  </si>
  <si>
    <t>April/May</t>
  </si>
  <si>
    <t>October</t>
  </si>
  <si>
    <t>March</t>
  </si>
  <si>
    <t>Calif., USA</t>
  </si>
  <si>
    <t>Onion (seed)</t>
  </si>
  <si>
    <t>Spinach</t>
  </si>
  <si>
    <t>15/25</t>
  </si>
  <si>
    <t>60/70</t>
  </si>
  <si>
    <t>Apr; Sep/Oct</t>
  </si>
  <si>
    <t>November</t>
  </si>
  <si>
    <t>Radish</t>
  </si>
  <si>
    <t>Mar/Apr</t>
  </si>
  <si>
    <t>Medit.; Europe</t>
  </si>
  <si>
    <t>Winter</t>
  </si>
  <si>
    <r>
      <t>b. Vegetables - Solanum Family </t>
    </r>
    <r>
      <rPr>
        <b/>
        <i/>
        <sz val="10"/>
        <color theme="1"/>
        <rFont val="Arial"/>
        <family val="2"/>
      </rPr>
      <t>(Solanaceae)</t>
    </r>
  </si>
  <si>
    <t>Egg plant</t>
  </si>
  <si>
    <t>130\1</t>
  </si>
  <si>
    <t>May/June</t>
  </si>
  <si>
    <t>25/30</t>
  </si>
  <si>
    <t>April/June</t>
  </si>
  <si>
    <t>Europe and Medit.</t>
  </si>
  <si>
    <t>Tomato</t>
  </si>
  <si>
    <t>January</t>
  </si>
  <si>
    <t>Apr/May</t>
  </si>
  <si>
    <r>
      <t>c. Vegetables - Cucumber Family </t>
    </r>
    <r>
      <rPr>
        <b/>
        <i/>
        <sz val="10"/>
        <color theme="1"/>
        <rFont val="Arial"/>
        <family val="2"/>
      </rPr>
      <t>(Cucurbitaceae)</t>
    </r>
  </si>
  <si>
    <t>Cantaloupe</t>
  </si>
  <si>
    <t>Aug</t>
  </si>
  <si>
    <t>Cucumber</t>
  </si>
  <si>
    <t>June/Aug</t>
  </si>
  <si>
    <t>Nov; Feb</t>
  </si>
  <si>
    <t>Mar, Aug</t>
  </si>
  <si>
    <t>June</t>
  </si>
  <si>
    <t>Europe</t>
  </si>
  <si>
    <t>Apr; Dec.</t>
  </si>
  <si>
    <t>Medit.; Arid Reg.</t>
  </si>
  <si>
    <t>Sweet melons</t>
  </si>
  <si>
    <t>May</t>
  </si>
  <si>
    <t>Dec/Jan</t>
  </si>
  <si>
    <t>Water melons</t>
  </si>
  <si>
    <t>Italy</t>
  </si>
  <si>
    <t>Mat/Aug</t>
  </si>
  <si>
    <t>Near East (desert)</t>
  </si>
  <si>
    <t>Beets, table</t>
  </si>
  <si>
    <t>Mediterranean &amp; Arid</t>
  </si>
  <si>
    <t>Cassava: year 1</t>
  </si>
  <si>
    <t>Rainy</t>
  </si>
  <si>
    <t>year 2</t>
  </si>
  <si>
    <t>season</t>
  </si>
  <si>
    <t>Potato</t>
  </si>
  <si>
    <t>30/45</t>
  </si>
  <si>
    <t>115/130</t>
  </si>
  <si>
    <t>Jan/Nov</t>
  </si>
  <si>
    <t>(Semi) Arid Climate</t>
  </si>
  <si>
    <t>Continental Climate</t>
  </si>
  <si>
    <t>Dec</t>
  </si>
  <si>
    <t>Sweet potato</t>
  </si>
  <si>
    <t>Rainy seas.</t>
  </si>
  <si>
    <t>Sugarbeet</t>
  </si>
  <si>
    <t>Arid Regions</t>
  </si>
  <si>
    <r>
      <t>e. Legumes </t>
    </r>
    <r>
      <rPr>
        <b/>
        <i/>
        <sz val="10"/>
        <color theme="1"/>
        <rFont val="Arial"/>
        <family val="2"/>
      </rPr>
      <t>(Leguminosae)</t>
    </r>
  </si>
  <si>
    <t>Beans (green)</t>
  </si>
  <si>
    <t>Calif., Mediterranean</t>
  </si>
  <si>
    <t>Aug/Sep</t>
  </si>
  <si>
    <t>Calif., Egypt, Lebanon</t>
  </si>
  <si>
    <t>Beans (dry)</t>
  </si>
  <si>
    <t>Continental Climates</t>
  </si>
  <si>
    <t>Pakistan, Calif.</t>
  </si>
  <si>
    <t>Faba bean, broad bean</t>
  </si>
  <si>
    <t>- dry</t>
  </si>
  <si>
    <t>Nov</t>
  </si>
  <si>
    <t>- green</t>
  </si>
  <si>
    <t>Groundnut</t>
  </si>
  <si>
    <t>Dry</t>
  </si>
  <si>
    <t>West Africa</t>
  </si>
  <si>
    <t>High Latitudes</t>
  </si>
  <si>
    <t>May May/June</t>
  </si>
  <si>
    <t>Lentil</t>
  </si>
  <si>
    <t>Tropics</t>
  </si>
  <si>
    <t>30/35</t>
  </si>
  <si>
    <t>Central USA</t>
  </si>
  <si>
    <t>Japan</t>
  </si>
  <si>
    <t>Artichoke</t>
  </si>
  <si>
    <r>
      <t>Apr (1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yr)</t>
    </r>
  </si>
  <si>
    <t>California</t>
  </si>
  <si>
    <r>
      <t>May (2</t>
    </r>
    <r>
      <rPr>
        <vertAlign val="superscript"/>
        <sz val="8"/>
        <color theme="1"/>
        <rFont val="Arial"/>
        <family val="2"/>
      </rPr>
      <t>nd</t>
    </r>
    <r>
      <rPr>
        <sz val="10"/>
        <color theme="1"/>
        <rFont val="Arial"/>
        <family val="2"/>
      </rPr>
      <t> yr)</t>
    </r>
  </si>
  <si>
    <t>(cut in May)</t>
  </si>
  <si>
    <t>Warm Winter</t>
  </si>
  <si>
    <t>Mar-May</t>
  </si>
  <si>
    <t>Egypt; Pakistan; Calif.</t>
  </si>
  <si>
    <t>Mar</t>
  </si>
  <si>
    <t>Yemen</t>
  </si>
  <si>
    <t>Texas</t>
  </si>
  <si>
    <t>Flax</t>
  </si>
  <si>
    <t>Arizona</t>
  </si>
  <si>
    <t>Castor beans</t>
  </si>
  <si>
    <t>(Semi) Arid Climates</t>
  </si>
  <si>
    <t>Nov.</t>
  </si>
  <si>
    <t>Indonesia</t>
  </si>
  <si>
    <t>California, USA</t>
  </si>
  <si>
    <t>Sesame</t>
  </si>
  <si>
    <t>Barley/Oats/Wheat</t>
  </si>
  <si>
    <t>Central India</t>
  </si>
  <si>
    <t>March/Apr</t>
  </si>
  <si>
    <t>35-45 °L</t>
  </si>
  <si>
    <t>July</t>
  </si>
  <si>
    <t>East Africa</t>
  </si>
  <si>
    <t>Apr</t>
  </si>
  <si>
    <t>December</t>
  </si>
  <si>
    <t>Grains (small)</t>
  </si>
  <si>
    <t>Pakistan; Arid Reg.</t>
  </si>
  <si>
    <t>Maize (grain)</t>
  </si>
  <si>
    <t>East Africa (alt.)</t>
  </si>
  <si>
    <t>Arid Climate</t>
  </si>
  <si>
    <t>Nigeria (humid)</t>
  </si>
  <si>
    <t>India (dry, cool)</t>
  </si>
  <si>
    <t>Spain (spr, sum.); Calif.</t>
  </si>
  <si>
    <t>Maize (sweet)</t>
  </si>
  <si>
    <t>Philippines</t>
  </si>
  <si>
    <t>Oct/Dec</t>
  </si>
  <si>
    <t>Pakistan</t>
  </si>
  <si>
    <t>USA, Pakis., Med.</t>
  </si>
  <si>
    <t>Mar/April</t>
  </si>
  <si>
    <t>Dec; May</t>
  </si>
  <si>
    <t>Tropics; Mediterranean</t>
  </si>
  <si>
    <r>
      <t>Alfalfa, total season </t>
    </r>
    <r>
      <rPr>
        <vertAlign val="superscript"/>
        <sz val="8"/>
        <color theme="1"/>
        <rFont val="Arial"/>
        <family val="2"/>
      </rPr>
      <t>4</t>
    </r>
  </si>
  <si>
    <t>var.</t>
  </si>
  <si>
    <t>last -4°C in spring until first -4°C in fall</t>
  </si>
  <si>
    <r>
      <t>Alfalfa </t>
    </r>
    <r>
      <rPr>
        <vertAlign val="superscript"/>
        <sz val="8"/>
        <color theme="1"/>
        <rFont val="Arial"/>
        <family val="2"/>
      </rPr>
      <t>4</t>
    </r>
    <r>
      <rPr>
        <sz val="10"/>
        <color theme="1"/>
        <rFont val="Arial"/>
        <family val="2"/>
      </rPr>
      <t> 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cutting cycle</t>
    </r>
  </si>
  <si>
    <t>Jan Apr (last - 4°C)</t>
  </si>
  <si>
    <t>Calif., USA.</t>
  </si>
  <si>
    <t>Idaho, USA.</t>
  </si>
  <si>
    <r>
      <t>Alfalfa </t>
    </r>
    <r>
      <rPr>
        <vertAlign val="superscript"/>
        <sz val="8"/>
        <color theme="1"/>
        <rFont val="Arial"/>
        <family val="2"/>
      </rPr>
      <t>4</t>
    </r>
    <r>
      <rPr>
        <sz val="10"/>
        <color theme="1"/>
        <rFont val="Arial"/>
        <family val="2"/>
      </rPr>
      <t>, other cutting cycles</t>
    </r>
  </si>
  <si>
    <t>Jun</t>
  </si>
  <si>
    <t>---</t>
  </si>
  <si>
    <r>
      <t>Grass Pasture </t>
    </r>
    <r>
      <rPr>
        <vertAlign val="superscript"/>
        <sz val="8"/>
        <color theme="1"/>
        <rFont val="Arial"/>
        <family val="2"/>
      </rPr>
      <t>4</t>
    </r>
  </si>
  <si>
    <t>--</t>
  </si>
  <si>
    <t>7 days before last -4°C in spring until 7 days after first -4°C in fall</t>
  </si>
  <si>
    <r>
      <t>Sudan, 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cutting cycle</t>
    </r>
  </si>
  <si>
    <t>Sugarcane, virgin</t>
  </si>
  <si>
    <t>Low Latitudes</t>
  </si>
  <si>
    <r>
      <t>Banana, 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yr</t>
    </r>
  </si>
  <si>
    <r>
      <t>Banana, 2</t>
    </r>
    <r>
      <rPr>
        <vertAlign val="superscript"/>
        <sz val="8"/>
        <color theme="1"/>
        <rFont val="Arial"/>
        <family val="2"/>
      </rPr>
      <t>nd</t>
    </r>
    <r>
      <rPr>
        <sz val="10"/>
        <color theme="1"/>
        <rFont val="Arial"/>
        <family val="2"/>
      </rPr>
      <t> yr</t>
    </r>
  </si>
  <si>
    <t>Pineapple</t>
  </si>
  <si>
    <t>Mid Latitudes (wine)</t>
  </si>
  <si>
    <t>Deciduous Orchard</t>
  </si>
  <si>
    <t>Utah, USA; killing frost</t>
  </si>
  <si>
    <t>Florida, USA</t>
  </si>
  <si>
    <r>
      <t>K</t>
    </r>
    <r>
      <rPr>
        <b/>
        <vertAlign val="subscript"/>
        <sz val="10"/>
        <color theme="1"/>
        <rFont val="Arial"/>
        <family val="2"/>
      </rPr>
      <t>c mid</t>
    </r>
  </si>
  <si>
    <r>
      <t>K</t>
    </r>
    <r>
      <rPr>
        <b/>
        <vertAlign val="subscript"/>
        <sz val="10"/>
        <color theme="1"/>
        <rFont val="Arial"/>
        <family val="2"/>
      </rPr>
      <t>c end</t>
    </r>
  </si>
  <si>
    <t>Maximum Crop Height (h) (m)</t>
  </si>
  <si>
    <t>Brussel Sprouts</t>
  </si>
  <si>
    <t>- seed</t>
  </si>
  <si>
    <t>Egg Plant</t>
  </si>
  <si>
    <t>Sweet Peppers (bell)</t>
  </si>
  <si>
    <t>0.70-0.90</t>
  </si>
  <si>
    <t>- Fresh Market</t>
  </si>
  <si>
    <t>- Machine harvest</t>
  </si>
  <si>
    <t>Pumpkin, Winter Squash</t>
  </si>
  <si>
    <t>Sweet Melons</t>
  </si>
  <si>
    <t>Watermelon</t>
  </si>
  <si>
    <t>Cassava</t>
  </si>
  <si>
    <t>- year 1</t>
  </si>
  <si>
    <t>0.3</t>
  </si>
  <si>
    <t>- year 2</t>
  </si>
  <si>
    <t>Parsnip</t>
  </si>
  <si>
    <t>Sweet Potato</t>
  </si>
  <si>
    <t>Turnip (and Rutabaga)</t>
  </si>
  <si>
    <t>Sugar Beet</t>
  </si>
  <si>
    <t>Beans, green</t>
  </si>
  <si>
    <t>Beans, dry and Pulses</t>
  </si>
  <si>
    <t>Chick pea</t>
  </si>
  <si>
    <t>Fababean (broad bean)</t>
  </si>
  <si>
    <t>- Fresh</t>
  </si>
  <si>
    <t>- Dry/Seed</t>
  </si>
  <si>
    <t>Grabanzo</t>
  </si>
  <si>
    <t>Green Gram and Cowpeas</t>
  </si>
  <si>
    <t>Groundnut (Peanut)</t>
  </si>
  <si>
    <t>0.5-1.0</t>
  </si>
  <si>
    <t>Artichokes</t>
  </si>
  <si>
    <t>0.2-0.8</t>
  </si>
  <si>
    <t>0.6-0.8</t>
  </si>
  <si>
    <t>1.15-1.20</t>
  </si>
  <si>
    <t>0.70-0.50</t>
  </si>
  <si>
    <t>1.2-1.5</t>
  </si>
  <si>
    <r>
      <t>Sisal </t>
    </r>
    <r>
      <rPr>
        <vertAlign val="superscript"/>
        <sz val="8"/>
        <color theme="1"/>
        <rFont val="Arial"/>
        <family val="2"/>
      </rPr>
      <t>8</t>
    </r>
  </si>
  <si>
    <t>0.4-0.7</t>
  </si>
  <si>
    <r>
      <t>Castorbean (</t>
    </r>
    <r>
      <rPr>
        <i/>
        <sz val="10"/>
        <color theme="1"/>
        <rFont val="Arial"/>
        <family val="2"/>
      </rPr>
      <t>Ricinus</t>
    </r>
    <r>
      <rPr>
        <sz val="10"/>
        <color theme="1"/>
        <rFont val="Arial"/>
        <family val="2"/>
      </rPr>
      <t>)</t>
    </r>
  </si>
  <si>
    <t>Rapeseed, Canola</t>
  </si>
  <si>
    <t>- with frozen soils</t>
  </si>
  <si>
    <t>- with non-frozen soils</t>
  </si>
  <si>
    <r>
      <t>Maize, Field (grain) </t>
    </r>
    <r>
      <rPr>
        <i/>
        <sz val="10"/>
        <color theme="1"/>
        <rFont val="Arial"/>
        <family val="2"/>
      </rPr>
      <t>(field corn)</t>
    </r>
  </si>
  <si>
    <r>
      <t>Maize, Sweet </t>
    </r>
    <r>
      <rPr>
        <i/>
        <sz val="10"/>
        <color theme="1"/>
        <rFont val="Arial"/>
        <family val="2"/>
      </rPr>
      <t>(sweet corn)</t>
    </r>
  </si>
  <si>
    <t>- grain</t>
  </si>
  <si>
    <t>1.00-1.10</t>
  </si>
  <si>
    <t>- sweet</t>
  </si>
  <si>
    <t>0.90-0.60</t>
  </si>
  <si>
    <t>Alfalfa Hay</t>
  </si>
  <si>
    <t>- averaged cutting effects</t>
  </si>
  <si>
    <t>- individual cutting periods</t>
  </si>
  <si>
    <t>- for seed</t>
  </si>
  <si>
    <t>Bermuda hay</t>
  </si>
  <si>
    <t>- Spring crop for seed</t>
  </si>
  <si>
    <t>Clover hay, Berseem</t>
  </si>
  <si>
    <t>Rye Grass hay</t>
  </si>
  <si>
    <t>Sudan Grass hay (annual)</t>
  </si>
  <si>
    <t>Grazing Pasture</t>
  </si>
  <si>
    <t>- Rotated Grazing</t>
  </si>
  <si>
    <t>0.85-1.05</t>
  </si>
  <si>
    <t>0.15-0.30</t>
  </si>
  <si>
    <t>- Extensive Grazing</t>
  </si>
  <si>
    <t>Turf grass</t>
  </si>
  <si>
    <r>
      <t>- cool season </t>
    </r>
    <r>
      <rPr>
        <vertAlign val="superscript"/>
        <sz val="8"/>
        <color theme="1"/>
        <rFont val="Arial"/>
        <family val="2"/>
      </rPr>
      <t>15</t>
    </r>
  </si>
  <si>
    <t>0.90</t>
  </si>
  <si>
    <r>
      <t>- warm season </t>
    </r>
    <r>
      <rPr>
        <vertAlign val="superscript"/>
        <sz val="8"/>
        <color theme="1"/>
        <rFont val="Arial"/>
        <family val="2"/>
      </rPr>
      <t>15</t>
    </r>
  </si>
  <si>
    <t>0.80</t>
  </si>
  <si>
    <t>Banana</t>
  </si>
  <si>
    <r>
      <t>- 1</t>
    </r>
    <r>
      <rPr>
        <vertAlign val="superscript"/>
        <sz val="8"/>
        <color theme="1"/>
        <rFont val="Arial"/>
        <family val="2"/>
      </rPr>
      <t>st</t>
    </r>
    <r>
      <rPr>
        <sz val="10"/>
        <color theme="1"/>
        <rFont val="Arial"/>
        <family val="2"/>
      </rPr>
      <t> year</t>
    </r>
  </si>
  <si>
    <r>
      <t>- 2</t>
    </r>
    <r>
      <rPr>
        <vertAlign val="superscript"/>
        <sz val="8"/>
        <color theme="1"/>
        <rFont val="Arial"/>
        <family val="2"/>
      </rPr>
      <t>nd</t>
    </r>
    <r>
      <rPr>
        <sz val="10"/>
        <color theme="1"/>
        <rFont val="Arial"/>
        <family val="2"/>
      </rPr>
      <t> year</t>
    </r>
  </si>
  <si>
    <t>Cacao</t>
  </si>
  <si>
    <t>Coffee</t>
  </si>
  <si>
    <t>- bare ground cover</t>
  </si>
  <si>
    <t>- with weeds</t>
  </si>
  <si>
    <t>Date Palms</t>
  </si>
  <si>
    <t>Palm Trees</t>
  </si>
  <si>
    <r>
      <t>Pineapple </t>
    </r>
    <r>
      <rPr>
        <vertAlign val="superscript"/>
        <sz val="8"/>
        <color theme="1"/>
        <rFont val="Arial"/>
        <family val="2"/>
      </rPr>
      <t>16</t>
    </r>
  </si>
  <si>
    <t>- bare soil</t>
  </si>
  <si>
    <t>0.6-1.2</t>
  </si>
  <si>
    <t>- with grass cover</t>
  </si>
  <si>
    <t>Rubber Trees</t>
  </si>
  <si>
    <t>Tea</t>
  </si>
  <si>
    <t>- non-shaded</t>
  </si>
  <si>
    <r>
      <t>- shaded </t>
    </r>
    <r>
      <rPr>
        <vertAlign val="superscript"/>
        <sz val="8"/>
        <color theme="1"/>
        <rFont val="Arial"/>
        <family val="2"/>
      </rPr>
      <t>17</t>
    </r>
  </si>
  <si>
    <t>1.10</t>
  </si>
  <si>
    <t>Berries (bushes)</t>
  </si>
  <si>
    <t>- Table or Raisin</t>
  </si>
  <si>
    <t>- Wine</t>
  </si>
  <si>
    <t>1.5-2</t>
  </si>
  <si>
    <t>Almonds, no ground cover</t>
  </si>
  <si>
    <r>
      <t>Apples, Cherries, Pears </t>
    </r>
    <r>
      <rPr>
        <vertAlign val="superscript"/>
        <sz val="8"/>
        <color theme="1"/>
        <rFont val="Arial"/>
        <family val="2"/>
      </rPr>
      <t>19</t>
    </r>
  </si>
  <si>
    <t>- no ground cover, killing frost</t>
  </si>
  <si>
    <t>- no ground cover, no frosts</t>
  </si>
  <si>
    <t>- active ground cover, killing frost</t>
  </si>
  <si>
    <t>- active ground cover, no frosts</t>
  </si>
  <si>
    <r>
      <t>Apricots, Peaches, Stone Fruit </t>
    </r>
    <r>
      <rPr>
        <vertAlign val="superscript"/>
        <sz val="8"/>
        <color theme="1"/>
        <rFont val="Arial"/>
        <family val="2"/>
      </rPr>
      <t>19, 20</t>
    </r>
  </si>
  <si>
    <t>Avocado, no ground cover</t>
  </si>
  <si>
    <r>
      <t>Citrus, no ground cover </t>
    </r>
    <r>
      <rPr>
        <vertAlign val="superscript"/>
        <sz val="8"/>
        <color theme="1"/>
        <rFont val="Arial"/>
        <family val="2"/>
      </rPr>
      <t>21</t>
    </r>
  </si>
  <si>
    <t>- 70% canopy</t>
  </si>
  <si>
    <t>0.70</t>
  </si>
  <si>
    <t>- 50% canopy</t>
  </si>
  <si>
    <t>0.65</t>
  </si>
  <si>
    <t>- 20% canopy</t>
  </si>
  <si>
    <t>0.50</t>
  </si>
  <si>
    <r>
      <t>Citrus, with active ground cover or weeds </t>
    </r>
    <r>
      <rPr>
        <vertAlign val="superscript"/>
        <sz val="8"/>
        <color theme="1"/>
        <rFont val="Arial"/>
        <family val="2"/>
      </rPr>
      <t>22</t>
    </r>
  </si>
  <si>
    <t>0.75</t>
  </si>
  <si>
    <t>0.85</t>
  </si>
  <si>
    <r>
      <t>Conifer Trees </t>
    </r>
    <r>
      <rPr>
        <vertAlign val="superscript"/>
        <sz val="8"/>
        <color theme="1"/>
        <rFont val="Arial"/>
        <family val="2"/>
      </rPr>
      <t>23</t>
    </r>
  </si>
  <si>
    <t>Kiwi</t>
  </si>
  <si>
    <r>
      <t>Olives (40 to 60% ground coverage by canopy) </t>
    </r>
    <r>
      <rPr>
        <vertAlign val="superscript"/>
        <sz val="8"/>
        <color theme="1"/>
        <rFont val="Arial"/>
        <family val="2"/>
      </rPr>
      <t>24</t>
    </r>
  </si>
  <si>
    <t>Pistachios, no ground cover</t>
  </si>
  <si>
    <r>
      <t>Walnut Orchard </t>
    </r>
    <r>
      <rPr>
        <vertAlign val="superscript"/>
        <sz val="8"/>
        <color theme="1"/>
        <rFont val="Arial"/>
        <family val="2"/>
      </rPr>
      <t>19</t>
    </r>
  </si>
  <si>
    <t>o. Wetlands - temperate climate</t>
  </si>
  <si>
    <t>Cattails, Bulrushes, killing frost</t>
  </si>
  <si>
    <t>Cattails, Bulrushes, no frost</t>
  </si>
  <si>
    <t>Short Veg., no frost</t>
  </si>
  <si>
    <t>Reed Swamp, standing water</t>
  </si>
  <si>
    <t>Reed Swamp, moist soil</t>
  </si>
  <si>
    <t>p. Special</t>
  </si>
  <si>
    <t>Open Water, &lt; 2 m depth or in subhumid climates or tropics</t>
  </si>
  <si>
    <t>Open Water, &gt; 5 m depth, clear of turbidity, temperate climate</t>
  </si>
  <si>
    <t>0.60-0.35</t>
  </si>
  <si>
    <t>1.0-1.15</t>
  </si>
  <si>
    <t>0.25-0.4</t>
  </si>
  <si>
    <r>
      <t>K</t>
    </r>
    <r>
      <rPr>
        <b/>
        <vertAlign val="subscript"/>
        <sz val="10"/>
        <color theme="1"/>
        <rFont val="Arial"/>
        <family val="2"/>
      </rPr>
      <t>c init</t>
    </r>
  </si>
  <si>
    <t>Init. (Lini)</t>
  </si>
  <si>
    <t>Dev. (Ldev)</t>
  </si>
  <si>
    <t>Mid (Lmid)</t>
  </si>
  <si>
    <t>Late (Llate)</t>
  </si>
  <si>
    <t xml:space="preserve">Hawaii, USA </t>
  </si>
  <si>
    <t xml:space="preserve">Idaho, USA </t>
  </si>
  <si>
    <t xml:space="preserve">Calif., USA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</si>
</sst>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202124"/>
      <name val="Arial"/>
      <family val="2"/>
    </font>
    <font>
      <sz val="8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b/>
      <vertAlign val="subscript"/>
      <sz val="10"/>
      <color theme="1"/>
      <name val="Arial"/>
      <family val="2"/>
    </font>
    <font>
      <vertAlign val="superscript"/>
      <sz val="8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top" wrapText="1"/>
    </xf>
    <xf numFmtId="0" fontId="4" fillId="0" borderId="0" xfId="0" applyFont="1"/>
    <xf numFmtId="0" fontId="0" fillId="2" borderId="0" xfId="0" applyFill="1"/>
    <xf numFmtId="0" fontId="6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vertical="top" wrapText="1"/>
    </xf>
    <xf numFmtId="0" fontId="11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0" fillId="3" borderId="0" xfId="0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2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371475</xdr:colOff>
      <xdr:row>1</xdr:row>
      <xdr:rowOff>257175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01D17C-E25B-3B7E-B171-5D4ED484D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3714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14501-1583-4B1F-85E4-923B3FE24C32}">
  <dimension ref="A1:B133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0</v>
      </c>
    </row>
    <row r="2" spans="1:2" x14ac:dyDescent="0.25">
      <c r="A2" s="1" t="s">
        <v>131</v>
      </c>
    </row>
    <row r="3" spans="1:2" x14ac:dyDescent="0.25">
      <c r="A3" s="1" t="s">
        <v>132</v>
      </c>
    </row>
    <row r="4" spans="1:2" x14ac:dyDescent="0.25">
      <c r="A4" s="1" t="s">
        <v>1</v>
      </c>
      <c r="B4" s="1"/>
    </row>
    <row r="5" spans="1:2" x14ac:dyDescent="0.25">
      <c r="A5" s="1" t="s">
        <v>2</v>
      </c>
      <c r="B5" s="1"/>
    </row>
    <row r="6" spans="1:2" x14ac:dyDescent="0.25">
      <c r="A6" s="1" t="s">
        <v>3</v>
      </c>
      <c r="B6" s="1"/>
    </row>
    <row r="7" spans="1:2" x14ac:dyDescent="0.25">
      <c r="A7" s="1" t="s">
        <v>4</v>
      </c>
      <c r="B7" s="1"/>
    </row>
    <row r="8" spans="1:2" x14ac:dyDescent="0.25">
      <c r="A8" s="1" t="s">
        <v>5</v>
      </c>
      <c r="B8" s="1"/>
    </row>
    <row r="9" spans="1:2" x14ac:dyDescent="0.25">
      <c r="A9" s="1" t="s">
        <v>6</v>
      </c>
      <c r="B9" s="1"/>
    </row>
    <row r="10" spans="1:2" x14ac:dyDescent="0.25">
      <c r="A10" s="1" t="s">
        <v>7</v>
      </c>
      <c r="B10" s="1"/>
    </row>
    <row r="11" spans="1:2" x14ac:dyDescent="0.25">
      <c r="A11" s="1" t="s">
        <v>8</v>
      </c>
      <c r="B11" s="1"/>
    </row>
    <row r="12" spans="1:2" x14ac:dyDescent="0.25">
      <c r="A12" s="1" t="s">
        <v>9</v>
      </c>
      <c r="B12" s="1"/>
    </row>
    <row r="13" spans="1:2" x14ac:dyDescent="0.25">
      <c r="A13" s="1" t="s">
        <v>10</v>
      </c>
      <c r="B13" s="1"/>
    </row>
    <row r="14" spans="1:2" x14ac:dyDescent="0.25">
      <c r="A14" s="1" t="s">
        <v>11</v>
      </c>
      <c r="B14" s="1"/>
    </row>
    <row r="15" spans="1:2" x14ac:dyDescent="0.25">
      <c r="A15" s="1" t="s">
        <v>12</v>
      </c>
      <c r="B15" s="1"/>
    </row>
    <row r="16" spans="1:2" x14ac:dyDescent="0.25">
      <c r="A16" s="1" t="s">
        <v>13</v>
      </c>
      <c r="B16" s="1"/>
    </row>
    <row r="17" spans="1:2" x14ac:dyDescent="0.25">
      <c r="A17" s="1" t="s">
        <v>14</v>
      </c>
      <c r="B17" s="1"/>
    </row>
    <row r="18" spans="1:2" x14ac:dyDescent="0.25">
      <c r="A18" s="1" t="s">
        <v>15</v>
      </c>
      <c r="B18" s="1"/>
    </row>
    <row r="19" spans="1:2" x14ac:dyDescent="0.25">
      <c r="A19" s="1" t="s">
        <v>16</v>
      </c>
      <c r="B19" s="1"/>
    </row>
    <row r="20" spans="1:2" x14ac:dyDescent="0.25">
      <c r="A20" s="1" t="s">
        <v>17</v>
      </c>
      <c r="B20" s="1"/>
    </row>
    <row r="21" spans="1:2" x14ac:dyDescent="0.25">
      <c r="A21" s="1" t="s">
        <v>18</v>
      </c>
      <c r="B21" s="1"/>
    </row>
    <row r="22" spans="1:2" x14ac:dyDescent="0.25">
      <c r="A22" s="1" t="s">
        <v>19</v>
      </c>
      <c r="B22" s="1"/>
    </row>
    <row r="23" spans="1:2" x14ac:dyDescent="0.25">
      <c r="A23" s="1" t="s">
        <v>20</v>
      </c>
      <c r="B23" s="1"/>
    </row>
    <row r="24" spans="1:2" x14ac:dyDescent="0.25">
      <c r="A24" s="1" t="s">
        <v>21</v>
      </c>
    </row>
    <row r="25" spans="1:2" x14ac:dyDescent="0.25">
      <c r="A25" s="1" t="s">
        <v>22</v>
      </c>
    </row>
    <row r="26" spans="1:2" x14ac:dyDescent="0.25">
      <c r="A26" s="1" t="s">
        <v>23</v>
      </c>
    </row>
    <row r="27" spans="1:2" x14ac:dyDescent="0.25">
      <c r="A27" s="1" t="s">
        <v>24</v>
      </c>
    </row>
    <row r="28" spans="1:2" x14ac:dyDescent="0.25">
      <c r="A28" s="1" t="s">
        <v>25</v>
      </c>
    </row>
    <row r="29" spans="1:2" x14ac:dyDescent="0.25">
      <c r="A29" s="1" t="s">
        <v>26</v>
      </c>
    </row>
    <row r="30" spans="1:2" x14ac:dyDescent="0.25">
      <c r="A30" s="1" t="s">
        <v>27</v>
      </c>
    </row>
    <row r="31" spans="1:2" x14ac:dyDescent="0.25">
      <c r="A31" s="1" t="s">
        <v>28</v>
      </c>
    </row>
    <row r="32" spans="1:2" x14ac:dyDescent="0.25">
      <c r="A32" s="1" t="s">
        <v>29</v>
      </c>
    </row>
    <row r="33" spans="1:1" x14ac:dyDescent="0.25">
      <c r="A33" s="1" t="s">
        <v>30</v>
      </c>
    </row>
    <row r="34" spans="1:1" x14ac:dyDescent="0.25">
      <c r="A34" s="1" t="s">
        <v>31</v>
      </c>
    </row>
    <row r="35" spans="1:1" x14ac:dyDescent="0.25">
      <c r="A35" s="1" t="s">
        <v>32</v>
      </c>
    </row>
    <row r="36" spans="1:1" x14ac:dyDescent="0.25">
      <c r="A36" s="1" t="s">
        <v>33</v>
      </c>
    </row>
    <row r="37" spans="1:1" x14ac:dyDescent="0.25">
      <c r="A37" s="1" t="s">
        <v>34</v>
      </c>
    </row>
    <row r="38" spans="1:1" x14ac:dyDescent="0.25">
      <c r="A38" s="1" t="s">
        <v>35</v>
      </c>
    </row>
    <row r="39" spans="1:1" x14ac:dyDescent="0.25">
      <c r="A39" s="1" t="s">
        <v>36</v>
      </c>
    </row>
    <row r="40" spans="1:1" x14ac:dyDescent="0.25">
      <c r="A40" s="1" t="s">
        <v>37</v>
      </c>
    </row>
    <row r="41" spans="1:1" x14ac:dyDescent="0.25">
      <c r="A41" s="1" t="s">
        <v>38</v>
      </c>
    </row>
    <row r="42" spans="1:1" x14ac:dyDescent="0.25">
      <c r="A42" s="1" t="s">
        <v>39</v>
      </c>
    </row>
    <row r="43" spans="1:1" x14ac:dyDescent="0.25">
      <c r="A43" s="1" t="s">
        <v>40</v>
      </c>
    </row>
    <row r="44" spans="1:1" x14ac:dyDescent="0.25">
      <c r="A44" s="1" t="s">
        <v>41</v>
      </c>
    </row>
    <row r="45" spans="1:1" x14ac:dyDescent="0.25">
      <c r="A45" s="1" t="s">
        <v>42</v>
      </c>
    </row>
    <row r="46" spans="1:1" x14ac:dyDescent="0.25">
      <c r="A46" s="1" t="s">
        <v>43</v>
      </c>
    </row>
    <row r="47" spans="1:1" x14ac:dyDescent="0.25">
      <c r="A47" s="1" t="s">
        <v>44</v>
      </c>
    </row>
    <row r="48" spans="1:1" x14ac:dyDescent="0.25">
      <c r="A48" s="1" t="s">
        <v>45</v>
      </c>
    </row>
    <row r="49" spans="1:1" x14ac:dyDescent="0.25">
      <c r="A49" s="1" t="s">
        <v>46</v>
      </c>
    </row>
    <row r="50" spans="1:1" x14ac:dyDescent="0.25">
      <c r="A50" s="1" t="s">
        <v>47</v>
      </c>
    </row>
    <row r="51" spans="1:1" x14ac:dyDescent="0.25">
      <c r="A51" s="1" t="s">
        <v>48</v>
      </c>
    </row>
    <row r="52" spans="1:1" x14ac:dyDescent="0.25">
      <c r="A52" s="1" t="s">
        <v>49</v>
      </c>
    </row>
    <row r="53" spans="1:1" x14ac:dyDescent="0.25">
      <c r="A53" s="1" t="s">
        <v>50</v>
      </c>
    </row>
    <row r="54" spans="1:1" x14ac:dyDescent="0.25">
      <c r="A54" s="1" t="s">
        <v>51</v>
      </c>
    </row>
    <row r="55" spans="1:1" x14ac:dyDescent="0.25">
      <c r="A55" s="1" t="s">
        <v>52</v>
      </c>
    </row>
    <row r="56" spans="1:1" x14ac:dyDescent="0.25">
      <c r="A56" s="1" t="s">
        <v>53</v>
      </c>
    </row>
    <row r="57" spans="1:1" x14ac:dyDescent="0.25">
      <c r="A57" s="1" t="s">
        <v>54</v>
      </c>
    </row>
    <row r="58" spans="1:1" x14ac:dyDescent="0.25">
      <c r="A58" s="1" t="s">
        <v>55</v>
      </c>
    </row>
    <row r="59" spans="1:1" x14ac:dyDescent="0.25">
      <c r="A59" s="1" t="s">
        <v>56</v>
      </c>
    </row>
    <row r="60" spans="1:1" x14ac:dyDescent="0.25">
      <c r="A60" s="1" t="s">
        <v>57</v>
      </c>
    </row>
    <row r="61" spans="1:1" x14ac:dyDescent="0.25">
      <c r="A61" s="1" t="s">
        <v>58</v>
      </c>
    </row>
    <row r="62" spans="1:1" x14ac:dyDescent="0.25">
      <c r="A62" s="1" t="s">
        <v>59</v>
      </c>
    </row>
    <row r="63" spans="1:1" x14ac:dyDescent="0.25">
      <c r="A63" s="1" t="s">
        <v>60</v>
      </c>
    </row>
    <row r="64" spans="1:1" x14ac:dyDescent="0.25">
      <c r="A64" s="1" t="s">
        <v>61</v>
      </c>
    </row>
    <row r="65" spans="1:1" x14ac:dyDescent="0.25">
      <c r="A65" s="1" t="s">
        <v>62</v>
      </c>
    </row>
    <row r="66" spans="1:1" x14ac:dyDescent="0.25">
      <c r="A66" s="1" t="s">
        <v>63</v>
      </c>
    </row>
    <row r="67" spans="1:1" x14ac:dyDescent="0.25">
      <c r="A67" s="1" t="s">
        <v>64</v>
      </c>
    </row>
    <row r="68" spans="1:1" x14ac:dyDescent="0.25">
      <c r="A68" s="1" t="s">
        <v>65</v>
      </c>
    </row>
    <row r="69" spans="1:1" x14ac:dyDescent="0.25">
      <c r="A69" s="1" t="s">
        <v>66</v>
      </c>
    </row>
    <row r="70" spans="1:1" x14ac:dyDescent="0.25">
      <c r="A70" s="1" t="s">
        <v>67</v>
      </c>
    </row>
    <row r="71" spans="1:1" x14ac:dyDescent="0.25">
      <c r="A71" s="1" t="s">
        <v>68</v>
      </c>
    </row>
    <row r="72" spans="1:1" x14ac:dyDescent="0.25">
      <c r="A72" s="1" t="s">
        <v>69</v>
      </c>
    </row>
    <row r="73" spans="1:1" x14ac:dyDescent="0.25">
      <c r="A73" s="1" t="s">
        <v>70</v>
      </c>
    </row>
    <row r="74" spans="1:1" x14ac:dyDescent="0.25">
      <c r="A74" s="1" t="s">
        <v>71</v>
      </c>
    </row>
    <row r="75" spans="1:1" x14ac:dyDescent="0.25">
      <c r="A75" s="1" t="s">
        <v>72</v>
      </c>
    </row>
    <row r="76" spans="1:1" x14ac:dyDescent="0.25">
      <c r="A76" s="1" t="s">
        <v>73</v>
      </c>
    </row>
    <row r="77" spans="1:1" x14ac:dyDescent="0.25">
      <c r="A77" s="1" t="s">
        <v>74</v>
      </c>
    </row>
    <row r="78" spans="1:1" x14ac:dyDescent="0.25">
      <c r="A78" s="1" t="s">
        <v>75</v>
      </c>
    </row>
    <row r="79" spans="1:1" x14ac:dyDescent="0.25">
      <c r="A79" s="1" t="s">
        <v>76</v>
      </c>
    </row>
    <row r="80" spans="1:1" x14ac:dyDescent="0.25">
      <c r="A80" s="1" t="s">
        <v>77</v>
      </c>
    </row>
    <row r="81" spans="1:1" x14ac:dyDescent="0.25">
      <c r="A81" s="1" t="s">
        <v>78</v>
      </c>
    </row>
    <row r="82" spans="1:1" x14ac:dyDescent="0.25">
      <c r="A82" s="1" t="s">
        <v>79</v>
      </c>
    </row>
    <row r="83" spans="1:1" x14ac:dyDescent="0.25">
      <c r="A83" s="1" t="s">
        <v>80</v>
      </c>
    </row>
    <row r="84" spans="1:1" x14ac:dyDescent="0.25">
      <c r="A84" s="1" t="s">
        <v>81</v>
      </c>
    </row>
    <row r="85" spans="1:1" x14ac:dyDescent="0.25">
      <c r="A85" s="1" t="s">
        <v>82</v>
      </c>
    </row>
    <row r="86" spans="1:1" x14ac:dyDescent="0.25">
      <c r="A86" s="1" t="s">
        <v>83</v>
      </c>
    </row>
    <row r="87" spans="1:1" x14ac:dyDescent="0.25">
      <c r="A87" s="1" t="s">
        <v>84</v>
      </c>
    </row>
    <row r="88" spans="1:1" x14ac:dyDescent="0.25">
      <c r="A88" s="1" t="s">
        <v>85</v>
      </c>
    </row>
    <row r="89" spans="1:1" x14ac:dyDescent="0.25">
      <c r="A89" s="1" t="s">
        <v>86</v>
      </c>
    </row>
    <row r="90" spans="1:1" x14ac:dyDescent="0.25">
      <c r="A90" s="1" t="s">
        <v>87</v>
      </c>
    </row>
    <row r="91" spans="1:1" x14ac:dyDescent="0.25">
      <c r="A91" s="1" t="s">
        <v>88</v>
      </c>
    </row>
    <row r="92" spans="1:1" x14ac:dyDescent="0.25">
      <c r="A92" s="1" t="s">
        <v>89</v>
      </c>
    </row>
    <row r="93" spans="1:1" x14ac:dyDescent="0.25">
      <c r="A93" s="1" t="s">
        <v>90</v>
      </c>
    </row>
    <row r="94" spans="1:1" x14ac:dyDescent="0.25">
      <c r="A94" s="1" t="s">
        <v>91</v>
      </c>
    </row>
    <row r="95" spans="1:1" x14ac:dyDescent="0.25">
      <c r="A95" s="1" t="s">
        <v>92</v>
      </c>
    </row>
    <row r="96" spans="1:1" x14ac:dyDescent="0.25">
      <c r="A96" s="1" t="s">
        <v>93</v>
      </c>
    </row>
    <row r="97" spans="1:1" x14ac:dyDescent="0.25">
      <c r="A97" s="1" t="s">
        <v>94</v>
      </c>
    </row>
    <row r="98" spans="1:1" x14ac:dyDescent="0.25">
      <c r="A98" s="1" t="s">
        <v>95</v>
      </c>
    </row>
    <row r="99" spans="1:1" x14ac:dyDescent="0.25">
      <c r="A99" s="1" t="s">
        <v>96</v>
      </c>
    </row>
    <row r="100" spans="1:1" x14ac:dyDescent="0.25">
      <c r="A100" s="1" t="s">
        <v>97</v>
      </c>
    </row>
    <row r="101" spans="1:1" x14ac:dyDescent="0.25">
      <c r="A101" s="1" t="s">
        <v>98</v>
      </c>
    </row>
    <row r="102" spans="1:1" x14ac:dyDescent="0.25">
      <c r="A102" s="1" t="s">
        <v>99</v>
      </c>
    </row>
    <row r="103" spans="1:1" x14ac:dyDescent="0.25">
      <c r="A103" s="1" t="s">
        <v>100</v>
      </c>
    </row>
    <row r="104" spans="1:1" x14ac:dyDescent="0.25">
      <c r="A104" s="1" t="s">
        <v>101</v>
      </c>
    </row>
    <row r="105" spans="1:1" x14ac:dyDescent="0.25">
      <c r="A105" s="1" t="s">
        <v>102</v>
      </c>
    </row>
    <row r="106" spans="1:1" x14ac:dyDescent="0.25">
      <c r="A106" s="1" t="s">
        <v>103</v>
      </c>
    </row>
    <row r="107" spans="1:1" x14ac:dyDescent="0.25">
      <c r="A107" s="1" t="s">
        <v>104</v>
      </c>
    </row>
    <row r="108" spans="1:1" x14ac:dyDescent="0.25">
      <c r="A108" s="1" t="s">
        <v>105</v>
      </c>
    </row>
    <row r="109" spans="1:1" x14ac:dyDescent="0.25">
      <c r="A109" s="1" t="s">
        <v>106</v>
      </c>
    </row>
    <row r="110" spans="1:1" x14ac:dyDescent="0.25">
      <c r="A110" s="1" t="s">
        <v>107</v>
      </c>
    </row>
    <row r="111" spans="1:1" x14ac:dyDescent="0.25">
      <c r="A111" s="1" t="s">
        <v>108</v>
      </c>
    </row>
    <row r="112" spans="1:1" x14ac:dyDescent="0.25">
      <c r="A112" s="1" t="s">
        <v>109</v>
      </c>
    </row>
    <row r="113" spans="1:1" x14ac:dyDescent="0.25">
      <c r="A113" s="1" t="s">
        <v>110</v>
      </c>
    </row>
    <row r="114" spans="1:1" x14ac:dyDescent="0.25">
      <c r="A114" s="1" t="s">
        <v>111</v>
      </c>
    </row>
    <row r="115" spans="1:1" x14ac:dyDescent="0.25">
      <c r="A115" s="1" t="s">
        <v>112</v>
      </c>
    </row>
    <row r="116" spans="1:1" x14ac:dyDescent="0.25">
      <c r="A116" s="1" t="s">
        <v>113</v>
      </c>
    </row>
    <row r="117" spans="1:1" x14ac:dyDescent="0.25">
      <c r="A117" s="1" t="s">
        <v>114</v>
      </c>
    </row>
    <row r="118" spans="1:1" x14ac:dyDescent="0.25">
      <c r="A118" s="1" t="s">
        <v>115</v>
      </c>
    </row>
    <row r="119" spans="1:1" x14ac:dyDescent="0.25">
      <c r="A119" s="1" t="s">
        <v>116</v>
      </c>
    </row>
    <row r="120" spans="1:1" x14ac:dyDescent="0.25">
      <c r="A120" s="1" t="s">
        <v>117</v>
      </c>
    </row>
    <row r="121" spans="1:1" x14ac:dyDescent="0.25">
      <c r="A121" s="1" t="s">
        <v>118</v>
      </c>
    </row>
    <row r="122" spans="1:1" x14ac:dyDescent="0.25">
      <c r="A122" s="1" t="s">
        <v>119</v>
      </c>
    </row>
    <row r="123" spans="1:1" x14ac:dyDescent="0.25">
      <c r="A123" s="1" t="s">
        <v>120</v>
      </c>
    </row>
    <row r="124" spans="1:1" x14ac:dyDescent="0.25">
      <c r="A124" s="1" t="s">
        <v>121</v>
      </c>
    </row>
    <row r="125" spans="1:1" x14ac:dyDescent="0.25">
      <c r="A125" s="1" t="s">
        <v>122</v>
      </c>
    </row>
    <row r="126" spans="1:1" x14ac:dyDescent="0.25">
      <c r="A126" s="1" t="s">
        <v>123</v>
      </c>
    </row>
    <row r="127" spans="1:1" x14ac:dyDescent="0.25">
      <c r="A127" s="1" t="s">
        <v>124</v>
      </c>
    </row>
    <row r="128" spans="1:1" x14ac:dyDescent="0.25">
      <c r="A128" s="1" t="s">
        <v>125</v>
      </c>
    </row>
    <row r="129" spans="1:1" x14ac:dyDescent="0.25">
      <c r="A129" s="1" t="s">
        <v>126</v>
      </c>
    </row>
    <row r="130" spans="1:1" x14ac:dyDescent="0.25">
      <c r="A130" s="1" t="s">
        <v>127</v>
      </c>
    </row>
    <row r="131" spans="1:1" x14ac:dyDescent="0.25">
      <c r="A131" s="1" t="s">
        <v>128</v>
      </c>
    </row>
    <row r="132" spans="1:1" x14ac:dyDescent="0.25">
      <c r="A132" s="1" t="s">
        <v>129</v>
      </c>
    </row>
    <row r="133" spans="1:1" x14ac:dyDescent="0.25">
      <c r="A133" s="1" t="s">
        <v>130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99A3-F261-43AC-A861-F9FB8B59DE12}">
  <dimension ref="A1:Z134"/>
  <sheetViews>
    <sheetView tabSelected="1" topLeftCell="A64" workbookViewId="0">
      <pane xSplit="3" topLeftCell="D1" activePane="topRight" state="frozen"/>
      <selection pane="topRight" activeCell="C69" sqref="C69"/>
    </sheetView>
  </sheetViews>
  <sheetFormatPr defaultRowHeight="15" x14ac:dyDescent="0.25"/>
  <cols>
    <col min="4" max="4" width="11.28515625" customWidth="1"/>
    <col min="19" max="19" width="9.140625" style="11"/>
  </cols>
  <sheetData>
    <row r="1" spans="1:26" x14ac:dyDescent="0.25">
      <c r="A1" s="3" t="s">
        <v>315</v>
      </c>
      <c r="B1" s="3" t="s">
        <v>317</v>
      </c>
      <c r="C1" t="s">
        <v>316</v>
      </c>
      <c r="D1" t="s">
        <v>648</v>
      </c>
      <c r="E1" t="s">
        <v>523</v>
      </c>
      <c r="F1" t="s">
        <v>524</v>
      </c>
      <c r="G1" t="s">
        <v>525</v>
      </c>
      <c r="H1" t="s">
        <v>649</v>
      </c>
      <c r="I1" t="s">
        <v>650</v>
      </c>
      <c r="J1" t="s">
        <v>651</v>
      </c>
      <c r="K1" t="s">
        <v>652</v>
      </c>
      <c r="L1" t="s">
        <v>355</v>
      </c>
      <c r="M1" t="s">
        <v>356</v>
      </c>
      <c r="N1" t="s">
        <v>318</v>
      </c>
    </row>
    <row r="2" spans="1:26" x14ac:dyDescent="0.25">
      <c r="A2" s="2">
        <v>1</v>
      </c>
      <c r="B2" s="2" t="s">
        <v>133</v>
      </c>
      <c r="C2" s="15" t="s">
        <v>134</v>
      </c>
      <c r="D2" s="9">
        <v>0.7</v>
      </c>
      <c r="E2" s="9">
        <v>1.2</v>
      </c>
      <c r="F2" s="9">
        <v>0.47499999999999998</v>
      </c>
      <c r="G2" s="9">
        <v>2</v>
      </c>
      <c r="T2" t="e">
        <f>VLOOKUP(C2,Lengths_crop!$A$3:$I$183,3,FALSE)</f>
        <v>#N/A</v>
      </c>
      <c r="U2" t="e">
        <f>VLOOKUP(C2,Lengths_crop!$A$3:$I$183,4,FALSE)</f>
        <v>#N/A</v>
      </c>
      <c r="V2" t="e">
        <f>VLOOKUP(C2,Lengths_crop!$A$3:$I$183,5,FALSE)</f>
        <v>#N/A</v>
      </c>
      <c r="W2" t="e">
        <f>VLOOKUP(C2,Lengths_crop!$A$3:$I$183,6,FALSE)</f>
        <v>#N/A</v>
      </c>
      <c r="X2" t="e">
        <f>VLOOKUP(C2,Lengths_crop!$A$3:$I$183,7,FALSE)</f>
        <v>#N/A</v>
      </c>
      <c r="Y2" t="e">
        <f>VLOOKUP(C2,Lengths_crop!$A$3:$I$183,8,FALSE)</f>
        <v>#N/A</v>
      </c>
      <c r="Z2" t="e">
        <f>VLOOKUP(C2,Lengths_crop!$A$3:$I$183,9,FALSE)</f>
        <v>#N/A</v>
      </c>
    </row>
    <row r="3" spans="1:26" x14ac:dyDescent="0.25">
      <c r="A3" s="2">
        <v>2</v>
      </c>
      <c r="B3" s="2" t="s">
        <v>135</v>
      </c>
      <c r="C3" s="2" t="s">
        <v>136</v>
      </c>
      <c r="D3" s="9">
        <v>0.35</v>
      </c>
      <c r="E3" s="9">
        <v>1.175</v>
      </c>
      <c r="F3" s="9">
        <v>0.6</v>
      </c>
      <c r="G3" s="9">
        <v>1.35</v>
      </c>
      <c r="H3" s="9">
        <v>45</v>
      </c>
      <c r="I3">
        <v>90</v>
      </c>
      <c r="J3">
        <v>45</v>
      </c>
      <c r="K3">
        <v>45</v>
      </c>
      <c r="L3">
        <v>225</v>
      </c>
      <c r="M3" t="s">
        <v>465</v>
      </c>
      <c r="N3" t="s">
        <v>320</v>
      </c>
      <c r="T3">
        <f>VLOOKUP(C3,Lengths_crop!$A$3:$I$183,3,FALSE)</f>
        <v>30</v>
      </c>
      <c r="U3">
        <f>VLOOKUP(C3,Lengths_crop!$A$3:$I$183,4,FALSE)</f>
        <v>50</v>
      </c>
      <c r="V3">
        <f>VLOOKUP(C3,Lengths_crop!$A$3:$I$183,5,FALSE)</f>
        <v>60</v>
      </c>
      <c r="W3">
        <f>VLOOKUP(C3,Lengths_crop!$A$3:$I$183,6,FALSE)</f>
        <v>55</v>
      </c>
      <c r="X3">
        <f>VLOOKUP(C3,Lengths_crop!$A$3:$I$183,7,FALSE)</f>
        <v>195</v>
      </c>
      <c r="Y3" t="str">
        <f>VLOOKUP(C3,Lengths_crop!$A$3:$I$183,8,FALSE)</f>
        <v>Mar-May</v>
      </c>
      <c r="Z3" t="str">
        <f>VLOOKUP(C3,Lengths_crop!$A$3:$I$183,9,FALSE)</f>
        <v>Egypt; Pakistan; Calif.</v>
      </c>
    </row>
    <row r="4" spans="1:26" x14ac:dyDescent="0.25">
      <c r="A4" s="2">
        <v>3</v>
      </c>
      <c r="B4" s="2" t="s">
        <v>137</v>
      </c>
      <c r="C4" s="2" t="s">
        <v>138</v>
      </c>
      <c r="D4" s="9">
        <v>1.05</v>
      </c>
      <c r="E4" s="9">
        <v>1.2</v>
      </c>
      <c r="F4" s="9">
        <v>0.75</v>
      </c>
      <c r="G4" s="9">
        <v>1</v>
      </c>
      <c r="H4" s="9">
        <v>30</v>
      </c>
      <c r="I4" s="9">
        <v>30</v>
      </c>
      <c r="J4" s="9">
        <v>60</v>
      </c>
      <c r="K4" s="9">
        <v>30</v>
      </c>
      <c r="L4" s="9">
        <v>150</v>
      </c>
      <c r="M4" t="s">
        <v>498</v>
      </c>
      <c r="N4" t="s">
        <v>499</v>
      </c>
      <c r="T4">
        <f>VLOOKUP(C4,Lengths_crop!$A$3:$I$183,3,FALSE)</f>
        <v>30</v>
      </c>
      <c r="U4">
        <f>VLOOKUP(C4,Lengths_crop!$A$3:$I$183,4,FALSE)</f>
        <v>30</v>
      </c>
      <c r="V4">
        <f>VLOOKUP(C4,Lengths_crop!$A$3:$I$183,5,FALSE)</f>
        <v>60</v>
      </c>
      <c r="W4">
        <f>VLOOKUP(C4,Lengths_crop!$A$3:$I$183,6,FALSE)</f>
        <v>30</v>
      </c>
      <c r="X4">
        <f>VLOOKUP(C4,Lengths_crop!$A$3:$I$183,7,FALSE)</f>
        <v>150</v>
      </c>
      <c r="Y4" t="str">
        <f>VLOOKUP(C4,Lengths_crop!$A$3:$I$183,8,FALSE)</f>
        <v>Dec; May</v>
      </c>
      <c r="Z4" t="str">
        <f>VLOOKUP(C4,Lengths_crop!$A$3:$I$183,9,FALSE)</f>
        <v>Tropics; Mediterranean</v>
      </c>
    </row>
    <row r="5" spans="1:26" ht="28.5" x14ac:dyDescent="0.25">
      <c r="A5" s="2">
        <v>4</v>
      </c>
      <c r="B5" s="2" t="s">
        <v>139</v>
      </c>
      <c r="C5" s="2" t="s">
        <v>140</v>
      </c>
      <c r="D5" s="9">
        <v>0.7</v>
      </c>
      <c r="E5" s="9">
        <v>1.1000000000000001</v>
      </c>
      <c r="F5" s="9">
        <v>0.55000000000000004</v>
      </c>
      <c r="G5" s="9">
        <v>1.5</v>
      </c>
      <c r="H5" s="9">
        <v>20</v>
      </c>
      <c r="I5" s="9">
        <v>35</v>
      </c>
      <c r="J5" s="9">
        <v>45</v>
      </c>
      <c r="K5" s="9">
        <v>30</v>
      </c>
      <c r="L5" s="9">
        <v>140</v>
      </c>
      <c r="M5" t="s">
        <v>497</v>
      </c>
      <c r="N5" t="s">
        <v>370</v>
      </c>
      <c r="T5">
        <f>VLOOKUP(C5,Lengths_crop!$A$3:$I$183,3,FALSE)</f>
        <v>20</v>
      </c>
      <c r="U5">
        <f>VLOOKUP(C5,Lengths_crop!$A$3:$I$183,4,FALSE)</f>
        <v>35</v>
      </c>
      <c r="V5">
        <f>VLOOKUP(C5,Lengths_crop!$A$3:$I$183,5,FALSE)</f>
        <v>40</v>
      </c>
      <c r="W5">
        <f>VLOOKUP(C5,Lengths_crop!$A$3:$I$183,6,FALSE)</f>
        <v>30</v>
      </c>
      <c r="X5">
        <f>VLOOKUP(C5,Lengths_crop!$A$3:$I$183,7,FALSE)</f>
        <v>130</v>
      </c>
      <c r="Y5" t="str">
        <f>VLOOKUP(C5,Lengths_crop!$A$3:$I$183,8,FALSE)</f>
        <v>May/June</v>
      </c>
      <c r="Z5" t="str">
        <f>VLOOKUP(C5,Lengths_crop!$A$3:$I$183,9,FALSE)</f>
        <v>USA, Pakis., Med.</v>
      </c>
    </row>
    <row r="6" spans="1:26" ht="28.5" x14ac:dyDescent="0.25">
      <c r="A6" s="2">
        <v>5</v>
      </c>
      <c r="B6" s="2">
        <v>267000</v>
      </c>
      <c r="C6" s="2" t="s">
        <v>141</v>
      </c>
      <c r="D6" s="9">
        <v>0.5</v>
      </c>
      <c r="E6" s="9">
        <v>1.1499999999999999</v>
      </c>
      <c r="F6" s="9">
        <v>0.5</v>
      </c>
      <c r="G6" s="9">
        <v>0.75</v>
      </c>
      <c r="H6" s="9">
        <v>20</v>
      </c>
      <c r="I6">
        <v>33</v>
      </c>
      <c r="J6" s="9">
        <v>60</v>
      </c>
      <c r="K6" s="9">
        <v>25</v>
      </c>
      <c r="L6" s="9">
        <v>140</v>
      </c>
      <c r="M6" t="s">
        <v>412</v>
      </c>
      <c r="N6" t="s">
        <v>455</v>
      </c>
      <c r="O6">
        <f>VLOOKUP(C6,crop_coefficients!$A$3:$F$165,3,FALSE)</f>
        <v>0.5</v>
      </c>
      <c r="P6">
        <f>VLOOKUP(C6,crop_coefficients!$A$3:$F$165,4,FALSE)</f>
        <v>1.1499999999999999</v>
      </c>
      <c r="Q6">
        <f>VLOOKUP(C6,crop_coefficients!$A$3:$F$165,5,FALSE)</f>
        <v>0.5</v>
      </c>
      <c r="R6" t="str">
        <f>VLOOKUP(C6,crop_coefficients!$A$3:$F$165,6,FALSE)</f>
        <v>0.5-1.0</v>
      </c>
      <c r="T6">
        <f>VLOOKUP(C6,Lengths_crop!$A$3:$I$183,3,FALSE)</f>
        <v>15</v>
      </c>
      <c r="U6">
        <f>VLOOKUP(C6,Lengths_crop!$A$3:$I$183,4,FALSE)</f>
        <v>15</v>
      </c>
      <c r="V6">
        <f>VLOOKUP(C6,Lengths_crop!$A$3:$I$183,5,FALSE)</f>
        <v>40</v>
      </c>
      <c r="W6">
        <f>VLOOKUP(C6,Lengths_crop!$A$3:$I$183,6,FALSE)</f>
        <v>15</v>
      </c>
      <c r="X6">
        <f>VLOOKUP(C6,Lengths_crop!$A$3:$I$183,7,FALSE)</f>
        <v>85</v>
      </c>
      <c r="Y6" t="str">
        <f>VLOOKUP(C6,Lengths_crop!$A$3:$I$183,8,FALSE)</f>
        <v>Dec</v>
      </c>
      <c r="Z6" t="str">
        <f>VLOOKUP(C6,Lengths_crop!$A$3:$I$183,9,FALSE)</f>
        <v>Tropics</v>
      </c>
    </row>
    <row r="7" spans="1:26" ht="28.5" x14ac:dyDescent="0.25">
      <c r="A7" s="2">
        <v>6</v>
      </c>
      <c r="B7" s="2" t="s">
        <v>142</v>
      </c>
      <c r="C7" s="2" t="s">
        <v>143</v>
      </c>
      <c r="D7">
        <v>0.35</v>
      </c>
      <c r="E7">
        <v>1.075</v>
      </c>
      <c r="F7">
        <v>0.35</v>
      </c>
      <c r="G7">
        <v>2</v>
      </c>
      <c r="H7" s="9">
        <v>25</v>
      </c>
      <c r="I7">
        <v>35</v>
      </c>
      <c r="J7" s="9">
        <v>45</v>
      </c>
      <c r="K7" s="9">
        <v>25</v>
      </c>
      <c r="L7" s="9">
        <v>130</v>
      </c>
      <c r="M7" t="s">
        <v>376</v>
      </c>
      <c r="N7" t="s">
        <v>332</v>
      </c>
      <c r="O7">
        <f>VLOOKUP(C7,crop_coefficients!$A$3:$F$165,3,FALSE)</f>
        <v>0.35</v>
      </c>
      <c r="P7" t="str">
        <f>VLOOKUP(C7,crop_coefficients!$A$3:$F$165,4,FALSE)</f>
        <v>1.0-1.15</v>
      </c>
      <c r="Q7">
        <f>VLOOKUP(C7,crop_coefficients!$A$3:$F$165,5,FALSE)</f>
        <v>0.35</v>
      </c>
      <c r="R7">
        <f>VLOOKUP(C7,crop_coefficients!$A$3:$F$165,6,FALSE)</f>
        <v>2</v>
      </c>
      <c r="T7">
        <f>VLOOKUP(C7,Lengths_crop!$A$3:$I$183,3,FALSE)</f>
        <v>25</v>
      </c>
      <c r="U7">
        <f>VLOOKUP(C7,Lengths_crop!$A$3:$I$183,4,FALSE)</f>
        <v>35</v>
      </c>
      <c r="V7">
        <f>VLOOKUP(C7,Lengths_crop!$A$3:$I$183,5,FALSE)</f>
        <v>45</v>
      </c>
      <c r="W7">
        <f>VLOOKUP(C7,Lengths_crop!$A$3:$I$183,6,FALSE)</f>
        <v>25</v>
      </c>
      <c r="X7">
        <f>VLOOKUP(C7,Lengths_crop!$A$3:$I$183,7,FALSE)</f>
        <v>130</v>
      </c>
      <c r="Y7" t="str">
        <f>VLOOKUP(C7,Lengths_crop!$A$3:$I$183,8,FALSE)</f>
        <v>April/May</v>
      </c>
      <c r="Z7" t="str">
        <f>VLOOKUP(C7,Lengths_crop!$A$3:$I$183,9,FALSE)</f>
        <v>Medit.; California</v>
      </c>
    </row>
    <row r="8" spans="1:26" x14ac:dyDescent="0.25">
      <c r="A8" s="2">
        <v>10</v>
      </c>
      <c r="B8" s="2" t="s">
        <v>144</v>
      </c>
      <c r="C8" s="15" t="s">
        <v>145</v>
      </c>
      <c r="O8" t="e">
        <f>VLOOKUP(C8,crop_coefficients!$A$3:$F$165,3,FALSE)</f>
        <v>#N/A</v>
      </c>
      <c r="P8" t="e">
        <f>VLOOKUP(C8,crop_coefficients!$A$3:$F$165,4,FALSE)</f>
        <v>#N/A</v>
      </c>
      <c r="Q8" t="e">
        <f>VLOOKUP(C8,crop_coefficients!$A$3:$F$165,5,FALSE)</f>
        <v>#N/A</v>
      </c>
      <c r="R8" t="e">
        <f>VLOOKUP(C8,crop_coefficients!$A$3:$F$165,6,FALSE)</f>
        <v>#N/A</v>
      </c>
      <c r="T8" t="e">
        <f>VLOOKUP(C8,Lengths_crop!$A$3:$I$183,3,FALSE)</f>
        <v>#N/A</v>
      </c>
      <c r="U8" t="e">
        <f>VLOOKUP(C8,Lengths_crop!$A$3:$I$183,4,FALSE)</f>
        <v>#N/A</v>
      </c>
      <c r="V8" t="e">
        <f>VLOOKUP(C8,Lengths_crop!$A$3:$I$183,5,FALSE)</f>
        <v>#N/A</v>
      </c>
      <c r="W8" t="e">
        <f>VLOOKUP(C8,Lengths_crop!$A$3:$I$183,6,FALSE)</f>
        <v>#N/A</v>
      </c>
      <c r="X8" t="e">
        <f>VLOOKUP(C8,Lengths_crop!$A$3:$I$183,7,FALSE)</f>
        <v>#N/A</v>
      </c>
      <c r="Y8" t="e">
        <f>VLOOKUP(C8,Lengths_crop!$A$3:$I$183,8,FALSE)</f>
        <v>#N/A</v>
      </c>
      <c r="Z8" t="e">
        <f>VLOOKUP(C8,Lengths_crop!$A$3:$I$183,9,FALSE)</f>
        <v>#N/A</v>
      </c>
    </row>
    <row r="9" spans="1:26" x14ac:dyDescent="0.25">
      <c r="A9" s="2">
        <v>11</v>
      </c>
      <c r="B9" s="2" t="s">
        <v>146</v>
      </c>
      <c r="C9" s="15" t="s">
        <v>147</v>
      </c>
      <c r="O9" t="e">
        <f>VLOOKUP(C9,crop_coefficients!$A$3:$F$165,3,FALSE)</f>
        <v>#N/A</v>
      </c>
      <c r="P9" t="e">
        <f>VLOOKUP(C9,crop_coefficients!$A$3:$F$165,4,FALSE)</f>
        <v>#N/A</v>
      </c>
      <c r="Q9" t="e">
        <f>VLOOKUP(C9,crop_coefficients!$A$3:$F$165,5,FALSE)</f>
        <v>#N/A</v>
      </c>
      <c r="R9" t="e">
        <f>VLOOKUP(C9,crop_coefficients!$A$3:$F$165,6,FALSE)</f>
        <v>#N/A</v>
      </c>
      <c r="T9" t="e">
        <f>VLOOKUP(C9,Lengths_crop!$A$3:$I$183,3,FALSE)</f>
        <v>#N/A</v>
      </c>
      <c r="U9" t="e">
        <f>VLOOKUP(C9,Lengths_crop!$A$3:$I$183,4,FALSE)</f>
        <v>#N/A</v>
      </c>
      <c r="V9" t="e">
        <f>VLOOKUP(C9,Lengths_crop!$A$3:$I$183,5,FALSE)</f>
        <v>#N/A</v>
      </c>
      <c r="W9" t="e">
        <f>VLOOKUP(C9,Lengths_crop!$A$3:$I$183,6,FALSE)</f>
        <v>#N/A</v>
      </c>
      <c r="X9" t="e">
        <f>VLOOKUP(C9,Lengths_crop!$A$3:$I$183,7,FALSE)</f>
        <v>#N/A</v>
      </c>
      <c r="Y9" t="e">
        <f>VLOOKUP(C9,Lengths_crop!$A$3:$I$183,8,FALSE)</f>
        <v>#N/A</v>
      </c>
      <c r="Z9" t="e">
        <f>VLOOKUP(C9,Lengths_crop!$A$3:$I$183,9,FALSE)</f>
        <v>#N/A</v>
      </c>
    </row>
    <row r="10" spans="1:26" ht="28.5" x14ac:dyDescent="0.25">
      <c r="A10" s="2">
        <v>12</v>
      </c>
      <c r="B10" s="2" t="s">
        <v>148</v>
      </c>
      <c r="C10" s="15" t="s">
        <v>149</v>
      </c>
      <c r="D10" s="9">
        <v>0.7</v>
      </c>
      <c r="E10" s="9">
        <v>1.1499999999999999</v>
      </c>
      <c r="F10" s="9">
        <v>1.05</v>
      </c>
      <c r="G10" s="9">
        <v>1.5</v>
      </c>
      <c r="O10" t="e">
        <f>VLOOKUP(C10,crop_coefficients!$A$3:$F$165,3,FALSE)</f>
        <v>#N/A</v>
      </c>
      <c r="P10" t="e">
        <f>VLOOKUP(C10,crop_coefficients!$A$3:$F$165,4,FALSE)</f>
        <v>#N/A</v>
      </c>
      <c r="Q10" t="e">
        <f>VLOOKUP(C10,crop_coefficients!$A$3:$F$165,5,FALSE)</f>
        <v>#N/A</v>
      </c>
      <c r="R10" t="e">
        <f>VLOOKUP(C10,crop_coefficients!$A$3:$F$165,6,FALSE)</f>
        <v>#N/A</v>
      </c>
      <c r="T10" t="e">
        <f>VLOOKUP(C10,Lengths_crop!$A$3:$I$183,3,FALSE)</f>
        <v>#N/A</v>
      </c>
      <c r="U10" t="e">
        <f>VLOOKUP(C10,Lengths_crop!$A$3:$I$183,4,FALSE)</f>
        <v>#N/A</v>
      </c>
      <c r="V10" t="e">
        <f>VLOOKUP(C10,Lengths_crop!$A$3:$I$183,5,FALSE)</f>
        <v>#N/A</v>
      </c>
      <c r="W10" t="e">
        <f>VLOOKUP(C10,Lengths_crop!$A$3:$I$183,6,FALSE)</f>
        <v>#N/A</v>
      </c>
      <c r="X10" t="e">
        <f>VLOOKUP(C10,Lengths_crop!$A$3:$I$183,7,FALSE)</f>
        <v>#N/A</v>
      </c>
      <c r="Y10" t="e">
        <f>VLOOKUP(C10,Lengths_crop!$A$3:$I$183,8,FALSE)</f>
        <v>#N/A</v>
      </c>
      <c r="Z10" t="e">
        <f>VLOOKUP(C10,Lengths_crop!$A$3:$I$183,9,FALSE)</f>
        <v>#N/A</v>
      </c>
    </row>
    <row r="11" spans="1:26" ht="42.75" x14ac:dyDescent="0.25">
      <c r="A11" s="2">
        <v>13</v>
      </c>
      <c r="B11" s="2" t="s">
        <v>148</v>
      </c>
      <c r="C11" s="15" t="s">
        <v>150</v>
      </c>
      <c r="D11" s="9">
        <v>0.7</v>
      </c>
      <c r="E11" s="9">
        <v>1.1499999999999999</v>
      </c>
      <c r="F11" s="9">
        <v>1.05</v>
      </c>
      <c r="G11" s="9">
        <v>1.5</v>
      </c>
      <c r="O11" t="e">
        <f>VLOOKUP(C11,crop_coefficients!$A$3:$F$165,3,FALSE)</f>
        <v>#N/A</v>
      </c>
      <c r="P11" t="e">
        <f>VLOOKUP(C11,crop_coefficients!$A$3:$F$165,4,FALSE)</f>
        <v>#N/A</v>
      </c>
      <c r="Q11" t="e">
        <f>VLOOKUP(C11,crop_coefficients!$A$3:$F$165,5,FALSE)</f>
        <v>#N/A</v>
      </c>
      <c r="R11" t="e">
        <f>VLOOKUP(C11,crop_coefficients!$A$3:$F$165,6,FALSE)</f>
        <v>#N/A</v>
      </c>
      <c r="T11" t="e">
        <f>VLOOKUP(C11,Lengths_crop!$A$3:$I$183,3,FALSE)</f>
        <v>#N/A</v>
      </c>
      <c r="U11" t="e">
        <f>VLOOKUP(C11,Lengths_crop!$A$3:$I$183,4,FALSE)</f>
        <v>#N/A</v>
      </c>
      <c r="V11" t="e">
        <f>VLOOKUP(C11,Lengths_crop!$A$3:$I$183,5,FALSE)</f>
        <v>#N/A</v>
      </c>
      <c r="W11" t="e">
        <f>VLOOKUP(C11,Lengths_crop!$A$3:$I$183,6,FALSE)</f>
        <v>#N/A</v>
      </c>
      <c r="X11" t="e">
        <f>VLOOKUP(C11,Lengths_crop!$A$3:$I$183,7,FALSE)</f>
        <v>#N/A</v>
      </c>
      <c r="Y11" t="e">
        <f>VLOOKUP(C11,Lengths_crop!$A$3:$I$183,8,FALSE)</f>
        <v>#N/A</v>
      </c>
      <c r="Z11" t="e">
        <f>VLOOKUP(C11,Lengths_crop!$A$3:$I$183,9,FALSE)</f>
        <v>#N/A</v>
      </c>
    </row>
    <row r="12" spans="1:26" x14ac:dyDescent="0.25">
      <c r="A12" s="2">
        <v>14</v>
      </c>
      <c r="B12" s="2" t="s">
        <v>151</v>
      </c>
      <c r="C12" s="15" t="s">
        <v>152</v>
      </c>
      <c r="D12">
        <v>0.6</v>
      </c>
      <c r="E12">
        <v>1.1499999999999999</v>
      </c>
      <c r="F12">
        <v>1.1000000000000001</v>
      </c>
      <c r="G12">
        <v>0.7</v>
      </c>
      <c r="O12">
        <f>VLOOKUP(C12,crop_coefficients!$A$3:$F$165,3,FALSE)</f>
        <v>0.6</v>
      </c>
      <c r="P12">
        <f>VLOOKUP(C12,crop_coefficients!$A$3:$F$165,4,FALSE)</f>
        <v>1.1499999999999999</v>
      </c>
      <c r="Q12">
        <f>VLOOKUP(C12,crop_coefficients!$A$3:$F$165,5,FALSE)</f>
        <v>1.1000000000000001</v>
      </c>
      <c r="R12" t="str">
        <f>VLOOKUP(C12,crop_coefficients!$A$3:$F$165,6,FALSE)</f>
        <v>0.6-0.8</v>
      </c>
      <c r="T12" t="e">
        <f>VLOOKUP(C12,Lengths_crop!$A$3:$I$183,3,FALSE)</f>
        <v>#N/A</v>
      </c>
      <c r="U12" t="e">
        <f>VLOOKUP(C12,Lengths_crop!$A$3:$I$183,4,FALSE)</f>
        <v>#N/A</v>
      </c>
      <c r="V12" t="e">
        <f>VLOOKUP(C12,Lengths_crop!$A$3:$I$183,5,FALSE)</f>
        <v>#N/A</v>
      </c>
      <c r="W12" t="e">
        <f>VLOOKUP(C12,Lengths_crop!$A$3:$I$183,6,FALSE)</f>
        <v>#N/A</v>
      </c>
      <c r="X12" t="e">
        <f>VLOOKUP(C12,Lengths_crop!$A$3:$I$183,7,FALSE)</f>
        <v>#N/A</v>
      </c>
      <c r="Y12" t="e">
        <f>VLOOKUP(C12,Lengths_crop!$A$3:$I$183,8,FALSE)</f>
        <v>#N/A</v>
      </c>
      <c r="Z12" t="e">
        <f>VLOOKUP(C12,Lengths_crop!$A$3:$I$183,9,FALSE)</f>
        <v>#N/A</v>
      </c>
    </row>
    <row r="13" spans="1:26" x14ac:dyDescent="0.25">
      <c r="A13" s="2">
        <v>21</v>
      </c>
      <c r="B13" s="2" t="s">
        <v>153</v>
      </c>
      <c r="C13" s="2" t="s">
        <v>154</v>
      </c>
      <c r="D13">
        <v>0.3</v>
      </c>
      <c r="E13">
        <v>1.1499999999999999</v>
      </c>
      <c r="F13">
        <v>0.25</v>
      </c>
      <c r="G13">
        <v>1</v>
      </c>
      <c r="H13">
        <v>20</v>
      </c>
      <c r="I13">
        <v>50</v>
      </c>
      <c r="J13">
        <v>60</v>
      </c>
      <c r="K13">
        <v>30</v>
      </c>
      <c r="L13">
        <v>160</v>
      </c>
      <c r="M13" t="s">
        <v>430</v>
      </c>
      <c r="N13" t="s">
        <v>320</v>
      </c>
      <c r="O13">
        <f>VLOOKUP(C13,crop_coefficients!$A$3:$F$165,3,FALSE)</f>
        <v>0.3</v>
      </c>
      <c r="P13">
        <f>VLOOKUP(C13,crop_coefficients!$A$3:$F$165,4,FALSE)</f>
        <v>1.1499999999999999</v>
      </c>
      <c r="Q13">
        <f>VLOOKUP(C13,crop_coefficients!$A$3:$F$165,5,FALSE)</f>
        <v>0.25</v>
      </c>
      <c r="R13">
        <f>VLOOKUP(C13,crop_coefficients!$A$3:$F$165,6,FALSE)</f>
        <v>1</v>
      </c>
      <c r="T13" t="e">
        <f>VLOOKUP(C13,Lengths_crop!$A$3:$I$183,3,FALSE)</f>
        <v>#N/A</v>
      </c>
      <c r="U13" t="e">
        <f>VLOOKUP(C13,Lengths_crop!$A$3:$I$183,4,FALSE)</f>
        <v>#N/A</v>
      </c>
      <c r="V13" t="e">
        <f>VLOOKUP(C13,Lengths_crop!$A$3:$I$183,5,FALSE)</f>
        <v>#N/A</v>
      </c>
      <c r="W13" t="e">
        <f>VLOOKUP(C13,Lengths_crop!$A$3:$I$183,6,FALSE)</f>
        <v>#N/A</v>
      </c>
      <c r="X13" t="e">
        <f>VLOOKUP(C13,Lengths_crop!$A$3:$I$183,7,FALSE)</f>
        <v>#N/A</v>
      </c>
      <c r="Y13" t="e">
        <f>VLOOKUP(C13,Lengths_crop!$A$3:$I$183,8,FALSE)</f>
        <v>#N/A</v>
      </c>
      <c r="Z13" t="e">
        <f>VLOOKUP(C13,Lengths_crop!$A$3:$I$183,9,FALSE)</f>
        <v>#N/A</v>
      </c>
    </row>
    <row r="14" spans="1:26" ht="28.5" x14ac:dyDescent="0.25">
      <c r="A14" s="2">
        <v>22</v>
      </c>
      <c r="B14" s="2">
        <v>896054</v>
      </c>
      <c r="C14" s="2" t="s">
        <v>155</v>
      </c>
      <c r="D14" s="5">
        <v>0.3</v>
      </c>
      <c r="E14" s="9">
        <v>1.1499999999999999</v>
      </c>
      <c r="F14" s="9">
        <v>0.32500000000000001</v>
      </c>
      <c r="G14" s="9">
        <v>1</v>
      </c>
      <c r="H14" s="9">
        <v>15</v>
      </c>
      <c r="I14" s="9">
        <v>30</v>
      </c>
      <c r="J14" s="9">
        <v>65</v>
      </c>
      <c r="K14" s="9">
        <v>40</v>
      </c>
      <c r="L14" s="9">
        <v>150</v>
      </c>
      <c r="M14" t="s">
        <v>480</v>
      </c>
      <c r="N14" t="s">
        <v>481</v>
      </c>
      <c r="O14" t="e">
        <f>VLOOKUP(C14,crop_coefficients!$A$3:$F$165,3,FALSE)</f>
        <v>#N/A</v>
      </c>
      <c r="P14" t="e">
        <f>VLOOKUP(C14,crop_coefficients!$A$3:$F$165,4,FALSE)</f>
        <v>#N/A</v>
      </c>
      <c r="Q14" t="e">
        <f>VLOOKUP(C14,crop_coefficients!$A$3:$F$165,5,FALSE)</f>
        <v>#N/A</v>
      </c>
      <c r="R14" t="e">
        <f>VLOOKUP(C14,crop_coefficients!$A$3:$F$165,6,FALSE)</f>
        <v>#N/A</v>
      </c>
      <c r="T14" t="e">
        <f>VLOOKUP(C14,Lengths_crop!$A$3:$I$183,3,FALSE)</f>
        <v>#N/A</v>
      </c>
      <c r="U14" t="e">
        <f>VLOOKUP(C14,Lengths_crop!$A$3:$I$183,4,FALSE)</f>
        <v>#N/A</v>
      </c>
      <c r="V14" t="e">
        <f>VLOOKUP(C14,Lengths_crop!$A$3:$I$183,5,FALSE)</f>
        <v>#N/A</v>
      </c>
      <c r="W14" t="e">
        <f>VLOOKUP(C14,Lengths_crop!$A$3:$I$183,6,FALSE)</f>
        <v>#N/A</v>
      </c>
      <c r="X14" t="e">
        <f>VLOOKUP(C14,Lengths_crop!$A$3:$I$183,7,FALSE)</f>
        <v>#N/A</v>
      </c>
      <c r="Y14" t="e">
        <f>VLOOKUP(C14,Lengths_crop!$A$3:$I$183,8,FALSE)</f>
        <v>#N/A</v>
      </c>
      <c r="Z14" t="e">
        <f>VLOOKUP(C14,Lengths_crop!$A$3:$I$183,9,FALSE)</f>
        <v>#N/A</v>
      </c>
    </row>
    <row r="15" spans="1:26" ht="28.5" x14ac:dyDescent="0.25">
      <c r="A15" s="2">
        <v>23</v>
      </c>
      <c r="B15" s="2" t="s">
        <v>156</v>
      </c>
      <c r="C15" s="2" t="s">
        <v>157</v>
      </c>
      <c r="D15" s="5">
        <v>0.3</v>
      </c>
      <c r="E15" s="9">
        <v>1.1499999999999999</v>
      </c>
      <c r="F15" s="9">
        <v>0.32500000000000001</v>
      </c>
      <c r="G15" s="9">
        <v>1</v>
      </c>
      <c r="H15">
        <v>15</v>
      </c>
      <c r="I15">
        <v>30</v>
      </c>
      <c r="J15">
        <v>65</v>
      </c>
      <c r="K15">
        <v>40</v>
      </c>
      <c r="L15">
        <v>150</v>
      </c>
      <c r="M15" t="s">
        <v>480</v>
      </c>
      <c r="N15" t="s">
        <v>481</v>
      </c>
      <c r="O15">
        <f>VLOOKUP(C15,crop_coefficients!$A$3:$F$165,3,FALSE)</f>
        <v>0.3</v>
      </c>
      <c r="P15">
        <f>VLOOKUP(C15,crop_coefficients!$A$3:$F$165,4,FALSE)</f>
        <v>1.1499999999999999</v>
      </c>
      <c r="Q15" t="str">
        <f>VLOOKUP(C15,crop_coefficients!$A$3:$F$165,5,FALSE)</f>
        <v>0.25-0.4</v>
      </c>
      <c r="R15">
        <f>VLOOKUP(C15,crop_coefficients!$A$3:$F$165,6,FALSE)</f>
        <v>1</v>
      </c>
      <c r="T15" t="e">
        <f>VLOOKUP(C15,Lengths_crop!$A$3:$I$183,3,FALSE)</f>
        <v>#N/A</v>
      </c>
      <c r="U15" t="e">
        <f>VLOOKUP(C15,Lengths_crop!$A$3:$I$183,4,FALSE)</f>
        <v>#N/A</v>
      </c>
      <c r="V15" t="e">
        <f>VLOOKUP(C15,Lengths_crop!$A$3:$I$183,5,FALSE)</f>
        <v>#N/A</v>
      </c>
      <c r="W15" t="e">
        <f>VLOOKUP(C15,Lengths_crop!$A$3:$I$183,6,FALSE)</f>
        <v>#N/A</v>
      </c>
      <c r="X15" t="e">
        <f>VLOOKUP(C15,Lengths_crop!$A$3:$I$183,7,FALSE)</f>
        <v>#N/A</v>
      </c>
      <c r="Y15" t="e">
        <f>VLOOKUP(C15,Lengths_crop!$A$3:$I$183,8,FALSE)</f>
        <v>#N/A</v>
      </c>
      <c r="Z15" t="e">
        <f>VLOOKUP(C15,Lengths_crop!$A$3:$I$183,9,FALSE)</f>
        <v>#N/A</v>
      </c>
    </row>
    <row r="16" spans="1:26" ht="28.5" x14ac:dyDescent="0.25">
      <c r="A16" s="2">
        <v>24</v>
      </c>
      <c r="B16" s="2" t="s">
        <v>158</v>
      </c>
      <c r="C16" s="2" t="s">
        <v>159</v>
      </c>
      <c r="D16">
        <v>0.7</v>
      </c>
      <c r="E16">
        <v>1.1499999999999999</v>
      </c>
      <c r="F16">
        <v>0.32500000000000001</v>
      </c>
      <c r="G16">
        <v>1</v>
      </c>
      <c r="H16">
        <v>20</v>
      </c>
      <c r="I16">
        <v>60</v>
      </c>
      <c r="J16">
        <v>70</v>
      </c>
      <c r="K16">
        <v>30</v>
      </c>
      <c r="L16">
        <v>180</v>
      </c>
      <c r="M16" t="s">
        <v>483</v>
      </c>
      <c r="N16" t="s">
        <v>379</v>
      </c>
      <c r="O16">
        <f>VLOOKUP(C16,crop_coefficients!$A$3:$F$165,3,FALSE)</f>
        <v>0</v>
      </c>
      <c r="P16">
        <f>VLOOKUP(C16,crop_coefficients!$A$3:$F$165,4,FALSE)</f>
        <v>0</v>
      </c>
      <c r="Q16">
        <f>VLOOKUP(C16,crop_coefficients!$A$3:$F$165,5,FALSE)</f>
        <v>0</v>
      </c>
      <c r="R16">
        <f>VLOOKUP(C16,crop_coefficients!$A$3:$F$165,6,FALSE)</f>
        <v>0</v>
      </c>
      <c r="T16">
        <f>VLOOKUP(C16,Lengths_crop!$A$3:$I$183,3,FALSE)</f>
        <v>202</v>
      </c>
      <c r="U16">
        <f>VLOOKUP(C16,Lengths_crop!$A$3:$I$183,4,FALSE)</f>
        <v>602</v>
      </c>
      <c r="V16">
        <f>VLOOKUP(C16,Lengths_crop!$A$3:$I$183,5,FALSE)</f>
        <v>70</v>
      </c>
      <c r="W16">
        <f>VLOOKUP(C16,Lengths_crop!$A$3:$I$183,6,FALSE)</f>
        <v>30</v>
      </c>
      <c r="X16">
        <f>VLOOKUP(C16,Lengths_crop!$A$3:$I$183,7,FALSE)</f>
        <v>180</v>
      </c>
      <c r="Y16" t="str">
        <f>VLOOKUP(C16,Lengths_crop!$A$3:$I$183,8,FALSE)</f>
        <v>December</v>
      </c>
      <c r="Z16" t="str">
        <f>VLOOKUP(C16,Lengths_crop!$A$3:$I$183,9,FALSE)</f>
        <v>Calif., USA</v>
      </c>
    </row>
    <row r="17" spans="1:26" ht="42.75" x14ac:dyDescent="0.25">
      <c r="A17" s="2">
        <v>25</v>
      </c>
      <c r="B17" s="2" t="s">
        <v>160</v>
      </c>
      <c r="C17" s="15" t="s">
        <v>161</v>
      </c>
      <c r="O17" t="e">
        <f>VLOOKUP(C17,crop_coefficients!$A$3:$F$165,3,FALSE)</f>
        <v>#N/A</v>
      </c>
      <c r="P17" t="e">
        <f>VLOOKUP(C17,crop_coefficients!$A$3:$F$165,4,FALSE)</f>
        <v>#N/A</v>
      </c>
      <c r="Q17" t="e">
        <f>VLOOKUP(C17,crop_coefficients!$A$3:$F$165,5,FALSE)</f>
        <v>#N/A</v>
      </c>
      <c r="R17" t="e">
        <f>VLOOKUP(C17,crop_coefficients!$A$3:$F$165,6,FALSE)</f>
        <v>#N/A</v>
      </c>
      <c r="T17" t="e">
        <f>VLOOKUP(C17,Lengths_crop!$A$3:$I$183,3,FALSE)</f>
        <v>#N/A</v>
      </c>
      <c r="U17" t="e">
        <f>VLOOKUP(C17,Lengths_crop!$A$3:$I$183,4,FALSE)</f>
        <v>#N/A</v>
      </c>
      <c r="V17" t="e">
        <f>VLOOKUP(C17,Lengths_crop!$A$3:$I$183,5,FALSE)</f>
        <v>#N/A</v>
      </c>
      <c r="W17" t="e">
        <f>VLOOKUP(C17,Lengths_crop!$A$3:$I$183,6,FALSE)</f>
        <v>#N/A</v>
      </c>
      <c r="X17" t="e">
        <f>VLOOKUP(C17,Lengths_crop!$A$3:$I$183,7,FALSE)</f>
        <v>#N/A</v>
      </c>
      <c r="Y17" t="e">
        <f>VLOOKUP(C17,Lengths_crop!$A$3:$I$183,8,FALSE)</f>
        <v>#N/A</v>
      </c>
      <c r="Z17" t="e">
        <f>VLOOKUP(C17,Lengths_crop!$A$3:$I$183,9,FALSE)</f>
        <v>#N/A</v>
      </c>
    </row>
    <row r="18" spans="1:26" ht="71.25" x14ac:dyDescent="0.25">
      <c r="A18" s="2">
        <v>26</v>
      </c>
      <c r="B18" s="2">
        <v>707000</v>
      </c>
      <c r="C18" s="2" t="s">
        <v>162</v>
      </c>
      <c r="D18" s="9">
        <v>0.5</v>
      </c>
      <c r="E18" s="9">
        <v>1.1499999999999999</v>
      </c>
      <c r="F18" s="9">
        <v>0.5</v>
      </c>
      <c r="G18" s="9">
        <v>0.75</v>
      </c>
      <c r="H18" s="9">
        <v>20</v>
      </c>
      <c r="I18" s="9">
        <v>33</v>
      </c>
      <c r="J18" s="9">
        <v>60</v>
      </c>
      <c r="K18" s="9">
        <v>25</v>
      </c>
      <c r="L18" s="9">
        <v>140</v>
      </c>
      <c r="M18" t="s">
        <v>412</v>
      </c>
      <c r="N18" t="s">
        <v>455</v>
      </c>
      <c r="O18" t="e">
        <f>VLOOKUP(C18,crop_coefficients!$A$3:$F$165,3,FALSE)</f>
        <v>#N/A</v>
      </c>
      <c r="P18" t="e">
        <f>VLOOKUP(C18,crop_coefficients!$A$3:$F$165,4,FALSE)</f>
        <v>#N/A</v>
      </c>
      <c r="Q18" t="e">
        <f>VLOOKUP(C18,crop_coefficients!$A$3:$F$165,5,FALSE)</f>
        <v>#N/A</v>
      </c>
      <c r="R18" t="e">
        <f>VLOOKUP(C18,crop_coefficients!$A$3:$F$165,6,FALSE)</f>
        <v>#N/A</v>
      </c>
      <c r="T18" t="e">
        <f>VLOOKUP(C18,Lengths_crop!$A$3:$I$183,3,FALSE)</f>
        <v>#N/A</v>
      </c>
      <c r="U18" t="e">
        <f>VLOOKUP(C18,Lengths_crop!$A$3:$I$183,4,FALSE)</f>
        <v>#N/A</v>
      </c>
      <c r="V18" t="e">
        <f>VLOOKUP(C18,Lengths_crop!$A$3:$I$183,5,FALSE)</f>
        <v>#N/A</v>
      </c>
      <c r="W18" t="e">
        <f>VLOOKUP(C18,Lengths_crop!$A$3:$I$183,6,FALSE)</f>
        <v>#N/A</v>
      </c>
      <c r="X18" t="e">
        <f>VLOOKUP(C18,Lengths_crop!$A$3:$I$183,7,FALSE)</f>
        <v>#N/A</v>
      </c>
      <c r="Y18" t="e">
        <f>VLOOKUP(C18,Lengths_crop!$A$3:$I$183,8,FALSE)</f>
        <v>#N/A</v>
      </c>
      <c r="Z18" t="e">
        <f>VLOOKUP(C18,Lengths_crop!$A$3:$I$183,9,FALSE)</f>
        <v>#N/A</v>
      </c>
    </row>
    <row r="19" spans="1:26" x14ac:dyDescent="0.25">
      <c r="A19" s="2">
        <v>27</v>
      </c>
      <c r="B19" s="2" t="s">
        <v>163</v>
      </c>
      <c r="C19" s="15" t="s">
        <v>164</v>
      </c>
      <c r="D19" s="9">
        <v>0.95</v>
      </c>
      <c r="E19" s="9">
        <v>1.05</v>
      </c>
      <c r="F19" s="9">
        <v>1</v>
      </c>
      <c r="G19" s="9">
        <v>0.3</v>
      </c>
      <c r="O19" t="e">
        <f>VLOOKUP(C19,crop_coefficients!$A$3:$F$165,3,FALSE)</f>
        <v>#N/A</v>
      </c>
      <c r="P19" t="e">
        <f>VLOOKUP(C19,crop_coefficients!$A$3:$F$165,4,FALSE)</f>
        <v>#N/A</v>
      </c>
      <c r="Q19" t="e">
        <f>VLOOKUP(C19,crop_coefficients!$A$3:$F$165,5,FALSE)</f>
        <v>#N/A</v>
      </c>
      <c r="R19" t="e">
        <f>VLOOKUP(C19,crop_coefficients!$A$3:$F$165,6,FALSE)</f>
        <v>#N/A</v>
      </c>
      <c r="T19" t="e">
        <f>VLOOKUP(C19,Lengths_crop!$A$3:$I$183,3,FALSE)</f>
        <v>#N/A</v>
      </c>
      <c r="U19" t="e">
        <f>VLOOKUP(C19,Lengths_crop!$A$3:$I$183,4,FALSE)</f>
        <v>#N/A</v>
      </c>
      <c r="V19" t="e">
        <f>VLOOKUP(C19,Lengths_crop!$A$3:$I$183,5,FALSE)</f>
        <v>#N/A</v>
      </c>
      <c r="W19" t="e">
        <f>VLOOKUP(C19,Lengths_crop!$A$3:$I$183,6,FALSE)</f>
        <v>#N/A</v>
      </c>
      <c r="X19" t="e">
        <f>VLOOKUP(C19,Lengths_crop!$A$3:$I$183,7,FALSE)</f>
        <v>#N/A</v>
      </c>
      <c r="Y19" t="e">
        <f>VLOOKUP(C19,Lengths_crop!$A$3:$I$183,8,FALSE)</f>
        <v>#N/A</v>
      </c>
      <c r="Z19" t="e">
        <f>VLOOKUP(C19,Lengths_crop!$A$3:$I$183,9,FALSE)</f>
        <v>#N/A</v>
      </c>
    </row>
    <row r="20" spans="1:26" x14ac:dyDescent="0.25">
      <c r="A20" s="2">
        <v>28</v>
      </c>
      <c r="B20" s="2" t="s">
        <v>165</v>
      </c>
      <c r="C20" s="2" t="s">
        <v>166</v>
      </c>
      <c r="D20">
        <v>0.3</v>
      </c>
      <c r="E20">
        <v>1.1499999999999999</v>
      </c>
      <c r="F20">
        <v>0.25</v>
      </c>
      <c r="G20">
        <v>1</v>
      </c>
      <c r="H20">
        <v>20</v>
      </c>
      <c r="I20">
        <v>50</v>
      </c>
      <c r="J20">
        <v>60</v>
      </c>
      <c r="K20">
        <v>30</v>
      </c>
      <c r="L20">
        <v>160</v>
      </c>
      <c r="M20" t="s">
        <v>430</v>
      </c>
      <c r="N20" t="s">
        <v>320</v>
      </c>
      <c r="O20">
        <f>VLOOKUP(C20,crop_coefficients!$A$3:$F$165,3,FALSE)</f>
        <v>0.3</v>
      </c>
      <c r="P20">
        <f>VLOOKUP(C20,crop_coefficients!$A$3:$F$165,4,FALSE)</f>
        <v>1.1499999999999999</v>
      </c>
      <c r="Q20">
        <f>VLOOKUP(C20,crop_coefficients!$A$3:$F$165,5,FALSE)</f>
        <v>0.25</v>
      </c>
      <c r="R20">
        <f>VLOOKUP(C20,crop_coefficients!$A$3:$F$165,6,FALSE)</f>
        <v>1</v>
      </c>
      <c r="T20" t="e">
        <f>VLOOKUP(C20,Lengths_crop!$A$3:$I$183,3,FALSE)</f>
        <v>#N/A</v>
      </c>
      <c r="U20" t="e">
        <f>VLOOKUP(C20,Lengths_crop!$A$3:$I$183,4,FALSE)</f>
        <v>#N/A</v>
      </c>
      <c r="V20" t="e">
        <f>VLOOKUP(C20,Lengths_crop!$A$3:$I$183,5,FALSE)</f>
        <v>#N/A</v>
      </c>
      <c r="W20" t="e">
        <f>VLOOKUP(C20,Lengths_crop!$A$3:$I$183,6,FALSE)</f>
        <v>#N/A</v>
      </c>
      <c r="X20" t="e">
        <f>VLOOKUP(C20,Lengths_crop!$A$3:$I$183,7,FALSE)</f>
        <v>#N/A</v>
      </c>
      <c r="Y20" t="e">
        <f>VLOOKUP(C20,Lengths_crop!$A$3:$I$183,8,FALSE)</f>
        <v>#N/A</v>
      </c>
      <c r="Z20" t="e">
        <f>VLOOKUP(C20,Lengths_crop!$A$3:$I$183,9,FALSE)</f>
        <v>#N/A</v>
      </c>
    </row>
    <row r="21" spans="1:26" x14ac:dyDescent="0.25">
      <c r="A21" s="2">
        <v>29</v>
      </c>
      <c r="B21" s="2">
        <v>700049</v>
      </c>
      <c r="C21" s="2" t="s">
        <v>167</v>
      </c>
      <c r="D21">
        <v>0.7</v>
      </c>
      <c r="E21">
        <v>1</v>
      </c>
      <c r="F21">
        <v>0.3</v>
      </c>
      <c r="G21">
        <v>1.5</v>
      </c>
      <c r="H21">
        <v>20</v>
      </c>
      <c r="I21">
        <v>30</v>
      </c>
      <c r="J21">
        <v>55</v>
      </c>
      <c r="K21">
        <v>35</v>
      </c>
      <c r="L21">
        <v>140</v>
      </c>
      <c r="M21" t="s">
        <v>364</v>
      </c>
      <c r="N21" t="s">
        <v>455</v>
      </c>
      <c r="O21">
        <f>VLOOKUP(C21,crop_coefficients!$A$3:$F$165,3,FALSE)</f>
        <v>0.7</v>
      </c>
      <c r="P21">
        <f>VLOOKUP(C21,crop_coefficients!$A$3:$F$165,4,FALSE)</f>
        <v>1</v>
      </c>
      <c r="Q21">
        <f>VLOOKUP(C21,crop_coefficients!$A$3:$F$165,5,FALSE)</f>
        <v>0.3</v>
      </c>
      <c r="R21">
        <f>VLOOKUP(C21,crop_coefficients!$A$3:$F$165,6,FALSE)</f>
        <v>1.5</v>
      </c>
      <c r="T21">
        <f>VLOOKUP(C21,Lengths_crop!$A$3:$I$183,3,FALSE)</f>
        <v>15</v>
      </c>
      <c r="U21">
        <f>VLOOKUP(C21,Lengths_crop!$A$3:$I$183,4,FALSE)</f>
        <v>25</v>
      </c>
      <c r="V21">
        <f>VLOOKUP(C21,Lengths_crop!$A$3:$I$183,5,FALSE)</f>
        <v>40</v>
      </c>
      <c r="W21">
        <f>VLOOKUP(C21,Lengths_crop!$A$3:$I$183,6,FALSE)</f>
        <v>25</v>
      </c>
      <c r="X21">
        <f>VLOOKUP(C21,Lengths_crop!$A$3:$I$183,7,FALSE)</f>
        <v>105</v>
      </c>
      <c r="Y21" t="str">
        <f>VLOOKUP(C21,Lengths_crop!$A$3:$I$183,8,FALSE)</f>
        <v>June</v>
      </c>
      <c r="Z21" t="str">
        <f>VLOOKUP(C21,Lengths_crop!$A$3:$I$183,9,FALSE)</f>
        <v>Pakistan</v>
      </c>
    </row>
    <row r="22" spans="1:26" x14ac:dyDescent="0.25">
      <c r="A22" s="2">
        <v>30</v>
      </c>
      <c r="B22" s="2" t="s">
        <v>160</v>
      </c>
      <c r="C22" s="15" t="s">
        <v>168</v>
      </c>
      <c r="O22" t="e">
        <f>VLOOKUP(C22,crop_coefficients!$A$3:$F$165,3,FALSE)</f>
        <v>#N/A</v>
      </c>
      <c r="P22" t="e">
        <f>VLOOKUP(C22,crop_coefficients!$A$3:$F$165,4,FALSE)</f>
        <v>#N/A</v>
      </c>
      <c r="Q22" t="e">
        <f>VLOOKUP(C22,crop_coefficients!$A$3:$F$165,5,FALSE)</f>
        <v>#N/A</v>
      </c>
      <c r="R22" t="e">
        <f>VLOOKUP(C22,crop_coefficients!$A$3:$F$165,6,FALSE)</f>
        <v>#N/A</v>
      </c>
      <c r="T22" t="e">
        <f>VLOOKUP(C22,Lengths_crop!$A$3:$I$183,3,FALSE)</f>
        <v>#N/A</v>
      </c>
      <c r="U22" t="e">
        <f>VLOOKUP(C22,Lengths_crop!$A$3:$I$183,4,FALSE)</f>
        <v>#N/A</v>
      </c>
      <c r="V22" t="e">
        <f>VLOOKUP(C22,Lengths_crop!$A$3:$I$183,5,FALSE)</f>
        <v>#N/A</v>
      </c>
      <c r="W22" t="e">
        <f>VLOOKUP(C22,Lengths_crop!$A$3:$I$183,6,FALSE)</f>
        <v>#N/A</v>
      </c>
      <c r="X22" t="e">
        <f>VLOOKUP(C22,Lengths_crop!$A$3:$I$183,7,FALSE)</f>
        <v>#N/A</v>
      </c>
      <c r="Y22" t="e">
        <f>VLOOKUP(C22,Lengths_crop!$A$3:$I$183,8,FALSE)</f>
        <v>#N/A</v>
      </c>
      <c r="Z22" t="e">
        <f>VLOOKUP(C22,Lengths_crop!$A$3:$I$183,9,FALSE)</f>
        <v>#N/A</v>
      </c>
    </row>
    <row r="23" spans="1:26" x14ac:dyDescent="0.25">
      <c r="A23" s="2">
        <v>31</v>
      </c>
      <c r="B23" s="2" t="s">
        <v>169</v>
      </c>
      <c r="C23" s="15" t="s">
        <v>170</v>
      </c>
      <c r="D23">
        <v>0.35</v>
      </c>
      <c r="E23">
        <v>1.075</v>
      </c>
      <c r="F23">
        <v>0.35</v>
      </c>
      <c r="G23">
        <v>0.6</v>
      </c>
      <c r="O23" t="e">
        <f>VLOOKUP(C23,crop_coefficients!$A$3:$F$165,3,FALSE)</f>
        <v>#N/A</v>
      </c>
      <c r="P23" t="e">
        <f>VLOOKUP(C23,crop_coefficients!$A$3:$F$165,4,FALSE)</f>
        <v>#N/A</v>
      </c>
      <c r="Q23" t="e">
        <f>VLOOKUP(C23,crop_coefficients!$A$3:$F$165,5,FALSE)</f>
        <v>#N/A</v>
      </c>
      <c r="R23" t="e">
        <f>VLOOKUP(C23,crop_coefficients!$A$3:$F$165,6,FALSE)</f>
        <v>#N/A</v>
      </c>
      <c r="T23" t="e">
        <f>VLOOKUP(C23,Lengths_crop!$A$3:$I$183,3,FALSE)</f>
        <v>#N/A</v>
      </c>
      <c r="U23" t="e">
        <f>VLOOKUP(C23,Lengths_crop!$A$3:$I$183,4,FALSE)</f>
        <v>#N/A</v>
      </c>
      <c r="V23" t="e">
        <f>VLOOKUP(C23,Lengths_crop!$A$3:$I$183,5,FALSE)</f>
        <v>#N/A</v>
      </c>
      <c r="W23" t="e">
        <f>VLOOKUP(C23,Lengths_crop!$A$3:$I$183,6,FALSE)</f>
        <v>#N/A</v>
      </c>
      <c r="X23" t="e">
        <f>VLOOKUP(C23,Lengths_crop!$A$3:$I$183,7,FALSE)</f>
        <v>#N/A</v>
      </c>
      <c r="Y23" t="e">
        <f>VLOOKUP(C23,Lengths_crop!$A$3:$I$183,8,FALSE)</f>
        <v>#N/A</v>
      </c>
      <c r="Z23" t="e">
        <f>VLOOKUP(C23,Lengths_crop!$A$3:$I$183,9,FALSE)</f>
        <v>#N/A</v>
      </c>
    </row>
    <row r="24" spans="1:26" ht="28.5" x14ac:dyDescent="0.25">
      <c r="A24" s="2">
        <v>32</v>
      </c>
      <c r="B24" s="2" t="s">
        <v>171</v>
      </c>
      <c r="C24" s="2" t="s">
        <v>172</v>
      </c>
      <c r="O24" t="e">
        <f>VLOOKUP(C24,crop_coefficients!$A$3:$F$165,3,FALSE)</f>
        <v>#N/A</v>
      </c>
      <c r="P24" t="e">
        <f>VLOOKUP(C24,crop_coefficients!$A$3:$F$165,4,FALSE)</f>
        <v>#N/A</v>
      </c>
      <c r="Q24" t="e">
        <f>VLOOKUP(C24,crop_coefficients!$A$3:$F$165,5,FALSE)</f>
        <v>#N/A</v>
      </c>
      <c r="R24" t="e">
        <f>VLOOKUP(C24,crop_coefficients!$A$3:$F$165,6,FALSE)</f>
        <v>#N/A</v>
      </c>
      <c r="T24" t="e">
        <f>VLOOKUP(C24,Lengths_crop!$A$3:$I$183,3,FALSE)</f>
        <v>#N/A</v>
      </c>
      <c r="U24" t="e">
        <f>VLOOKUP(C24,Lengths_crop!$A$3:$I$183,4,FALSE)</f>
        <v>#N/A</v>
      </c>
      <c r="V24" t="e">
        <f>VLOOKUP(C24,Lengths_crop!$A$3:$I$183,5,FALSE)</f>
        <v>#N/A</v>
      </c>
      <c r="W24" t="e">
        <f>VLOOKUP(C24,Lengths_crop!$A$3:$I$183,6,FALSE)</f>
        <v>#N/A</v>
      </c>
      <c r="X24" t="e">
        <f>VLOOKUP(C24,Lengths_crop!$A$3:$I$183,7,FALSE)</f>
        <v>#N/A</v>
      </c>
      <c r="Y24" t="e">
        <f>VLOOKUP(C24,Lengths_crop!$A$3:$I$183,8,FALSE)</f>
        <v>#N/A</v>
      </c>
      <c r="Z24" t="e">
        <f>VLOOKUP(C24,Lengths_crop!$A$3:$I$183,9,FALSE)</f>
        <v>#N/A</v>
      </c>
    </row>
    <row r="25" spans="1:26" ht="28.5" x14ac:dyDescent="0.25">
      <c r="A25" s="2">
        <v>33</v>
      </c>
      <c r="B25" s="2" t="s">
        <v>173</v>
      </c>
      <c r="C25" s="2" t="s">
        <v>174</v>
      </c>
      <c r="D25">
        <v>0.35</v>
      </c>
      <c r="E25">
        <v>1.075</v>
      </c>
      <c r="F25">
        <v>0.25</v>
      </c>
      <c r="G25">
        <v>0.8</v>
      </c>
      <c r="H25">
        <v>20</v>
      </c>
      <c r="I25">
        <v>35</v>
      </c>
      <c r="J25">
        <v>45</v>
      </c>
      <c r="K25">
        <v>25</v>
      </c>
      <c r="L25">
        <v>125</v>
      </c>
      <c r="M25" t="s">
        <v>364</v>
      </c>
      <c r="N25" t="s">
        <v>474</v>
      </c>
      <c r="O25">
        <f>VLOOKUP(C25,crop_coefficients!$A$3:$F$165,3,FALSE)</f>
        <v>0.35</v>
      </c>
      <c r="P25" t="str">
        <f>VLOOKUP(C25,crop_coefficients!$A$3:$F$165,4,FALSE)</f>
        <v>1.0-1.15</v>
      </c>
      <c r="Q25">
        <f>VLOOKUP(C25,crop_coefficients!$A$3:$F$165,5,FALSE)</f>
        <v>0.25</v>
      </c>
      <c r="R25">
        <f>VLOOKUP(C25,crop_coefficients!$A$3:$F$165,6,FALSE)</f>
        <v>0.8</v>
      </c>
      <c r="T25">
        <f>VLOOKUP(C25,Lengths_crop!$A$3:$I$183,3,FALSE)</f>
        <v>20</v>
      </c>
      <c r="U25">
        <f>VLOOKUP(C25,Lengths_crop!$A$3:$I$183,4,FALSE)</f>
        <v>35</v>
      </c>
      <c r="V25">
        <f>VLOOKUP(C25,Lengths_crop!$A$3:$I$183,5,FALSE)</f>
        <v>45</v>
      </c>
      <c r="W25">
        <f>VLOOKUP(C25,Lengths_crop!$A$3:$I$183,6,FALSE)</f>
        <v>25</v>
      </c>
      <c r="X25">
        <f>VLOOKUP(C25,Lengths_crop!$A$3:$I$183,7,FALSE)</f>
        <v>125</v>
      </c>
      <c r="Y25" t="str">
        <f>VLOOKUP(C25,Lengths_crop!$A$3:$I$183,8,FALSE)</f>
        <v>April</v>
      </c>
      <c r="Z25" t="str">
        <f>VLOOKUP(C25,Lengths_crop!$A$3:$I$183,9,FALSE)</f>
        <v>California, USA</v>
      </c>
    </row>
    <row r="26" spans="1:26" ht="28.5" x14ac:dyDescent="0.25">
      <c r="A26" s="2">
        <v>34</v>
      </c>
      <c r="B26" s="2" t="s">
        <v>169</v>
      </c>
      <c r="C26" s="15" t="s">
        <v>175</v>
      </c>
      <c r="D26" s="5">
        <v>0.35</v>
      </c>
      <c r="E26" s="9">
        <v>1.075</v>
      </c>
      <c r="F26" s="9">
        <v>0.35</v>
      </c>
      <c r="G26" s="9">
        <v>0.6</v>
      </c>
      <c r="O26" t="e">
        <f>VLOOKUP(C26,crop_coefficients!$A$3:$F$165,3,FALSE)</f>
        <v>#N/A</v>
      </c>
      <c r="P26" t="e">
        <f>VLOOKUP(C26,crop_coefficients!$A$3:$F$165,4,FALSE)</f>
        <v>#N/A</v>
      </c>
      <c r="Q26" t="e">
        <f>VLOOKUP(C26,crop_coefficients!$A$3:$F$165,5,FALSE)</f>
        <v>#N/A</v>
      </c>
      <c r="R26" t="e">
        <f>VLOOKUP(C26,crop_coefficients!$A$3:$F$165,6,FALSE)</f>
        <v>#N/A</v>
      </c>
      <c r="T26" t="e">
        <f>VLOOKUP(C26,Lengths_crop!$A$3:$I$183,3,FALSE)</f>
        <v>#N/A</v>
      </c>
      <c r="U26" t="e">
        <f>VLOOKUP(C26,Lengths_crop!$A$3:$I$183,4,FALSE)</f>
        <v>#N/A</v>
      </c>
      <c r="V26" t="e">
        <f>VLOOKUP(C26,Lengths_crop!$A$3:$I$183,5,FALSE)</f>
        <v>#N/A</v>
      </c>
      <c r="W26" t="e">
        <f>VLOOKUP(C26,Lengths_crop!$A$3:$I$183,6,FALSE)</f>
        <v>#N/A</v>
      </c>
      <c r="X26" t="e">
        <f>VLOOKUP(C26,Lengths_crop!$A$3:$I$183,7,FALSE)</f>
        <v>#N/A</v>
      </c>
      <c r="Y26" t="e">
        <f>VLOOKUP(C26,Lengths_crop!$A$3:$I$183,8,FALSE)</f>
        <v>#N/A</v>
      </c>
      <c r="Z26" t="e">
        <f>VLOOKUP(C26,Lengths_crop!$A$3:$I$183,9,FALSE)</f>
        <v>#N/A</v>
      </c>
    </row>
    <row r="27" spans="1:26" x14ac:dyDescent="0.25">
      <c r="A27" s="2">
        <v>35</v>
      </c>
      <c r="B27" s="2" t="s">
        <v>146</v>
      </c>
      <c r="C27" s="15" t="s">
        <v>176</v>
      </c>
      <c r="O27" t="e">
        <f>VLOOKUP(C27,crop_coefficients!$A$3:$F$165,3,FALSE)</f>
        <v>#N/A</v>
      </c>
      <c r="P27" t="e">
        <f>VLOOKUP(C27,crop_coefficients!$A$3:$F$165,4,FALSE)</f>
        <v>#N/A</v>
      </c>
      <c r="Q27" t="e">
        <f>VLOOKUP(C27,crop_coefficients!$A$3:$F$165,5,FALSE)</f>
        <v>#N/A</v>
      </c>
      <c r="R27" t="e">
        <f>VLOOKUP(C27,crop_coefficients!$A$3:$F$165,6,FALSE)</f>
        <v>#N/A</v>
      </c>
      <c r="T27" t="e">
        <f>VLOOKUP(C27,Lengths_crop!$A$3:$I$183,3,FALSE)</f>
        <v>#N/A</v>
      </c>
      <c r="U27" t="e">
        <f>VLOOKUP(C27,Lengths_crop!$A$3:$I$183,4,FALSE)</f>
        <v>#N/A</v>
      </c>
      <c r="V27" t="e">
        <f>VLOOKUP(C27,Lengths_crop!$A$3:$I$183,5,FALSE)</f>
        <v>#N/A</v>
      </c>
      <c r="W27" t="e">
        <f>VLOOKUP(C27,Lengths_crop!$A$3:$I$183,6,FALSE)</f>
        <v>#N/A</v>
      </c>
      <c r="X27" t="e">
        <f>VLOOKUP(C27,Lengths_crop!$A$3:$I$183,7,FALSE)</f>
        <v>#N/A</v>
      </c>
      <c r="Y27" t="e">
        <f>VLOOKUP(C27,Lengths_crop!$A$3:$I$183,8,FALSE)</f>
        <v>#N/A</v>
      </c>
      <c r="Z27" t="e">
        <f>VLOOKUP(C27,Lengths_crop!$A$3:$I$183,9,FALSE)</f>
        <v>#N/A</v>
      </c>
    </row>
    <row r="28" spans="1:26" x14ac:dyDescent="0.25">
      <c r="A28" s="2">
        <v>36</v>
      </c>
      <c r="B28" s="2" t="s">
        <v>177</v>
      </c>
      <c r="C28" s="2" t="s">
        <v>178</v>
      </c>
      <c r="D28" s="9">
        <v>0.4</v>
      </c>
      <c r="E28" s="9">
        <v>0.95</v>
      </c>
      <c r="F28" s="9">
        <v>0.9</v>
      </c>
      <c r="G28" s="9">
        <v>0.7</v>
      </c>
      <c r="H28" s="9">
        <v>10</v>
      </c>
      <c r="I28" s="9">
        <v>30</v>
      </c>
      <c r="J28" s="9">
        <v>25</v>
      </c>
      <c r="K28" s="9">
        <v>10</v>
      </c>
      <c r="L28" s="9">
        <v>75</v>
      </c>
      <c r="M28" t="s">
        <v>365</v>
      </c>
      <c r="N28" t="s">
        <v>506</v>
      </c>
      <c r="O28" t="e">
        <f>VLOOKUP(C28,crop_coefficients!$A$3:$F$165,3,FALSE)</f>
        <v>#N/A</v>
      </c>
      <c r="P28" t="e">
        <f>VLOOKUP(C28,crop_coefficients!$A$3:$F$165,4,FALSE)</f>
        <v>#N/A</v>
      </c>
      <c r="Q28" t="e">
        <f>VLOOKUP(C28,crop_coefficients!$A$3:$F$165,5,FALSE)</f>
        <v>#N/A</v>
      </c>
      <c r="R28" t="e">
        <f>VLOOKUP(C28,crop_coefficients!$A$3:$F$165,6,FALSE)</f>
        <v>#N/A</v>
      </c>
      <c r="T28" t="e">
        <f>VLOOKUP(C28,Lengths_crop!$A$3:$I$183,3,FALSE)</f>
        <v>#N/A</v>
      </c>
      <c r="U28" t="e">
        <f>VLOOKUP(C28,Lengths_crop!$A$3:$I$183,4,FALSE)</f>
        <v>#N/A</v>
      </c>
      <c r="V28" t="e">
        <f>VLOOKUP(C28,Lengths_crop!$A$3:$I$183,5,FALSE)</f>
        <v>#N/A</v>
      </c>
      <c r="W28" t="e">
        <f>VLOOKUP(C28,Lengths_crop!$A$3:$I$183,6,FALSE)</f>
        <v>#N/A</v>
      </c>
      <c r="X28" t="e">
        <f>VLOOKUP(C28,Lengths_crop!$A$3:$I$183,7,FALSE)</f>
        <v>#N/A</v>
      </c>
      <c r="Y28" t="e">
        <f>VLOOKUP(C28,Lengths_crop!$A$3:$I$183,8,FALSE)</f>
        <v>#N/A</v>
      </c>
      <c r="Z28" t="e">
        <f>VLOOKUP(C28,Lengths_crop!$A$3:$I$183,9,FALSE)</f>
        <v>#N/A</v>
      </c>
    </row>
    <row r="29" spans="1:26" ht="42.75" x14ac:dyDescent="0.25">
      <c r="A29" s="2">
        <v>37</v>
      </c>
      <c r="B29" s="2" t="s">
        <v>179</v>
      </c>
      <c r="C29" s="2" t="s">
        <v>180</v>
      </c>
      <c r="D29" s="9">
        <v>0.55000000000000004</v>
      </c>
      <c r="E29" s="9">
        <v>1</v>
      </c>
      <c r="F29" s="9">
        <v>0.85</v>
      </c>
      <c r="G29" s="9">
        <v>0.35</v>
      </c>
      <c r="H29" s="9">
        <v>5</v>
      </c>
      <c r="I29" s="9">
        <v>20</v>
      </c>
      <c r="J29" s="9">
        <v>10</v>
      </c>
      <c r="K29" s="9">
        <v>10</v>
      </c>
      <c r="L29" s="9">
        <v>45</v>
      </c>
      <c r="M29" t="s">
        <v>508</v>
      </c>
      <c r="N29" t="s">
        <v>506</v>
      </c>
      <c r="O29" t="e">
        <f>VLOOKUP(C29,crop_coefficients!$A$3:$F$165,3,FALSE)</f>
        <v>#N/A</v>
      </c>
      <c r="P29" t="e">
        <f>VLOOKUP(C29,crop_coefficients!$A$3:$F$165,4,FALSE)</f>
        <v>#N/A</v>
      </c>
      <c r="Q29" t="e">
        <f>VLOOKUP(C29,crop_coefficients!$A$3:$F$165,5,FALSE)</f>
        <v>#N/A</v>
      </c>
      <c r="R29" t="e">
        <f>VLOOKUP(C29,crop_coefficients!$A$3:$F$165,6,FALSE)</f>
        <v>#N/A</v>
      </c>
      <c r="T29" t="e">
        <f>VLOOKUP(C29,Lengths_crop!$A$3:$I$183,3,FALSE)</f>
        <v>#N/A</v>
      </c>
      <c r="U29" t="e">
        <f>VLOOKUP(C29,Lengths_crop!$A$3:$I$183,4,FALSE)</f>
        <v>#N/A</v>
      </c>
      <c r="V29" t="e">
        <f>VLOOKUP(C29,Lengths_crop!$A$3:$I$183,5,FALSE)</f>
        <v>#N/A</v>
      </c>
      <c r="W29" t="e">
        <f>VLOOKUP(C29,Lengths_crop!$A$3:$I$183,6,FALSE)</f>
        <v>#N/A</v>
      </c>
      <c r="X29" t="e">
        <f>VLOOKUP(C29,Lengths_crop!$A$3:$I$183,7,FALSE)</f>
        <v>#N/A</v>
      </c>
      <c r="Y29" t="e">
        <f>VLOOKUP(C29,Lengths_crop!$A$3:$I$183,8,FALSE)</f>
        <v>#N/A</v>
      </c>
      <c r="Z29" t="e">
        <f>VLOOKUP(C29,Lengths_crop!$A$3:$I$183,9,FALSE)</f>
        <v>#N/A</v>
      </c>
    </row>
    <row r="30" spans="1:26" ht="28.5" x14ac:dyDescent="0.25">
      <c r="A30" s="2">
        <v>38</v>
      </c>
      <c r="B30" s="2" t="s">
        <v>146</v>
      </c>
      <c r="C30" s="15" t="s">
        <v>181</v>
      </c>
      <c r="O30" t="e">
        <f>VLOOKUP(C30,crop_coefficients!$A$3:$F$165,3,FALSE)</f>
        <v>#N/A</v>
      </c>
      <c r="P30" t="e">
        <f>VLOOKUP(C30,crop_coefficients!$A$3:$F$165,4,FALSE)</f>
        <v>#N/A</v>
      </c>
      <c r="Q30" t="e">
        <f>VLOOKUP(C30,crop_coefficients!$A$3:$F$165,5,FALSE)</f>
        <v>#N/A</v>
      </c>
      <c r="R30" t="e">
        <f>VLOOKUP(C30,crop_coefficients!$A$3:$F$165,6,FALSE)</f>
        <v>#N/A</v>
      </c>
      <c r="T30" t="e">
        <f>VLOOKUP(C30,Lengths_crop!$A$3:$I$183,3,FALSE)</f>
        <v>#N/A</v>
      </c>
      <c r="U30" t="e">
        <f>VLOOKUP(C30,Lengths_crop!$A$3:$I$183,4,FALSE)</f>
        <v>#N/A</v>
      </c>
      <c r="V30" t="e">
        <f>VLOOKUP(C30,Lengths_crop!$A$3:$I$183,5,FALSE)</f>
        <v>#N/A</v>
      </c>
      <c r="W30" t="e">
        <f>VLOOKUP(C30,Lengths_crop!$A$3:$I$183,6,FALSE)</f>
        <v>#N/A</v>
      </c>
      <c r="X30" t="e">
        <f>VLOOKUP(C30,Lengths_crop!$A$3:$I$183,7,FALSE)</f>
        <v>#N/A</v>
      </c>
      <c r="Y30" t="e">
        <f>VLOOKUP(C30,Lengths_crop!$A$3:$I$183,8,FALSE)</f>
        <v>#N/A</v>
      </c>
      <c r="Z30" t="e">
        <f>VLOOKUP(C30,Lengths_crop!$A$3:$I$183,9,FALSE)</f>
        <v>#N/A</v>
      </c>
    </row>
    <row r="31" spans="1:26" ht="28.5" x14ac:dyDescent="0.25">
      <c r="A31" s="2">
        <v>39</v>
      </c>
      <c r="B31" s="2" t="s">
        <v>160</v>
      </c>
      <c r="C31" s="2" t="s">
        <v>182</v>
      </c>
      <c r="D31" s="5">
        <v>0.3</v>
      </c>
      <c r="E31" s="9">
        <v>1.1499999999999999</v>
      </c>
      <c r="F31" s="9">
        <v>0.32500000000000001</v>
      </c>
      <c r="G31" s="9">
        <v>1</v>
      </c>
      <c r="H31">
        <v>15</v>
      </c>
      <c r="I31">
        <v>30</v>
      </c>
      <c r="J31">
        <v>65</v>
      </c>
      <c r="K31">
        <v>40</v>
      </c>
      <c r="L31">
        <v>150</v>
      </c>
      <c r="M31" t="s">
        <v>480</v>
      </c>
      <c r="N31" t="s">
        <v>481</v>
      </c>
      <c r="O31" t="e">
        <f>VLOOKUP(C31,crop_coefficients!$A$3:$F$165,3,FALSE)</f>
        <v>#N/A</v>
      </c>
      <c r="P31" t="e">
        <f>VLOOKUP(C31,crop_coefficients!$A$3:$F$165,4,FALSE)</f>
        <v>#N/A</v>
      </c>
      <c r="Q31" t="e">
        <f>VLOOKUP(C31,crop_coefficients!$A$3:$F$165,5,FALSE)</f>
        <v>#N/A</v>
      </c>
      <c r="R31" t="e">
        <f>VLOOKUP(C31,crop_coefficients!$A$3:$F$165,6,FALSE)</f>
        <v>#N/A</v>
      </c>
      <c r="T31" t="e">
        <f>VLOOKUP(C31,Lengths_crop!$A$3:$I$183,3,FALSE)</f>
        <v>#N/A</v>
      </c>
      <c r="U31" t="e">
        <f>VLOOKUP(C31,Lengths_crop!$A$3:$I$183,4,FALSE)</f>
        <v>#N/A</v>
      </c>
      <c r="V31" t="e">
        <f>VLOOKUP(C31,Lengths_crop!$A$3:$I$183,5,FALSE)</f>
        <v>#N/A</v>
      </c>
      <c r="W31" t="e">
        <f>VLOOKUP(C31,Lengths_crop!$A$3:$I$183,6,FALSE)</f>
        <v>#N/A</v>
      </c>
      <c r="X31" t="e">
        <f>VLOOKUP(C31,Lengths_crop!$A$3:$I$183,7,FALSE)</f>
        <v>#N/A</v>
      </c>
      <c r="Y31" t="e">
        <f>VLOOKUP(C31,Lengths_crop!$A$3:$I$183,8,FALSE)</f>
        <v>#N/A</v>
      </c>
      <c r="Z31" t="e">
        <f>VLOOKUP(C31,Lengths_crop!$A$3:$I$183,9,FALSE)</f>
        <v>#N/A</v>
      </c>
    </row>
    <row r="32" spans="1:26" ht="28.5" x14ac:dyDescent="0.25">
      <c r="A32" s="2">
        <v>41</v>
      </c>
      <c r="B32" s="2" t="s">
        <v>183</v>
      </c>
      <c r="C32" s="2" t="s">
        <v>184</v>
      </c>
      <c r="D32" s="9">
        <v>0.35</v>
      </c>
      <c r="E32" s="9">
        <v>1.2</v>
      </c>
      <c r="F32" s="9">
        <v>0.7</v>
      </c>
      <c r="G32" s="9">
        <v>0.5</v>
      </c>
      <c r="H32" s="9">
        <v>50</v>
      </c>
      <c r="I32" s="9">
        <v>40</v>
      </c>
      <c r="J32" s="9">
        <v>50</v>
      </c>
      <c r="K32">
        <v>40</v>
      </c>
      <c r="L32">
        <v>180</v>
      </c>
      <c r="M32" t="s">
        <v>364</v>
      </c>
      <c r="N32" t="s">
        <v>343</v>
      </c>
      <c r="O32" t="e">
        <f>VLOOKUP(C32,crop_coefficients!$A$3:$F$165,3,FALSE)</f>
        <v>#N/A</v>
      </c>
      <c r="P32" t="e">
        <f>VLOOKUP(C32,crop_coefficients!$A$3:$F$165,4,FALSE)</f>
        <v>#N/A</v>
      </c>
      <c r="Q32" t="e">
        <f>VLOOKUP(C32,crop_coefficients!$A$3:$F$165,5,FALSE)</f>
        <v>#N/A</v>
      </c>
      <c r="R32" t="e">
        <f>VLOOKUP(C32,crop_coefficients!$A$3:$F$165,6,FALSE)</f>
        <v>#N/A</v>
      </c>
      <c r="T32" t="e">
        <f>VLOOKUP(C32,Lengths_crop!$A$3:$I$183,3,FALSE)</f>
        <v>#N/A</v>
      </c>
      <c r="U32" t="e">
        <f>VLOOKUP(C32,Lengths_crop!$A$3:$I$183,4,FALSE)</f>
        <v>#N/A</v>
      </c>
      <c r="V32" t="e">
        <f>VLOOKUP(C32,Lengths_crop!$A$3:$I$183,5,FALSE)</f>
        <v>#N/A</v>
      </c>
      <c r="W32" t="e">
        <f>VLOOKUP(C32,Lengths_crop!$A$3:$I$183,6,FALSE)</f>
        <v>#N/A</v>
      </c>
      <c r="X32" t="e">
        <f>VLOOKUP(C32,Lengths_crop!$A$3:$I$183,7,FALSE)</f>
        <v>#N/A</v>
      </c>
      <c r="Y32" t="e">
        <f>VLOOKUP(C32,Lengths_crop!$A$3:$I$183,8,FALSE)</f>
        <v>#N/A</v>
      </c>
      <c r="Z32" t="e">
        <f>VLOOKUP(C32,Lengths_crop!$A$3:$I$183,9,FALSE)</f>
        <v>#N/A</v>
      </c>
    </row>
    <row r="33" spans="1:26" ht="28.5" x14ac:dyDescent="0.25">
      <c r="A33" s="2">
        <v>42</v>
      </c>
      <c r="B33" s="2" t="s">
        <v>185</v>
      </c>
      <c r="C33" s="2" t="s">
        <v>186</v>
      </c>
      <c r="D33" s="9">
        <v>0.4</v>
      </c>
      <c r="E33" s="9">
        <v>1.1499999999999999</v>
      </c>
      <c r="F33" s="9">
        <v>0.35</v>
      </c>
      <c r="G33" s="9">
        <v>0.4</v>
      </c>
      <c r="H33" s="9">
        <v>25</v>
      </c>
      <c r="I33" s="9">
        <v>25</v>
      </c>
      <c r="J33" s="9">
        <v>30</v>
      </c>
      <c r="K33">
        <v>20</v>
      </c>
      <c r="L33">
        <v>100</v>
      </c>
      <c r="M33" t="s">
        <v>407</v>
      </c>
      <c r="N33" t="s">
        <v>343</v>
      </c>
      <c r="O33" t="e">
        <f>VLOOKUP(C33,crop_coefficients!$A$3:$F$165,3,FALSE)</f>
        <v>#N/A</v>
      </c>
      <c r="P33" t="e">
        <f>VLOOKUP(C33,crop_coefficients!$A$3:$F$165,4,FALSE)</f>
        <v>#N/A</v>
      </c>
      <c r="Q33" t="e">
        <f>VLOOKUP(C33,crop_coefficients!$A$3:$F$165,5,FALSE)</f>
        <v>#N/A</v>
      </c>
      <c r="R33" t="e">
        <f>VLOOKUP(C33,crop_coefficients!$A$3:$F$165,6,FALSE)</f>
        <v>#N/A</v>
      </c>
      <c r="T33" t="e">
        <f>VLOOKUP(C33,Lengths_crop!$A$3:$I$183,3,FALSE)</f>
        <v>#N/A</v>
      </c>
      <c r="U33" t="e">
        <f>VLOOKUP(C33,Lengths_crop!$A$3:$I$183,4,FALSE)</f>
        <v>#N/A</v>
      </c>
      <c r="V33" t="e">
        <f>VLOOKUP(C33,Lengths_crop!$A$3:$I$183,5,FALSE)</f>
        <v>#N/A</v>
      </c>
      <c r="W33" t="e">
        <f>VLOOKUP(C33,Lengths_crop!$A$3:$I$183,6,FALSE)</f>
        <v>#N/A</v>
      </c>
      <c r="X33" t="e">
        <f>VLOOKUP(C33,Lengths_crop!$A$3:$I$183,7,FALSE)</f>
        <v>#N/A</v>
      </c>
      <c r="Y33" t="e">
        <f>VLOOKUP(C33,Lengths_crop!$A$3:$I$183,8,FALSE)</f>
        <v>#N/A</v>
      </c>
      <c r="Z33" t="e">
        <f>VLOOKUP(C33,Lengths_crop!$A$3:$I$183,9,FALSE)</f>
        <v>#N/A</v>
      </c>
    </row>
    <row r="34" spans="1:26" ht="28.5" x14ac:dyDescent="0.25">
      <c r="A34" s="2">
        <v>43</v>
      </c>
      <c r="B34" s="2">
        <v>702600</v>
      </c>
      <c r="C34" s="2" t="s">
        <v>187</v>
      </c>
      <c r="D34" s="9">
        <v>0.5</v>
      </c>
      <c r="E34" s="9">
        <v>1.1499999999999999</v>
      </c>
      <c r="F34" s="9">
        <v>0.75</v>
      </c>
      <c r="G34" s="9">
        <v>0.6</v>
      </c>
      <c r="H34" s="9">
        <v>45</v>
      </c>
      <c r="I34" s="9">
        <v>30</v>
      </c>
      <c r="J34" s="9">
        <v>70</v>
      </c>
      <c r="K34" s="9">
        <v>20</v>
      </c>
      <c r="L34" s="9">
        <v>165</v>
      </c>
      <c r="M34" t="s">
        <v>399</v>
      </c>
      <c r="N34" t="s">
        <v>343</v>
      </c>
      <c r="O34" t="e">
        <f>VLOOKUP(C34,crop_coefficients!$A$3:$F$165,3,FALSE)</f>
        <v>#N/A</v>
      </c>
      <c r="P34" t="e">
        <f>VLOOKUP(C34,crop_coefficients!$A$3:$F$165,4,FALSE)</f>
        <v>#N/A</v>
      </c>
      <c r="Q34" t="e">
        <f>VLOOKUP(C34,crop_coefficients!$A$3:$F$165,5,FALSE)</f>
        <v>#N/A</v>
      </c>
      <c r="R34" t="e">
        <f>VLOOKUP(C34,crop_coefficients!$A$3:$F$165,6,FALSE)</f>
        <v>#N/A</v>
      </c>
      <c r="T34" t="e">
        <f>VLOOKUP(C34,Lengths_crop!$A$3:$I$183,3,FALSE)</f>
        <v>#N/A</v>
      </c>
      <c r="U34" t="e">
        <f>VLOOKUP(C34,Lengths_crop!$A$3:$I$183,4,FALSE)</f>
        <v>#N/A</v>
      </c>
      <c r="V34" t="e">
        <f>VLOOKUP(C34,Lengths_crop!$A$3:$I$183,5,FALSE)</f>
        <v>#N/A</v>
      </c>
      <c r="W34" t="e">
        <f>VLOOKUP(C34,Lengths_crop!$A$3:$I$183,6,FALSE)</f>
        <v>#N/A</v>
      </c>
      <c r="X34" t="e">
        <f>VLOOKUP(C34,Lengths_crop!$A$3:$I$183,7,FALSE)</f>
        <v>#N/A</v>
      </c>
      <c r="Y34" t="e">
        <f>VLOOKUP(C34,Lengths_crop!$A$3:$I$183,8,FALSE)</f>
        <v>#N/A</v>
      </c>
      <c r="Z34" t="e">
        <f>VLOOKUP(C34,Lengths_crop!$A$3:$I$183,9,FALSE)</f>
        <v>#N/A</v>
      </c>
    </row>
    <row r="35" spans="1:26" ht="28.5" x14ac:dyDescent="0.25">
      <c r="A35" s="2">
        <v>44</v>
      </c>
      <c r="B35" s="2" t="s">
        <v>146</v>
      </c>
      <c r="C35" s="15" t="s">
        <v>188</v>
      </c>
      <c r="O35" t="e">
        <f>VLOOKUP(C35,crop_coefficients!$A$3:$F$165,3,FALSE)</f>
        <v>#N/A</v>
      </c>
      <c r="P35" t="e">
        <f>VLOOKUP(C35,crop_coefficients!$A$3:$F$165,4,FALSE)</f>
        <v>#N/A</v>
      </c>
      <c r="Q35" t="e">
        <f>VLOOKUP(C35,crop_coefficients!$A$3:$F$165,5,FALSE)</f>
        <v>#N/A</v>
      </c>
      <c r="R35" t="e">
        <f>VLOOKUP(C35,crop_coefficients!$A$3:$F$165,6,FALSE)</f>
        <v>#N/A</v>
      </c>
      <c r="T35" t="e">
        <f>VLOOKUP(C35,Lengths_crop!$A$3:$I$183,3,FALSE)</f>
        <v>#N/A</v>
      </c>
      <c r="U35" t="e">
        <f>VLOOKUP(C35,Lengths_crop!$A$3:$I$183,4,FALSE)</f>
        <v>#N/A</v>
      </c>
      <c r="V35" t="e">
        <f>VLOOKUP(C35,Lengths_crop!$A$3:$I$183,5,FALSE)</f>
        <v>#N/A</v>
      </c>
      <c r="W35" t="e">
        <f>VLOOKUP(C35,Lengths_crop!$A$3:$I$183,6,FALSE)</f>
        <v>#N/A</v>
      </c>
      <c r="X35" t="e">
        <f>VLOOKUP(C35,Lengths_crop!$A$3:$I$183,7,FALSE)</f>
        <v>#N/A</v>
      </c>
      <c r="Y35" t="e">
        <f>VLOOKUP(C35,Lengths_crop!$A$3:$I$183,8,FALSE)</f>
        <v>#N/A</v>
      </c>
      <c r="Z35" t="e">
        <f>VLOOKUP(C35,Lengths_crop!$A$3:$I$183,9,FALSE)</f>
        <v>#N/A</v>
      </c>
    </row>
    <row r="36" spans="1:26" ht="28.5" x14ac:dyDescent="0.25">
      <c r="A36" s="2">
        <v>45</v>
      </c>
      <c r="B36" s="2" t="s">
        <v>189</v>
      </c>
      <c r="C36" s="2" t="s">
        <v>190</v>
      </c>
      <c r="D36" s="9">
        <v>0.4</v>
      </c>
      <c r="E36" s="9">
        <v>1.25</v>
      </c>
      <c r="F36" s="9">
        <v>0.75</v>
      </c>
      <c r="G36" s="9">
        <v>3</v>
      </c>
      <c r="H36" s="9">
        <v>75</v>
      </c>
      <c r="I36" s="9">
        <v>105</v>
      </c>
      <c r="J36" s="9">
        <v>330</v>
      </c>
      <c r="K36" s="9">
        <v>210</v>
      </c>
      <c r="L36" s="9">
        <v>720</v>
      </c>
      <c r="M36" t="s">
        <v>407</v>
      </c>
      <c r="N36" t="s">
        <v>653</v>
      </c>
      <c r="O36" t="e">
        <f>VLOOKUP(C36,crop_coefficients!$A$3:$F$165,3,FALSE)</f>
        <v>#N/A</v>
      </c>
      <c r="P36" t="e">
        <f>VLOOKUP(C36,crop_coefficients!$A$3:$F$165,4,FALSE)</f>
        <v>#N/A</v>
      </c>
      <c r="Q36" t="e">
        <f>VLOOKUP(C36,crop_coefficients!$A$3:$F$165,5,FALSE)</f>
        <v>#N/A</v>
      </c>
      <c r="R36" t="e">
        <f>VLOOKUP(C36,crop_coefficients!$A$3:$F$165,6,FALSE)</f>
        <v>#N/A</v>
      </c>
      <c r="T36" t="e">
        <f>VLOOKUP(C36,Lengths_crop!$A$3:$I$183,3,FALSE)</f>
        <v>#N/A</v>
      </c>
      <c r="U36" t="e">
        <f>VLOOKUP(C36,Lengths_crop!$A$3:$I$183,4,FALSE)</f>
        <v>#N/A</v>
      </c>
      <c r="V36" t="e">
        <f>VLOOKUP(C36,Lengths_crop!$A$3:$I$183,5,FALSE)</f>
        <v>#N/A</v>
      </c>
      <c r="W36" t="e">
        <f>VLOOKUP(C36,Lengths_crop!$A$3:$I$183,6,FALSE)</f>
        <v>#N/A</v>
      </c>
      <c r="X36" t="e">
        <f>VLOOKUP(C36,Lengths_crop!$A$3:$I$183,7,FALSE)</f>
        <v>#N/A</v>
      </c>
      <c r="Y36" t="e">
        <f>VLOOKUP(C36,Lengths_crop!$A$3:$I$183,8,FALSE)</f>
        <v>#N/A</v>
      </c>
      <c r="Z36" t="e">
        <f>VLOOKUP(C36,Lengths_crop!$A$3:$I$183,9,FALSE)</f>
        <v>#N/A</v>
      </c>
    </row>
    <row r="37" spans="1:26" ht="42.75" x14ac:dyDescent="0.25">
      <c r="A37" s="2">
        <v>46</v>
      </c>
      <c r="B37" s="2">
        <v>702600</v>
      </c>
      <c r="C37" s="2" t="s">
        <v>191</v>
      </c>
      <c r="D37" s="9">
        <v>0.5</v>
      </c>
      <c r="E37" s="9">
        <v>1.1499999999999999</v>
      </c>
      <c r="F37" s="9">
        <v>0.65</v>
      </c>
      <c r="G37" s="9">
        <v>0.4</v>
      </c>
      <c r="H37" s="9">
        <v>20</v>
      </c>
      <c r="I37" s="9">
        <v>30</v>
      </c>
      <c r="J37" s="9">
        <v>60</v>
      </c>
      <c r="K37" s="9">
        <v>40</v>
      </c>
      <c r="L37" s="9">
        <v>150</v>
      </c>
      <c r="M37" t="s">
        <v>482</v>
      </c>
      <c r="N37" t="s">
        <v>327</v>
      </c>
      <c r="O37" t="e">
        <f>VLOOKUP(C37,crop_coefficients!$A$3:$F$165,3,FALSE)</f>
        <v>#N/A</v>
      </c>
      <c r="P37" t="e">
        <f>VLOOKUP(C37,crop_coefficients!$A$3:$F$165,4,FALSE)</f>
        <v>#N/A</v>
      </c>
      <c r="Q37" t="e">
        <f>VLOOKUP(C37,crop_coefficients!$A$3:$F$165,5,FALSE)</f>
        <v>#N/A</v>
      </c>
      <c r="R37" t="e">
        <f>VLOOKUP(C37,crop_coefficients!$A$3:$F$165,6,FALSE)</f>
        <v>#N/A</v>
      </c>
      <c r="T37" t="e">
        <f>VLOOKUP(C37,Lengths_crop!$A$3:$I$183,3,FALSE)</f>
        <v>#N/A</v>
      </c>
      <c r="U37" t="e">
        <f>VLOOKUP(C37,Lengths_crop!$A$3:$I$183,4,FALSE)</f>
        <v>#N/A</v>
      </c>
      <c r="V37" t="e">
        <f>VLOOKUP(C37,Lengths_crop!$A$3:$I$183,5,FALSE)</f>
        <v>#N/A</v>
      </c>
      <c r="W37" t="e">
        <f>VLOOKUP(C37,Lengths_crop!$A$3:$I$183,6,FALSE)</f>
        <v>#N/A</v>
      </c>
      <c r="X37" t="e">
        <f>VLOOKUP(C37,Lengths_crop!$A$3:$I$183,7,FALSE)</f>
        <v>#N/A</v>
      </c>
      <c r="Y37" t="e">
        <f>VLOOKUP(C37,Lengths_crop!$A$3:$I$183,8,FALSE)</f>
        <v>#N/A</v>
      </c>
      <c r="Z37" t="e">
        <f>VLOOKUP(C37,Lengths_crop!$A$3:$I$183,9,FALSE)</f>
        <v>#N/A</v>
      </c>
    </row>
    <row r="38" spans="1:26" ht="42.75" x14ac:dyDescent="0.25">
      <c r="A38" s="2">
        <v>47</v>
      </c>
      <c r="B38" s="2" t="s">
        <v>192</v>
      </c>
      <c r="C38" s="15" t="s">
        <v>193</v>
      </c>
      <c r="D38" s="9">
        <v>1</v>
      </c>
      <c r="E38" s="9">
        <v>1.05</v>
      </c>
      <c r="F38" s="9">
        <v>1.05</v>
      </c>
      <c r="G38" s="9">
        <v>3</v>
      </c>
      <c r="O38" t="e">
        <f>VLOOKUP(C38,crop_coefficients!$A$3:$F$165,3,FALSE)</f>
        <v>#N/A</v>
      </c>
      <c r="P38" t="e">
        <f>VLOOKUP(C38,crop_coefficients!$A$3:$F$165,4,FALSE)</f>
        <v>#N/A</v>
      </c>
      <c r="Q38" t="e">
        <f>VLOOKUP(C38,crop_coefficients!$A$3:$F$165,5,FALSE)</f>
        <v>#N/A</v>
      </c>
      <c r="R38" t="e">
        <f>VLOOKUP(C38,crop_coefficients!$A$3:$F$165,6,FALSE)</f>
        <v>#N/A</v>
      </c>
      <c r="T38" t="e">
        <f>VLOOKUP(C38,Lengths_crop!$A$3:$I$183,3,FALSE)</f>
        <v>#N/A</v>
      </c>
      <c r="U38" t="e">
        <f>VLOOKUP(C38,Lengths_crop!$A$3:$I$183,4,FALSE)</f>
        <v>#N/A</v>
      </c>
      <c r="V38" t="e">
        <f>VLOOKUP(C38,Lengths_crop!$A$3:$I$183,5,FALSE)</f>
        <v>#N/A</v>
      </c>
      <c r="W38" t="e">
        <f>VLOOKUP(C38,Lengths_crop!$A$3:$I$183,6,FALSE)</f>
        <v>#N/A</v>
      </c>
      <c r="X38" t="e">
        <f>VLOOKUP(C38,Lengths_crop!$A$3:$I$183,7,FALSE)</f>
        <v>#N/A</v>
      </c>
      <c r="Y38" t="e">
        <f>VLOOKUP(C38,Lengths_crop!$A$3:$I$183,8,FALSE)</f>
        <v>#N/A</v>
      </c>
      <c r="Z38" t="e">
        <f>VLOOKUP(C38,Lengths_crop!$A$3:$I$183,9,FALSE)</f>
        <v>#N/A</v>
      </c>
    </row>
    <row r="39" spans="1:26" ht="28.5" x14ac:dyDescent="0.25">
      <c r="A39" s="2">
        <v>48</v>
      </c>
      <c r="B39" s="2" t="s">
        <v>192</v>
      </c>
      <c r="C39" s="2" t="s">
        <v>194</v>
      </c>
      <c r="D39" s="9">
        <v>0.4</v>
      </c>
      <c r="E39" s="9">
        <v>1</v>
      </c>
      <c r="F39" s="9">
        <v>0.75</v>
      </c>
      <c r="G39" s="9">
        <v>0.4</v>
      </c>
      <c r="H39" s="9">
        <v>10</v>
      </c>
      <c r="I39" s="9">
        <v>20</v>
      </c>
      <c r="J39" s="9">
        <v>20</v>
      </c>
      <c r="K39" s="9">
        <v>30</v>
      </c>
      <c r="L39" s="9">
        <v>80</v>
      </c>
      <c r="M39" t="s">
        <v>416</v>
      </c>
      <c r="N39" t="s">
        <v>417</v>
      </c>
      <c r="O39" t="e">
        <f>VLOOKUP(C39,crop_coefficients!$A$3:$F$165,3,FALSE)</f>
        <v>#N/A</v>
      </c>
      <c r="P39" t="e">
        <f>VLOOKUP(C39,crop_coefficients!$A$3:$F$165,4,FALSE)</f>
        <v>#N/A</v>
      </c>
      <c r="Q39" t="e">
        <f>VLOOKUP(C39,crop_coefficients!$A$3:$F$165,5,FALSE)</f>
        <v>#N/A</v>
      </c>
      <c r="R39" t="e">
        <f>VLOOKUP(C39,crop_coefficients!$A$3:$F$165,6,FALSE)</f>
        <v>#N/A</v>
      </c>
      <c r="T39" t="e">
        <f>VLOOKUP(C39,Lengths_crop!$A$3:$I$183,3,FALSE)</f>
        <v>#N/A</v>
      </c>
      <c r="U39" t="e">
        <f>VLOOKUP(C39,Lengths_crop!$A$3:$I$183,4,FALSE)</f>
        <v>#N/A</v>
      </c>
      <c r="V39" t="e">
        <f>VLOOKUP(C39,Lengths_crop!$A$3:$I$183,5,FALSE)</f>
        <v>#N/A</v>
      </c>
      <c r="W39" t="e">
        <f>VLOOKUP(C39,Lengths_crop!$A$3:$I$183,6,FALSE)</f>
        <v>#N/A</v>
      </c>
      <c r="X39" t="e">
        <f>VLOOKUP(C39,Lengths_crop!$A$3:$I$183,7,FALSE)</f>
        <v>#N/A</v>
      </c>
      <c r="Y39" t="e">
        <f>VLOOKUP(C39,Lengths_crop!$A$3:$I$183,8,FALSE)</f>
        <v>#N/A</v>
      </c>
      <c r="Z39" t="e">
        <f>VLOOKUP(C39,Lengths_crop!$A$3:$I$183,9,FALSE)</f>
        <v>#N/A</v>
      </c>
    </row>
    <row r="40" spans="1:26" x14ac:dyDescent="0.25">
      <c r="A40" s="2">
        <v>49</v>
      </c>
      <c r="B40" s="2" t="s">
        <v>195</v>
      </c>
      <c r="C40" s="2" t="s">
        <v>196</v>
      </c>
      <c r="D40" s="9">
        <v>0.7</v>
      </c>
      <c r="E40" s="9">
        <v>1</v>
      </c>
      <c r="F40" s="9">
        <v>1</v>
      </c>
      <c r="G40" s="9">
        <v>0.3</v>
      </c>
      <c r="H40" s="9">
        <v>30</v>
      </c>
      <c r="I40" s="9">
        <v>55</v>
      </c>
      <c r="J40" s="9">
        <v>55</v>
      </c>
      <c r="K40" s="9">
        <v>40</v>
      </c>
      <c r="L40" s="9">
        <v>180</v>
      </c>
      <c r="M40" t="s">
        <v>378</v>
      </c>
      <c r="N40" t="s">
        <v>379</v>
      </c>
      <c r="O40">
        <f>VLOOKUP(C40,crop_coefficients!$A$3:$F$165,3,FALSE)</f>
        <v>0</v>
      </c>
      <c r="P40">
        <f>VLOOKUP(C40,crop_coefficients!$A$3:$F$165,4,FALSE)</f>
        <v>0</v>
      </c>
      <c r="Q40">
        <f>VLOOKUP(C40,crop_coefficients!$A$3:$F$165,5,FALSE)</f>
        <v>0</v>
      </c>
      <c r="R40">
        <f>VLOOKUP(C40,crop_coefficients!$A$3:$F$165,6,FALSE)</f>
        <v>0</v>
      </c>
      <c r="T40" t="e">
        <f>VLOOKUP(C40,Lengths_crop!$A$3:$I$183,3,FALSE)</f>
        <v>#N/A</v>
      </c>
      <c r="U40" t="e">
        <f>VLOOKUP(C40,Lengths_crop!$A$3:$I$183,4,FALSE)</f>
        <v>#N/A</v>
      </c>
      <c r="V40" t="e">
        <f>VLOOKUP(C40,Lengths_crop!$A$3:$I$183,5,FALSE)</f>
        <v>#N/A</v>
      </c>
      <c r="W40" t="e">
        <f>VLOOKUP(C40,Lengths_crop!$A$3:$I$183,6,FALSE)</f>
        <v>#N/A</v>
      </c>
      <c r="X40" t="e">
        <f>VLOOKUP(C40,Lengths_crop!$A$3:$I$183,7,FALSE)</f>
        <v>#N/A</v>
      </c>
      <c r="Y40" t="e">
        <f>VLOOKUP(C40,Lengths_crop!$A$3:$I$183,8,FALSE)</f>
        <v>#N/A</v>
      </c>
      <c r="Z40" t="e">
        <f>VLOOKUP(C40,Lengths_crop!$A$3:$I$183,9,FALSE)</f>
        <v>#N/A</v>
      </c>
    </row>
    <row r="41" spans="1:26" ht="28.5" x14ac:dyDescent="0.25">
      <c r="A41" s="2">
        <v>50</v>
      </c>
      <c r="B41" s="2" t="s">
        <v>192</v>
      </c>
      <c r="C41" s="2" t="s">
        <v>197</v>
      </c>
      <c r="D41" s="9">
        <v>0.6</v>
      </c>
      <c r="E41" s="9">
        <v>1</v>
      </c>
      <c r="F41" s="9">
        <v>0.75</v>
      </c>
      <c r="G41" s="9">
        <v>0.3</v>
      </c>
      <c r="H41" s="9">
        <v>25</v>
      </c>
      <c r="I41" s="9">
        <v>35</v>
      </c>
      <c r="J41" s="9">
        <v>50</v>
      </c>
      <c r="K41" s="9">
        <v>20</v>
      </c>
      <c r="L41" s="9">
        <v>130</v>
      </c>
      <c r="M41" t="s">
        <v>405</v>
      </c>
      <c r="N41" t="s">
        <v>370</v>
      </c>
      <c r="O41" t="e">
        <f>VLOOKUP(C41,crop_coefficients!$A$3:$F$165,3,FALSE)</f>
        <v>#N/A</v>
      </c>
      <c r="P41" t="e">
        <f>VLOOKUP(C41,crop_coefficients!$A$3:$F$165,4,FALSE)</f>
        <v>#N/A</v>
      </c>
      <c r="Q41" t="e">
        <f>VLOOKUP(C41,crop_coefficients!$A$3:$F$165,5,FALSE)</f>
        <v>#N/A</v>
      </c>
      <c r="R41" t="e">
        <f>VLOOKUP(C41,crop_coefficients!$A$3:$F$165,6,FALSE)</f>
        <v>#N/A</v>
      </c>
      <c r="T41" t="e">
        <f>VLOOKUP(C41,Lengths_crop!$A$3:$I$183,3,FALSE)</f>
        <v>#N/A</v>
      </c>
      <c r="U41" t="e">
        <f>VLOOKUP(C41,Lengths_crop!$A$3:$I$183,4,FALSE)</f>
        <v>#N/A</v>
      </c>
      <c r="V41" t="e">
        <f>VLOOKUP(C41,Lengths_crop!$A$3:$I$183,5,FALSE)</f>
        <v>#N/A</v>
      </c>
      <c r="W41" t="e">
        <f>VLOOKUP(C41,Lengths_crop!$A$3:$I$183,6,FALSE)</f>
        <v>#N/A</v>
      </c>
      <c r="X41" t="e">
        <f>VLOOKUP(C41,Lengths_crop!$A$3:$I$183,7,FALSE)</f>
        <v>#N/A</v>
      </c>
      <c r="Y41" t="e">
        <f>VLOOKUP(C41,Lengths_crop!$A$3:$I$183,8,FALSE)</f>
        <v>#N/A</v>
      </c>
      <c r="Z41" t="e">
        <f>VLOOKUP(C41,Lengths_crop!$A$3:$I$183,9,FALSE)</f>
        <v>#N/A</v>
      </c>
    </row>
    <row r="42" spans="1:26" ht="28.5" x14ac:dyDescent="0.25">
      <c r="A42" s="2">
        <v>51</v>
      </c>
      <c r="B42" s="2" t="s">
        <v>146</v>
      </c>
      <c r="C42" s="2" t="s">
        <v>198</v>
      </c>
      <c r="D42" s="9">
        <v>0.5</v>
      </c>
      <c r="E42" s="9">
        <v>1.1499999999999999</v>
      </c>
      <c r="F42" s="9">
        <v>1.1000000000000001</v>
      </c>
      <c r="G42" s="9">
        <v>0.5</v>
      </c>
      <c r="H42" s="9">
        <v>35</v>
      </c>
      <c r="I42" s="9">
        <v>25</v>
      </c>
      <c r="J42" s="9">
        <v>30</v>
      </c>
      <c r="K42" s="9">
        <v>20</v>
      </c>
      <c r="L42" s="9">
        <v>110</v>
      </c>
      <c r="M42" t="s">
        <v>364</v>
      </c>
      <c r="N42" t="s">
        <v>343</v>
      </c>
      <c r="O42" t="e">
        <f>VLOOKUP(C42,crop_coefficients!$A$3:$F$165,3,FALSE)</f>
        <v>#N/A</v>
      </c>
      <c r="P42" t="e">
        <f>VLOOKUP(C42,crop_coefficients!$A$3:$F$165,4,FALSE)</f>
        <v>#N/A</v>
      </c>
      <c r="Q42" t="e">
        <f>VLOOKUP(C42,crop_coefficients!$A$3:$F$165,5,FALSE)</f>
        <v>#N/A</v>
      </c>
      <c r="R42" t="e">
        <f>VLOOKUP(C42,crop_coefficients!$A$3:$F$165,6,FALSE)</f>
        <v>#N/A</v>
      </c>
      <c r="T42" t="e">
        <f>VLOOKUP(C42,Lengths_crop!$A$3:$I$183,3,FALSE)</f>
        <v>#N/A</v>
      </c>
      <c r="U42" t="e">
        <f>VLOOKUP(C42,Lengths_crop!$A$3:$I$183,4,FALSE)</f>
        <v>#N/A</v>
      </c>
      <c r="V42" t="e">
        <f>VLOOKUP(C42,Lengths_crop!$A$3:$I$183,5,FALSE)</f>
        <v>#N/A</v>
      </c>
      <c r="W42" t="e">
        <f>VLOOKUP(C42,Lengths_crop!$A$3:$I$183,6,FALSE)</f>
        <v>#N/A</v>
      </c>
      <c r="X42" t="e">
        <f>VLOOKUP(C42,Lengths_crop!$A$3:$I$183,7,FALSE)</f>
        <v>#N/A</v>
      </c>
      <c r="Y42" t="e">
        <f>VLOOKUP(C42,Lengths_crop!$A$3:$I$183,8,FALSE)</f>
        <v>#N/A</v>
      </c>
      <c r="Z42" t="e">
        <f>VLOOKUP(C42,Lengths_crop!$A$3:$I$183,9,FALSE)</f>
        <v>#N/A</v>
      </c>
    </row>
    <row r="43" spans="1:26" x14ac:dyDescent="0.25">
      <c r="A43" s="2">
        <v>52</v>
      </c>
      <c r="B43" s="2" t="s">
        <v>199</v>
      </c>
      <c r="C43" s="2" t="s">
        <v>200</v>
      </c>
      <c r="D43" s="9">
        <v>0.4</v>
      </c>
      <c r="E43" s="9">
        <v>1.1000000000000001</v>
      </c>
      <c r="F43" s="9">
        <v>0.3</v>
      </c>
      <c r="G43" s="9">
        <v>0.5</v>
      </c>
      <c r="H43" s="9">
        <v>25</v>
      </c>
      <c r="I43" s="9">
        <v>35</v>
      </c>
      <c r="J43" s="9">
        <v>70</v>
      </c>
      <c r="K43" s="9">
        <v>40</v>
      </c>
      <c r="L43" s="9">
        <v>170</v>
      </c>
      <c r="M43" t="s">
        <v>368</v>
      </c>
      <c r="N43" t="s">
        <v>370</v>
      </c>
      <c r="O43" t="e">
        <f>VLOOKUP(C43,crop_coefficients!$A$3:$F$165,3,FALSE)</f>
        <v>#N/A</v>
      </c>
      <c r="P43" t="e">
        <f>VLOOKUP(C43,crop_coefficients!$A$3:$F$165,4,FALSE)</f>
        <v>#N/A</v>
      </c>
      <c r="Q43" t="e">
        <f>VLOOKUP(C43,crop_coefficients!$A$3:$F$165,5,FALSE)</f>
        <v>#N/A</v>
      </c>
      <c r="R43" t="e">
        <f>VLOOKUP(C43,crop_coefficients!$A$3:$F$165,6,FALSE)</f>
        <v>#N/A</v>
      </c>
      <c r="T43" t="e">
        <f>VLOOKUP(C43,Lengths_crop!$A$3:$I$183,3,FALSE)</f>
        <v>#N/A</v>
      </c>
      <c r="U43" t="e">
        <f>VLOOKUP(C43,Lengths_crop!$A$3:$I$183,4,FALSE)</f>
        <v>#N/A</v>
      </c>
      <c r="V43" t="e">
        <f>VLOOKUP(C43,Lengths_crop!$A$3:$I$183,5,FALSE)</f>
        <v>#N/A</v>
      </c>
      <c r="W43" t="e">
        <f>VLOOKUP(C43,Lengths_crop!$A$3:$I$183,6,FALSE)</f>
        <v>#N/A</v>
      </c>
      <c r="X43" t="e">
        <f>VLOOKUP(C43,Lengths_crop!$A$3:$I$183,7,FALSE)</f>
        <v>#N/A</v>
      </c>
      <c r="Y43" t="e">
        <f>VLOOKUP(C43,Lengths_crop!$A$3:$I$183,8,FALSE)</f>
        <v>#N/A</v>
      </c>
      <c r="Z43" t="e">
        <f>VLOOKUP(C43,Lengths_crop!$A$3:$I$183,9,FALSE)</f>
        <v>#N/A</v>
      </c>
    </row>
    <row r="44" spans="1:26" x14ac:dyDescent="0.25">
      <c r="A44" s="2">
        <v>53</v>
      </c>
      <c r="B44" s="2" t="s">
        <v>201</v>
      </c>
      <c r="C44" s="2" t="s">
        <v>202</v>
      </c>
      <c r="D44" s="9">
        <v>0.5</v>
      </c>
      <c r="E44" s="9">
        <v>1.1499999999999999</v>
      </c>
      <c r="F44" s="9">
        <v>1.1000000000000001</v>
      </c>
      <c r="G44" s="9">
        <v>0.5</v>
      </c>
      <c r="H44" s="9">
        <v>35</v>
      </c>
      <c r="I44" s="9">
        <v>25</v>
      </c>
      <c r="J44" s="9">
        <v>30</v>
      </c>
      <c r="K44" s="9">
        <v>20</v>
      </c>
      <c r="L44" s="9">
        <v>110</v>
      </c>
      <c r="M44" t="s">
        <v>364</v>
      </c>
      <c r="N44" t="s">
        <v>343</v>
      </c>
      <c r="O44">
        <f>VLOOKUP(C44,crop_coefficients!$A$3:$F$165,3,FALSE)</f>
        <v>0</v>
      </c>
      <c r="P44">
        <f>VLOOKUP(C44,crop_coefficients!$A$3:$F$165,4,FALSE)</f>
        <v>0</v>
      </c>
      <c r="Q44">
        <f>VLOOKUP(C44,crop_coefficients!$A$3:$F$165,5,FALSE)</f>
        <v>0</v>
      </c>
      <c r="R44">
        <f>VLOOKUP(C44,crop_coefficients!$A$3:$F$165,6,FALSE)</f>
        <v>0</v>
      </c>
      <c r="T44">
        <f>VLOOKUP(C44,Lengths_crop!$A$3:$I$183,3,FALSE)</f>
        <v>15</v>
      </c>
      <c r="U44">
        <f>VLOOKUP(C44,Lengths_crop!$A$3:$I$183,4,FALSE)</f>
        <v>25</v>
      </c>
      <c r="V44">
        <f>VLOOKUP(C44,Lengths_crop!$A$3:$I$183,5,FALSE)</f>
        <v>35</v>
      </c>
      <c r="W44">
        <f>VLOOKUP(C44,Lengths_crop!$A$3:$I$183,6,FALSE)</f>
        <v>15</v>
      </c>
      <c r="X44">
        <f>VLOOKUP(C44,Lengths_crop!$A$3:$I$183,7,FALSE)</f>
        <v>90</v>
      </c>
      <c r="Y44" t="str">
        <f>VLOOKUP(C44,Lengths_crop!$A$3:$I$183,8,FALSE)</f>
        <v>May</v>
      </c>
      <c r="Z44" t="str">
        <f>VLOOKUP(C44,Lengths_crop!$A$3:$I$183,9,FALSE)</f>
        <v>Europe</v>
      </c>
    </row>
    <row r="45" spans="1:26" ht="28.5" x14ac:dyDescent="0.25">
      <c r="A45" s="2">
        <v>54</v>
      </c>
      <c r="B45" s="2" t="s">
        <v>203</v>
      </c>
      <c r="C45" s="2" t="s">
        <v>204</v>
      </c>
      <c r="D45" s="9">
        <v>0.5</v>
      </c>
      <c r="E45" s="9">
        <v>1.1499999999999999</v>
      </c>
      <c r="F45" s="9">
        <v>0.8</v>
      </c>
      <c r="G45" s="9">
        <v>0.6</v>
      </c>
      <c r="H45" s="9">
        <v>35</v>
      </c>
      <c r="I45" s="9">
        <v>40</v>
      </c>
      <c r="J45" s="9">
        <v>50</v>
      </c>
      <c r="K45" s="9">
        <v>30</v>
      </c>
      <c r="L45" s="9">
        <v>155</v>
      </c>
      <c r="M45" t="s">
        <v>399</v>
      </c>
      <c r="N45" t="s">
        <v>379</v>
      </c>
      <c r="O45" t="e">
        <f>VLOOKUP(C45,crop_coefficients!$A$3:$F$165,3,FALSE)</f>
        <v>#N/A</v>
      </c>
      <c r="P45" t="e">
        <f>VLOOKUP(C45,crop_coefficients!$A$3:$F$165,4,FALSE)</f>
        <v>#N/A</v>
      </c>
      <c r="Q45" t="e">
        <f>VLOOKUP(C45,crop_coefficients!$A$3:$F$165,5,FALSE)</f>
        <v>#N/A</v>
      </c>
      <c r="R45" t="e">
        <f>VLOOKUP(C45,crop_coefficients!$A$3:$F$165,6,FALSE)</f>
        <v>#N/A</v>
      </c>
      <c r="T45" t="e">
        <f>VLOOKUP(C45,Lengths_crop!$A$3:$I$183,3,FALSE)</f>
        <v>#N/A</v>
      </c>
      <c r="U45" t="e">
        <f>VLOOKUP(C45,Lengths_crop!$A$3:$I$183,4,FALSE)</f>
        <v>#N/A</v>
      </c>
      <c r="V45" t="e">
        <f>VLOOKUP(C45,Lengths_crop!$A$3:$I$183,5,FALSE)</f>
        <v>#N/A</v>
      </c>
      <c r="W45" t="e">
        <f>VLOOKUP(C45,Lengths_crop!$A$3:$I$183,6,FALSE)</f>
        <v>#N/A</v>
      </c>
      <c r="X45" t="e">
        <f>VLOOKUP(C45,Lengths_crop!$A$3:$I$183,7,FALSE)</f>
        <v>#N/A</v>
      </c>
      <c r="Y45" t="e">
        <f>VLOOKUP(C45,Lengths_crop!$A$3:$I$183,8,FALSE)</f>
        <v>#N/A</v>
      </c>
      <c r="Z45" t="e">
        <f>VLOOKUP(C45,Lengths_crop!$A$3:$I$183,9,FALSE)</f>
        <v>#N/A</v>
      </c>
    </row>
    <row r="46" spans="1:26" ht="28.5" x14ac:dyDescent="0.25">
      <c r="A46" s="2">
        <v>55</v>
      </c>
      <c r="B46" s="2" t="s">
        <v>192</v>
      </c>
      <c r="C46" s="15" t="s">
        <v>205</v>
      </c>
      <c r="O46" t="e">
        <f>VLOOKUP(C46,crop_coefficients!$A$3:$F$165,3,FALSE)</f>
        <v>#N/A</v>
      </c>
      <c r="P46" t="e">
        <f>VLOOKUP(C46,crop_coefficients!$A$3:$F$165,4,FALSE)</f>
        <v>#N/A</v>
      </c>
      <c r="Q46" t="e">
        <f>VLOOKUP(C46,crop_coefficients!$A$3:$F$165,5,FALSE)</f>
        <v>#N/A</v>
      </c>
      <c r="R46" t="e">
        <f>VLOOKUP(C46,crop_coefficients!$A$3:$F$165,6,FALSE)</f>
        <v>#N/A</v>
      </c>
      <c r="T46" t="e">
        <f>VLOOKUP(C46,Lengths_crop!$A$3:$I$183,3,FALSE)</f>
        <v>#N/A</v>
      </c>
      <c r="U46" t="e">
        <f>VLOOKUP(C46,Lengths_crop!$A$3:$I$183,4,FALSE)</f>
        <v>#N/A</v>
      </c>
      <c r="V46" t="e">
        <f>VLOOKUP(C46,Lengths_crop!$A$3:$I$183,5,FALSE)</f>
        <v>#N/A</v>
      </c>
      <c r="W46" t="e">
        <f>VLOOKUP(C46,Lengths_crop!$A$3:$I$183,6,FALSE)</f>
        <v>#N/A</v>
      </c>
      <c r="X46" t="e">
        <f>VLOOKUP(C46,Lengths_crop!$A$3:$I$183,7,FALSE)</f>
        <v>#N/A</v>
      </c>
      <c r="Y46" t="e">
        <f>VLOOKUP(C46,Lengths_crop!$A$3:$I$183,8,FALSE)</f>
        <v>#N/A</v>
      </c>
      <c r="Z46" t="e">
        <f>VLOOKUP(C46,Lengths_crop!$A$3:$I$183,9,FALSE)</f>
        <v>#N/A</v>
      </c>
    </row>
    <row r="47" spans="1:26" x14ac:dyDescent="0.25">
      <c r="A47" s="2">
        <v>56</v>
      </c>
      <c r="B47" s="2" t="s">
        <v>146</v>
      </c>
      <c r="C47" s="2" t="s">
        <v>206</v>
      </c>
      <c r="D47" s="9">
        <v>0.3</v>
      </c>
      <c r="E47" s="9">
        <v>1.05</v>
      </c>
      <c r="F47" s="9">
        <v>0.85</v>
      </c>
      <c r="G47" s="9">
        <v>5</v>
      </c>
      <c r="H47" s="9">
        <v>25</v>
      </c>
      <c r="I47" s="9">
        <v>40</v>
      </c>
      <c r="J47" s="9">
        <v>80</v>
      </c>
      <c r="K47" s="9">
        <v>10</v>
      </c>
      <c r="L47" s="9">
        <v>155</v>
      </c>
      <c r="M47" t="s">
        <v>364</v>
      </c>
      <c r="N47" t="s">
        <v>654</v>
      </c>
      <c r="O47">
        <f>VLOOKUP(C47,crop_coefficients!$A$3:$F$165,3,FALSE)</f>
        <v>0.3</v>
      </c>
      <c r="P47">
        <f>VLOOKUP(C47,crop_coefficients!$A$3:$F$165,4,FALSE)</f>
        <v>1.05</v>
      </c>
      <c r="Q47">
        <f>VLOOKUP(C47,crop_coefficients!$A$3:$F$165,5,FALSE)</f>
        <v>0.85</v>
      </c>
      <c r="R47">
        <f>VLOOKUP(C47,crop_coefficients!$A$3:$F$165,6,FALSE)</f>
        <v>5</v>
      </c>
      <c r="T47">
        <f>VLOOKUP(C47,Lengths_crop!$A$3:$I$183,3,FALSE)</f>
        <v>25</v>
      </c>
      <c r="U47">
        <f>VLOOKUP(C47,Lengths_crop!$A$3:$I$183,4,FALSE)</f>
        <v>40</v>
      </c>
      <c r="V47">
        <f>VLOOKUP(C47,Lengths_crop!$A$3:$I$183,5,FALSE)</f>
        <v>80</v>
      </c>
      <c r="W47">
        <f>VLOOKUP(C47,Lengths_crop!$A$3:$I$183,6,FALSE)</f>
        <v>10</v>
      </c>
      <c r="X47">
        <f>VLOOKUP(C47,Lengths_crop!$A$3:$I$183,7,FALSE)</f>
        <v>155</v>
      </c>
      <c r="Y47" t="str">
        <f>VLOOKUP(C47,Lengths_crop!$A$3:$I$183,8,FALSE)</f>
        <v>April</v>
      </c>
      <c r="Z47" t="str">
        <f>VLOOKUP(C47,Lengths_crop!$A$3:$I$183,9,FALSE)</f>
        <v>Idaho, USA</v>
      </c>
    </row>
    <row r="48" spans="1:26" x14ac:dyDescent="0.25">
      <c r="A48" s="2">
        <v>57</v>
      </c>
      <c r="B48" s="2" t="s">
        <v>151</v>
      </c>
      <c r="C48" s="15" t="s">
        <v>207</v>
      </c>
      <c r="O48" t="e">
        <f>VLOOKUP(C48,crop_coefficients!$A$3:$F$165,3,FALSE)</f>
        <v>#N/A</v>
      </c>
      <c r="P48" t="e">
        <f>VLOOKUP(C48,crop_coefficients!$A$3:$F$165,4,FALSE)</f>
        <v>#N/A</v>
      </c>
      <c r="Q48" t="e">
        <f>VLOOKUP(C48,crop_coefficients!$A$3:$F$165,5,FALSE)</f>
        <v>#N/A</v>
      </c>
      <c r="R48" t="e">
        <f>VLOOKUP(C48,crop_coefficients!$A$3:$F$165,6,FALSE)</f>
        <v>#N/A</v>
      </c>
      <c r="T48" t="e">
        <f>VLOOKUP(C48,Lengths_crop!$A$3:$I$183,3,FALSE)</f>
        <v>#N/A</v>
      </c>
      <c r="U48" t="e">
        <f>VLOOKUP(C48,Lengths_crop!$A$3:$I$183,4,FALSE)</f>
        <v>#N/A</v>
      </c>
      <c r="V48" t="e">
        <f>VLOOKUP(C48,Lengths_crop!$A$3:$I$183,5,FALSE)</f>
        <v>#N/A</v>
      </c>
      <c r="W48" t="e">
        <f>VLOOKUP(C48,Lengths_crop!$A$3:$I$183,6,FALSE)</f>
        <v>#N/A</v>
      </c>
      <c r="X48" t="e">
        <f>VLOOKUP(C48,Lengths_crop!$A$3:$I$183,7,FALSE)</f>
        <v>#N/A</v>
      </c>
      <c r="Y48" t="e">
        <f>VLOOKUP(C48,Lengths_crop!$A$3:$I$183,8,FALSE)</f>
        <v>#N/A</v>
      </c>
      <c r="Z48" t="e">
        <f>VLOOKUP(C48,Lengths_crop!$A$3:$I$183,9,FALSE)</f>
        <v>#N/A</v>
      </c>
    </row>
    <row r="49" spans="1:26" ht="42.75" x14ac:dyDescent="0.25">
      <c r="A49" s="2">
        <v>58</v>
      </c>
      <c r="B49" s="2" t="s">
        <v>208</v>
      </c>
      <c r="C49" s="15" t="s">
        <v>209</v>
      </c>
      <c r="D49" s="9">
        <v>0.4</v>
      </c>
      <c r="E49" s="9">
        <v>0.9</v>
      </c>
      <c r="F49" s="9">
        <v>0.85</v>
      </c>
      <c r="G49" s="9">
        <v>0.6</v>
      </c>
      <c r="O49" t="e">
        <f>VLOOKUP(C49,crop_coefficients!$A$3:$F$165,3,FALSE)</f>
        <v>#N/A</v>
      </c>
      <c r="P49" t="e">
        <f>VLOOKUP(C49,crop_coefficients!$A$3:$F$165,4,FALSE)</f>
        <v>#N/A</v>
      </c>
      <c r="Q49" t="e">
        <f>VLOOKUP(C49,crop_coefficients!$A$3:$F$165,5,FALSE)</f>
        <v>#N/A</v>
      </c>
      <c r="R49" t="e">
        <f>VLOOKUP(C49,crop_coefficients!$A$3:$F$165,6,FALSE)</f>
        <v>#N/A</v>
      </c>
      <c r="T49" t="e">
        <f>VLOOKUP(C49,Lengths_crop!$A$3:$I$183,3,FALSE)</f>
        <v>#N/A</v>
      </c>
      <c r="U49" t="e">
        <f>VLOOKUP(C49,Lengths_crop!$A$3:$I$183,4,FALSE)</f>
        <v>#N/A</v>
      </c>
      <c r="V49" t="e">
        <f>VLOOKUP(C49,Lengths_crop!$A$3:$I$183,5,FALSE)</f>
        <v>#N/A</v>
      </c>
      <c r="W49" t="e">
        <f>VLOOKUP(C49,Lengths_crop!$A$3:$I$183,6,FALSE)</f>
        <v>#N/A</v>
      </c>
      <c r="X49" t="e">
        <f>VLOOKUP(C49,Lengths_crop!$A$3:$I$183,7,FALSE)</f>
        <v>#N/A</v>
      </c>
      <c r="Y49" t="e">
        <f>VLOOKUP(C49,Lengths_crop!$A$3:$I$183,8,FALSE)</f>
        <v>#N/A</v>
      </c>
      <c r="Z49" t="e">
        <f>VLOOKUP(C49,Lengths_crop!$A$3:$I$183,9,FALSE)</f>
        <v>#N/A</v>
      </c>
    </row>
    <row r="50" spans="1:26" ht="28.5" x14ac:dyDescent="0.25">
      <c r="A50" s="2">
        <v>59</v>
      </c>
      <c r="B50" s="2" t="s">
        <v>210</v>
      </c>
      <c r="C50" s="15" t="s">
        <v>211</v>
      </c>
      <c r="O50" t="e">
        <f>VLOOKUP(C50,crop_coefficients!$A$3:$F$165,3,FALSE)</f>
        <v>#N/A</v>
      </c>
      <c r="P50" t="e">
        <f>VLOOKUP(C50,crop_coefficients!$A$3:$F$165,4,FALSE)</f>
        <v>#N/A</v>
      </c>
      <c r="Q50" t="e">
        <f>VLOOKUP(C50,crop_coefficients!$A$3:$F$165,5,FALSE)</f>
        <v>#N/A</v>
      </c>
      <c r="R50" t="e">
        <f>VLOOKUP(C50,crop_coefficients!$A$3:$F$165,6,FALSE)</f>
        <v>#N/A</v>
      </c>
      <c r="T50" t="e">
        <f>VLOOKUP(C50,Lengths_crop!$A$3:$I$183,3,FALSE)</f>
        <v>#N/A</v>
      </c>
      <c r="U50" t="e">
        <f>VLOOKUP(C50,Lengths_crop!$A$3:$I$183,4,FALSE)</f>
        <v>#N/A</v>
      </c>
      <c r="V50" t="e">
        <f>VLOOKUP(C50,Lengths_crop!$A$3:$I$183,5,FALSE)</f>
        <v>#N/A</v>
      </c>
      <c r="W50" t="e">
        <f>VLOOKUP(C50,Lengths_crop!$A$3:$I$183,6,FALSE)</f>
        <v>#N/A</v>
      </c>
      <c r="X50" t="e">
        <f>VLOOKUP(C50,Lengths_crop!$A$3:$I$183,7,FALSE)</f>
        <v>#N/A</v>
      </c>
      <c r="Y50" t="e">
        <f>VLOOKUP(C50,Lengths_crop!$A$3:$I$183,8,FALSE)</f>
        <v>#N/A</v>
      </c>
      <c r="Z50" t="e">
        <f>VLOOKUP(C50,Lengths_crop!$A$3:$I$183,9,FALSE)</f>
        <v>#N/A</v>
      </c>
    </row>
    <row r="51" spans="1:26" ht="28.5" x14ac:dyDescent="0.25">
      <c r="A51" s="2">
        <v>60</v>
      </c>
      <c r="B51" s="2" t="s">
        <v>146</v>
      </c>
      <c r="C51" s="15" t="s">
        <v>212</v>
      </c>
      <c r="O51" t="e">
        <f>VLOOKUP(C51,crop_coefficients!$A$3:$F$165,3,FALSE)</f>
        <v>#N/A</v>
      </c>
      <c r="P51" t="e">
        <f>VLOOKUP(C51,crop_coefficients!$A$3:$F$165,4,FALSE)</f>
        <v>#N/A</v>
      </c>
      <c r="Q51" t="e">
        <f>VLOOKUP(C51,crop_coefficients!$A$3:$F$165,5,FALSE)</f>
        <v>#N/A</v>
      </c>
      <c r="R51" t="e">
        <f>VLOOKUP(C51,crop_coefficients!$A$3:$F$165,6,FALSE)</f>
        <v>#N/A</v>
      </c>
      <c r="T51" t="e">
        <f>VLOOKUP(C51,Lengths_crop!$A$3:$I$183,3,FALSE)</f>
        <v>#N/A</v>
      </c>
      <c r="U51" t="e">
        <f>VLOOKUP(C51,Lengths_crop!$A$3:$I$183,4,FALSE)</f>
        <v>#N/A</v>
      </c>
      <c r="V51" t="e">
        <f>VLOOKUP(C51,Lengths_crop!$A$3:$I$183,5,FALSE)</f>
        <v>#N/A</v>
      </c>
      <c r="W51" t="e">
        <f>VLOOKUP(C51,Lengths_crop!$A$3:$I$183,6,FALSE)</f>
        <v>#N/A</v>
      </c>
      <c r="X51" t="e">
        <f>VLOOKUP(C51,Lengths_crop!$A$3:$I$183,7,FALSE)</f>
        <v>#N/A</v>
      </c>
      <c r="Y51" t="e">
        <f>VLOOKUP(C51,Lengths_crop!$A$3:$I$183,8,FALSE)</f>
        <v>#N/A</v>
      </c>
      <c r="Z51" t="e">
        <f>VLOOKUP(C51,Lengths_crop!$A$3:$I$183,9,FALSE)</f>
        <v>#N/A</v>
      </c>
    </row>
    <row r="52" spans="1:26" ht="57" x14ac:dyDescent="0.25">
      <c r="A52" s="2">
        <v>61</v>
      </c>
      <c r="B52" s="2" t="s">
        <v>213</v>
      </c>
      <c r="C52" s="15" t="s">
        <v>214</v>
      </c>
      <c r="O52" t="e">
        <f>VLOOKUP(C52,crop_coefficients!$A$3:$F$165,3,FALSE)</f>
        <v>#N/A</v>
      </c>
      <c r="P52" t="e">
        <f>VLOOKUP(C52,crop_coefficients!$A$3:$F$165,4,FALSE)</f>
        <v>#N/A</v>
      </c>
      <c r="Q52" t="e">
        <f>VLOOKUP(C52,crop_coefficients!$A$3:$F$165,5,FALSE)</f>
        <v>#N/A</v>
      </c>
      <c r="R52" t="e">
        <f>VLOOKUP(C52,crop_coefficients!$A$3:$F$165,6,FALSE)</f>
        <v>#N/A</v>
      </c>
      <c r="T52" t="e">
        <f>VLOOKUP(C52,Lengths_crop!$A$3:$I$183,3,FALSE)</f>
        <v>#N/A</v>
      </c>
      <c r="U52" t="e">
        <f>VLOOKUP(C52,Lengths_crop!$A$3:$I$183,4,FALSE)</f>
        <v>#N/A</v>
      </c>
      <c r="V52" t="e">
        <f>VLOOKUP(C52,Lengths_crop!$A$3:$I$183,5,FALSE)</f>
        <v>#N/A</v>
      </c>
      <c r="W52" t="e">
        <f>VLOOKUP(C52,Lengths_crop!$A$3:$I$183,6,FALSE)</f>
        <v>#N/A</v>
      </c>
      <c r="X52" t="e">
        <f>VLOOKUP(C52,Lengths_crop!$A$3:$I$183,7,FALSE)</f>
        <v>#N/A</v>
      </c>
      <c r="Y52" t="e">
        <f>VLOOKUP(C52,Lengths_crop!$A$3:$I$183,8,FALSE)</f>
        <v>#N/A</v>
      </c>
      <c r="Z52" t="e">
        <f>VLOOKUP(C52,Lengths_crop!$A$3:$I$183,9,FALSE)</f>
        <v>#N/A</v>
      </c>
    </row>
    <row r="53" spans="1:26" x14ac:dyDescent="0.25">
      <c r="A53" s="2">
        <v>63</v>
      </c>
      <c r="B53" s="2" t="s">
        <v>215</v>
      </c>
      <c r="C53" s="15" t="s">
        <v>216</v>
      </c>
      <c r="O53" t="e">
        <f>VLOOKUP(C53,crop_coefficients!$A$3:$F$165,3,FALSE)</f>
        <v>#N/A</v>
      </c>
      <c r="P53" t="e">
        <f>VLOOKUP(C53,crop_coefficients!$A$3:$F$165,4,FALSE)</f>
        <v>#N/A</v>
      </c>
      <c r="Q53" t="e">
        <f>VLOOKUP(C53,crop_coefficients!$A$3:$F$165,5,FALSE)</f>
        <v>#N/A</v>
      </c>
      <c r="R53" t="e">
        <f>VLOOKUP(C53,crop_coefficients!$A$3:$F$165,6,FALSE)</f>
        <v>#N/A</v>
      </c>
      <c r="T53" t="e">
        <f>VLOOKUP(C53,Lengths_crop!$A$3:$I$183,3,FALSE)</f>
        <v>#N/A</v>
      </c>
      <c r="U53" t="e">
        <f>VLOOKUP(C53,Lengths_crop!$A$3:$I$183,4,FALSE)</f>
        <v>#N/A</v>
      </c>
      <c r="V53" t="e">
        <f>VLOOKUP(C53,Lengths_crop!$A$3:$I$183,5,FALSE)</f>
        <v>#N/A</v>
      </c>
      <c r="W53" t="e">
        <f>VLOOKUP(C53,Lengths_crop!$A$3:$I$183,6,FALSE)</f>
        <v>#N/A</v>
      </c>
      <c r="X53" t="e">
        <f>VLOOKUP(C53,Lengths_crop!$A$3:$I$183,7,FALSE)</f>
        <v>#N/A</v>
      </c>
      <c r="Y53" t="e">
        <f>VLOOKUP(C53,Lengths_crop!$A$3:$I$183,8,FALSE)</f>
        <v>#N/A</v>
      </c>
      <c r="Z53" t="e">
        <f>VLOOKUP(C53,Lengths_crop!$A$3:$I$183,9,FALSE)</f>
        <v>#N/A</v>
      </c>
    </row>
    <row r="54" spans="1:26" ht="28.5" x14ac:dyDescent="0.25">
      <c r="A54" s="2">
        <v>64</v>
      </c>
      <c r="B54" s="2" t="s">
        <v>217</v>
      </c>
      <c r="C54" s="15" t="s">
        <v>218</v>
      </c>
      <c r="O54" t="e">
        <f>VLOOKUP(C54,crop_coefficients!$A$3:$F$165,3,FALSE)</f>
        <v>#N/A</v>
      </c>
      <c r="P54" t="e">
        <f>VLOOKUP(C54,crop_coefficients!$A$3:$F$165,4,FALSE)</f>
        <v>#N/A</v>
      </c>
      <c r="Q54" t="e">
        <f>VLOOKUP(C54,crop_coefficients!$A$3:$F$165,5,FALSE)</f>
        <v>#N/A</v>
      </c>
      <c r="R54" t="e">
        <f>VLOOKUP(C54,crop_coefficients!$A$3:$F$165,6,FALSE)</f>
        <v>#N/A</v>
      </c>
      <c r="T54" t="e">
        <f>VLOOKUP(C54,Lengths_crop!$A$3:$I$183,3,FALSE)</f>
        <v>#N/A</v>
      </c>
      <c r="U54" t="e">
        <f>VLOOKUP(C54,Lengths_crop!$A$3:$I$183,4,FALSE)</f>
        <v>#N/A</v>
      </c>
      <c r="V54" t="e">
        <f>VLOOKUP(C54,Lengths_crop!$A$3:$I$183,5,FALSE)</f>
        <v>#N/A</v>
      </c>
      <c r="W54" t="e">
        <f>VLOOKUP(C54,Lengths_crop!$A$3:$I$183,6,FALSE)</f>
        <v>#N/A</v>
      </c>
      <c r="X54" t="e">
        <f>VLOOKUP(C54,Lengths_crop!$A$3:$I$183,7,FALSE)</f>
        <v>#N/A</v>
      </c>
      <c r="Y54" t="e">
        <f>VLOOKUP(C54,Lengths_crop!$A$3:$I$183,8,FALSE)</f>
        <v>#N/A</v>
      </c>
      <c r="Z54" t="e">
        <f>VLOOKUP(C54,Lengths_crop!$A$3:$I$183,9,FALSE)</f>
        <v>#N/A</v>
      </c>
    </row>
    <row r="55" spans="1:26" x14ac:dyDescent="0.25">
      <c r="A55" s="2">
        <v>65</v>
      </c>
      <c r="B55" s="2" t="s">
        <v>219</v>
      </c>
      <c r="C55" s="15" t="s">
        <v>220</v>
      </c>
      <c r="O55" t="e">
        <f>VLOOKUP(C55,crop_coefficients!$A$3:$F$165,3,FALSE)</f>
        <v>#N/A</v>
      </c>
      <c r="P55" t="e">
        <f>VLOOKUP(C55,crop_coefficients!$A$3:$F$165,4,FALSE)</f>
        <v>#N/A</v>
      </c>
      <c r="Q55" t="e">
        <f>VLOOKUP(C55,crop_coefficients!$A$3:$F$165,5,FALSE)</f>
        <v>#N/A</v>
      </c>
      <c r="R55" t="e">
        <f>VLOOKUP(C55,crop_coefficients!$A$3:$F$165,6,FALSE)</f>
        <v>#N/A</v>
      </c>
      <c r="T55" t="e">
        <f>VLOOKUP(C55,Lengths_crop!$A$3:$I$183,3,FALSE)</f>
        <v>#N/A</v>
      </c>
      <c r="U55" t="e">
        <f>VLOOKUP(C55,Lengths_crop!$A$3:$I$183,4,FALSE)</f>
        <v>#N/A</v>
      </c>
      <c r="V55" t="e">
        <f>VLOOKUP(C55,Lengths_crop!$A$3:$I$183,5,FALSE)</f>
        <v>#N/A</v>
      </c>
      <c r="W55" t="e">
        <f>VLOOKUP(C55,Lengths_crop!$A$3:$I$183,6,FALSE)</f>
        <v>#N/A</v>
      </c>
      <c r="X55" t="e">
        <f>VLOOKUP(C55,Lengths_crop!$A$3:$I$183,7,FALSE)</f>
        <v>#N/A</v>
      </c>
      <c r="Y55" t="e">
        <f>VLOOKUP(C55,Lengths_crop!$A$3:$I$183,8,FALSE)</f>
        <v>#N/A</v>
      </c>
      <c r="Z55" t="e">
        <f>VLOOKUP(C55,Lengths_crop!$A$3:$I$183,9,FALSE)</f>
        <v>#N/A</v>
      </c>
    </row>
    <row r="56" spans="1:26" x14ac:dyDescent="0.25">
      <c r="A56" s="2">
        <v>66</v>
      </c>
      <c r="B56" s="2" t="s">
        <v>221</v>
      </c>
      <c r="C56" s="15" t="s">
        <v>222</v>
      </c>
      <c r="D56">
        <v>0.6</v>
      </c>
      <c r="E56">
        <v>0.95</v>
      </c>
      <c r="F56">
        <v>0.75</v>
      </c>
      <c r="G56">
        <v>4</v>
      </c>
      <c r="O56" t="e">
        <f>VLOOKUP(C56,crop_coefficients!$A$3:$F$165,3,FALSE)</f>
        <v>#N/A</v>
      </c>
      <c r="P56" t="e">
        <f>VLOOKUP(C56,crop_coefficients!$A$3:$F$165,4,FALSE)</f>
        <v>#N/A</v>
      </c>
      <c r="Q56" t="e">
        <f>VLOOKUP(C56,crop_coefficients!$A$3:$F$165,5,FALSE)</f>
        <v>#N/A</v>
      </c>
      <c r="R56" t="e">
        <f>VLOOKUP(C56,crop_coefficients!$A$3:$F$165,6,FALSE)</f>
        <v>#N/A</v>
      </c>
      <c r="T56" t="e">
        <f>VLOOKUP(C56,Lengths_crop!$A$3:$I$183,3,FALSE)</f>
        <v>#N/A</v>
      </c>
      <c r="U56" t="e">
        <f>VLOOKUP(C56,Lengths_crop!$A$3:$I$183,4,FALSE)</f>
        <v>#N/A</v>
      </c>
      <c r="V56" t="e">
        <f>VLOOKUP(C56,Lengths_crop!$A$3:$I$183,5,FALSE)</f>
        <v>#N/A</v>
      </c>
      <c r="W56" t="e">
        <f>VLOOKUP(C56,Lengths_crop!$A$3:$I$183,6,FALSE)</f>
        <v>#N/A</v>
      </c>
      <c r="X56" t="e">
        <f>VLOOKUP(C56,Lengths_crop!$A$3:$I$183,7,FALSE)</f>
        <v>#N/A</v>
      </c>
      <c r="Y56" t="e">
        <f>VLOOKUP(C56,Lengths_crop!$A$3:$I$183,8,FALSE)</f>
        <v>#N/A</v>
      </c>
      <c r="Z56" t="e">
        <f>VLOOKUP(C56,Lengths_crop!$A$3:$I$183,9,FALSE)</f>
        <v>#N/A</v>
      </c>
    </row>
    <row r="57" spans="1:26" ht="28.5" x14ac:dyDescent="0.25">
      <c r="A57" s="2">
        <v>67</v>
      </c>
      <c r="B57" s="2" t="s">
        <v>223</v>
      </c>
      <c r="C57" s="15" t="s">
        <v>224</v>
      </c>
      <c r="D57">
        <v>0.55000000000000004</v>
      </c>
      <c r="E57">
        <v>0.9</v>
      </c>
      <c r="F57">
        <v>0.65</v>
      </c>
      <c r="G57">
        <v>3</v>
      </c>
      <c r="O57" t="e">
        <f>VLOOKUP(C57,crop_coefficients!$A$3:$F$165,3,FALSE)</f>
        <v>#N/A</v>
      </c>
      <c r="P57" t="e">
        <f>VLOOKUP(C57,crop_coefficients!$A$3:$F$165,4,FALSE)</f>
        <v>#N/A</v>
      </c>
      <c r="Q57" t="e">
        <f>VLOOKUP(C57,crop_coefficients!$A$3:$F$165,5,FALSE)</f>
        <v>#N/A</v>
      </c>
      <c r="R57" t="e">
        <f>VLOOKUP(C57,crop_coefficients!$A$3:$F$165,6,FALSE)</f>
        <v>#N/A</v>
      </c>
      <c r="T57" t="e">
        <f>VLOOKUP(C57,Lengths_crop!$A$3:$I$183,3,FALSE)</f>
        <v>#N/A</v>
      </c>
      <c r="U57" t="e">
        <f>VLOOKUP(C57,Lengths_crop!$A$3:$I$183,4,FALSE)</f>
        <v>#N/A</v>
      </c>
      <c r="V57" t="e">
        <f>VLOOKUP(C57,Lengths_crop!$A$3:$I$183,5,FALSE)</f>
        <v>#N/A</v>
      </c>
      <c r="W57" t="e">
        <f>VLOOKUP(C57,Lengths_crop!$A$3:$I$183,6,FALSE)</f>
        <v>#N/A</v>
      </c>
      <c r="X57" t="e">
        <f>VLOOKUP(C57,Lengths_crop!$A$3:$I$183,7,FALSE)</f>
        <v>#N/A</v>
      </c>
      <c r="Y57" t="e">
        <f>VLOOKUP(C57,Lengths_crop!$A$3:$I$183,8,FALSE)</f>
        <v>#N/A</v>
      </c>
      <c r="Z57" t="e">
        <f>VLOOKUP(C57,Lengths_crop!$A$3:$I$183,9,FALSE)</f>
        <v>#N/A</v>
      </c>
    </row>
    <row r="58" spans="1:26" x14ac:dyDescent="0.25">
      <c r="A58" s="2">
        <v>68</v>
      </c>
      <c r="B58" s="2" t="s">
        <v>225</v>
      </c>
      <c r="C58" s="15" t="s">
        <v>226</v>
      </c>
      <c r="D58">
        <v>0.6</v>
      </c>
      <c r="E58">
        <v>0.95</v>
      </c>
      <c r="F58">
        <v>0.75</v>
      </c>
      <c r="G58">
        <v>4</v>
      </c>
      <c r="O58" t="e">
        <f>VLOOKUP(C58,crop_coefficients!$A$3:$F$165,3,FALSE)</f>
        <v>#N/A</v>
      </c>
      <c r="P58" t="e">
        <f>VLOOKUP(C58,crop_coefficients!$A$3:$F$165,4,FALSE)</f>
        <v>#N/A</v>
      </c>
      <c r="Q58" t="e">
        <f>VLOOKUP(C58,crop_coefficients!$A$3:$F$165,5,FALSE)</f>
        <v>#N/A</v>
      </c>
      <c r="R58" t="e">
        <f>VLOOKUP(C58,crop_coefficients!$A$3:$F$165,6,FALSE)</f>
        <v>#N/A</v>
      </c>
      <c r="T58" t="e">
        <f>VLOOKUP(C58,Lengths_crop!$A$3:$I$183,3,FALSE)</f>
        <v>#N/A</v>
      </c>
      <c r="U58" t="e">
        <f>VLOOKUP(C58,Lengths_crop!$A$3:$I$183,4,FALSE)</f>
        <v>#N/A</v>
      </c>
      <c r="V58" t="e">
        <f>VLOOKUP(C58,Lengths_crop!$A$3:$I$183,5,FALSE)</f>
        <v>#N/A</v>
      </c>
      <c r="W58" t="e">
        <f>VLOOKUP(C58,Lengths_crop!$A$3:$I$183,6,FALSE)</f>
        <v>#N/A</v>
      </c>
      <c r="X58" t="e">
        <f>VLOOKUP(C58,Lengths_crop!$A$3:$I$183,7,FALSE)</f>
        <v>#N/A</v>
      </c>
      <c r="Y58" t="e">
        <f>VLOOKUP(C58,Lengths_crop!$A$3:$I$183,8,FALSE)</f>
        <v>#N/A</v>
      </c>
      <c r="Z58" t="e">
        <f>VLOOKUP(C58,Lengths_crop!$A$3:$I$183,9,FALSE)</f>
        <v>#N/A</v>
      </c>
    </row>
    <row r="59" spans="1:26" x14ac:dyDescent="0.25">
      <c r="A59" s="2">
        <v>69</v>
      </c>
      <c r="B59" s="2">
        <v>704489</v>
      </c>
      <c r="C59" s="2" t="s">
        <v>227</v>
      </c>
      <c r="D59">
        <v>0.3</v>
      </c>
      <c r="E59" s="2">
        <v>0.85</v>
      </c>
      <c r="F59" s="2">
        <v>0.45</v>
      </c>
      <c r="G59" s="2">
        <v>2</v>
      </c>
      <c r="H59" s="2">
        <v>20</v>
      </c>
      <c r="I59" s="2">
        <v>50</v>
      </c>
      <c r="J59" s="2">
        <v>75</v>
      </c>
      <c r="K59" s="2">
        <v>60</v>
      </c>
      <c r="L59" s="2">
        <v>205</v>
      </c>
      <c r="M59" t="s">
        <v>465</v>
      </c>
      <c r="N59" t="s">
        <v>655</v>
      </c>
      <c r="O59">
        <f>VLOOKUP(C59,crop_coefficients!$A$3:$F$165,3,FALSE)</f>
        <v>0</v>
      </c>
      <c r="P59">
        <f>VLOOKUP(C59,crop_coefficients!$A$3:$F$165,4,FALSE)</f>
        <v>0</v>
      </c>
      <c r="Q59">
        <f>VLOOKUP(C59,crop_coefficients!$A$3:$F$165,5,FALSE)</f>
        <v>0</v>
      </c>
      <c r="R59">
        <f>VLOOKUP(C59,crop_coefficients!$A$3:$F$165,6,FALSE)</f>
        <v>0</v>
      </c>
      <c r="T59">
        <f>VLOOKUP(C59,Lengths_crop!$A$3:$I$183,3,FALSE)</f>
        <v>20</v>
      </c>
      <c r="U59">
        <f>VLOOKUP(C59,Lengths_crop!$A$3:$I$183,4,FALSE)</f>
        <v>40</v>
      </c>
      <c r="V59">
        <f>VLOOKUP(C59,Lengths_crop!$A$3:$I$183,5,FALSE)</f>
        <v>120</v>
      </c>
      <c r="W59">
        <f>VLOOKUP(C59,Lengths_crop!$A$3:$I$183,6,FALSE)</f>
        <v>60</v>
      </c>
      <c r="X59">
        <f>VLOOKUP(C59,Lengths_crop!$A$3:$I$183,7,FALSE)</f>
        <v>240</v>
      </c>
      <c r="Y59" t="str">
        <f>VLOOKUP(C59,Lengths_crop!$A$3:$I$183,8,FALSE)</f>
        <v>April</v>
      </c>
      <c r="Z59" t="str">
        <f>VLOOKUP(C59,Lengths_crop!$A$3:$I$183,9,FALSE)</f>
        <v>Low Latitudes</v>
      </c>
    </row>
    <row r="60" spans="1:26" ht="42.75" x14ac:dyDescent="0.25">
      <c r="A60" s="2">
        <v>70</v>
      </c>
      <c r="B60" s="2">
        <v>7777</v>
      </c>
      <c r="C60" s="15" t="s">
        <v>228</v>
      </c>
      <c r="O60" t="e">
        <f>VLOOKUP(C60,crop_coefficients!$A$3:$F$165,3,FALSE)</f>
        <v>#N/A</v>
      </c>
      <c r="P60" t="e">
        <f>VLOOKUP(C60,crop_coefficients!$A$3:$F$165,4,FALSE)</f>
        <v>#N/A</v>
      </c>
      <c r="Q60" t="e">
        <f>VLOOKUP(C60,crop_coefficients!$A$3:$F$165,5,FALSE)</f>
        <v>#N/A</v>
      </c>
      <c r="R60" t="e">
        <f>VLOOKUP(C60,crop_coefficients!$A$3:$F$165,6,FALSE)</f>
        <v>#N/A</v>
      </c>
      <c r="T60" t="e">
        <f>VLOOKUP(C60,Lengths_crop!$A$3:$I$183,3,FALSE)</f>
        <v>#N/A</v>
      </c>
      <c r="U60" t="e">
        <f>VLOOKUP(C60,Lengths_crop!$A$3:$I$183,4,FALSE)</f>
        <v>#N/A</v>
      </c>
      <c r="V60" t="e">
        <f>VLOOKUP(C60,Lengths_crop!$A$3:$I$183,5,FALSE)</f>
        <v>#N/A</v>
      </c>
      <c r="W60" t="e">
        <f>VLOOKUP(C60,Lengths_crop!$A$3:$I$183,6,FALSE)</f>
        <v>#N/A</v>
      </c>
      <c r="X60" t="e">
        <f>VLOOKUP(C60,Lengths_crop!$A$3:$I$183,7,FALSE)</f>
        <v>#N/A</v>
      </c>
      <c r="Y60" t="e">
        <f>VLOOKUP(C60,Lengths_crop!$A$3:$I$183,8,FALSE)</f>
        <v>#N/A</v>
      </c>
      <c r="Z60" t="e">
        <f>VLOOKUP(C60,Lengths_crop!$A$3:$I$183,9,FALSE)</f>
        <v>#N/A</v>
      </c>
    </row>
    <row r="61" spans="1:26" ht="42.75" x14ac:dyDescent="0.25">
      <c r="A61" s="2">
        <v>71</v>
      </c>
      <c r="B61" s="2" t="s">
        <v>229</v>
      </c>
      <c r="C61" s="15" t="s">
        <v>230</v>
      </c>
      <c r="O61" t="e">
        <f>VLOOKUP(C61,crop_coefficients!$A$3:$F$165,3,FALSE)</f>
        <v>#N/A</v>
      </c>
      <c r="P61" t="e">
        <f>VLOOKUP(C61,crop_coefficients!$A$3:$F$165,4,FALSE)</f>
        <v>#N/A</v>
      </c>
      <c r="Q61" t="e">
        <f>VLOOKUP(C61,crop_coefficients!$A$3:$F$165,5,FALSE)</f>
        <v>#N/A</v>
      </c>
      <c r="R61" t="e">
        <f>VLOOKUP(C61,crop_coefficients!$A$3:$F$165,6,FALSE)</f>
        <v>#N/A</v>
      </c>
      <c r="T61" t="e">
        <f>VLOOKUP(C61,Lengths_crop!$A$3:$I$183,3,FALSE)</f>
        <v>#N/A</v>
      </c>
      <c r="U61" t="e">
        <f>VLOOKUP(C61,Lengths_crop!$A$3:$I$183,4,FALSE)</f>
        <v>#N/A</v>
      </c>
      <c r="V61" t="e">
        <f>VLOOKUP(C61,Lengths_crop!$A$3:$I$183,5,FALSE)</f>
        <v>#N/A</v>
      </c>
      <c r="W61" t="e">
        <f>VLOOKUP(C61,Lengths_crop!$A$3:$I$183,6,FALSE)</f>
        <v>#N/A</v>
      </c>
      <c r="X61" t="e">
        <f>VLOOKUP(C61,Lengths_crop!$A$3:$I$183,7,FALSE)</f>
        <v>#N/A</v>
      </c>
      <c r="Y61" t="e">
        <f>VLOOKUP(C61,Lengths_crop!$A$3:$I$183,8,FALSE)</f>
        <v>#N/A</v>
      </c>
      <c r="Z61" t="e">
        <f>VLOOKUP(C61,Lengths_crop!$A$3:$I$183,9,FALSE)</f>
        <v>#N/A</v>
      </c>
    </row>
    <row r="62" spans="1:26" x14ac:dyDescent="0.25">
      <c r="A62" s="2">
        <v>72</v>
      </c>
      <c r="B62" s="2" t="s">
        <v>231</v>
      </c>
      <c r="C62" s="2" t="s">
        <v>232</v>
      </c>
      <c r="D62">
        <v>0.65</v>
      </c>
      <c r="E62">
        <v>0.6</v>
      </c>
      <c r="F62" s="2">
        <v>0.65</v>
      </c>
      <c r="G62" s="2">
        <v>3</v>
      </c>
      <c r="H62" s="2">
        <v>60</v>
      </c>
      <c r="I62" s="2">
        <v>90</v>
      </c>
      <c r="J62" s="2">
        <v>120</v>
      </c>
      <c r="K62" s="2">
        <v>95</v>
      </c>
      <c r="L62" s="2">
        <v>365</v>
      </c>
      <c r="M62" t="s">
        <v>365</v>
      </c>
      <c r="N62" t="s">
        <v>327</v>
      </c>
      <c r="O62" t="e">
        <f>VLOOKUP(C62,crop_coefficients!$A$3:$F$165,3,FALSE)</f>
        <v>#N/A</v>
      </c>
      <c r="P62" t="e">
        <f>VLOOKUP(C62,crop_coefficients!$A$3:$F$165,4,FALSE)</f>
        <v>#N/A</v>
      </c>
      <c r="Q62" t="e">
        <f>VLOOKUP(C62,crop_coefficients!$A$3:$F$165,5,FALSE)</f>
        <v>#N/A</v>
      </c>
      <c r="R62" t="e">
        <f>VLOOKUP(C62,crop_coefficients!$A$3:$F$165,6,FALSE)</f>
        <v>#N/A</v>
      </c>
      <c r="T62">
        <f>VLOOKUP(C62,Lengths_crop!$A$3:$I$183,3,FALSE)</f>
        <v>60</v>
      </c>
      <c r="U62">
        <f>VLOOKUP(C62,Lengths_crop!$A$3:$I$183,4,FALSE)</f>
        <v>90</v>
      </c>
      <c r="V62">
        <f>VLOOKUP(C62,Lengths_crop!$A$3:$I$183,5,FALSE)</f>
        <v>120</v>
      </c>
      <c r="W62">
        <f>VLOOKUP(C62,Lengths_crop!$A$3:$I$183,6,FALSE)</f>
        <v>95</v>
      </c>
      <c r="X62">
        <f>VLOOKUP(C62,Lengths_crop!$A$3:$I$183,7,FALSE)</f>
        <v>365</v>
      </c>
      <c r="Y62" t="str">
        <f>VLOOKUP(C62,Lengths_crop!$A$3:$I$183,8,FALSE)</f>
        <v>Jan</v>
      </c>
      <c r="Z62" t="str">
        <f>VLOOKUP(C62,Lengths_crop!$A$3:$I$183,9,FALSE)</f>
        <v>Mediterranean</v>
      </c>
    </row>
    <row r="63" spans="1:26" x14ac:dyDescent="0.25">
      <c r="A63" s="2">
        <v>74</v>
      </c>
      <c r="B63" s="2" t="s">
        <v>233</v>
      </c>
      <c r="C63" s="15" t="s">
        <v>234</v>
      </c>
      <c r="O63" t="e">
        <f>VLOOKUP(C63,crop_coefficients!$A$3:$F$165,3,FALSE)</f>
        <v>#N/A</v>
      </c>
      <c r="P63" t="e">
        <f>VLOOKUP(C63,crop_coefficients!$A$3:$F$165,4,FALSE)</f>
        <v>#N/A</v>
      </c>
      <c r="Q63" t="e">
        <f>VLOOKUP(C63,crop_coefficients!$A$3:$F$165,5,FALSE)</f>
        <v>#N/A</v>
      </c>
      <c r="R63" t="e">
        <f>VLOOKUP(C63,crop_coefficients!$A$3:$F$165,6,FALSE)</f>
        <v>#N/A</v>
      </c>
      <c r="T63" t="e">
        <f>VLOOKUP(C63,Lengths_crop!$A$3:$I$183,3,FALSE)</f>
        <v>#N/A</v>
      </c>
      <c r="U63" t="e">
        <f>VLOOKUP(C63,Lengths_crop!$A$3:$I$183,4,FALSE)</f>
        <v>#N/A</v>
      </c>
      <c r="V63" t="e">
        <f>VLOOKUP(C63,Lengths_crop!$A$3:$I$183,5,FALSE)</f>
        <v>#N/A</v>
      </c>
      <c r="W63" t="e">
        <f>VLOOKUP(C63,Lengths_crop!$A$3:$I$183,6,FALSE)</f>
        <v>#N/A</v>
      </c>
      <c r="X63" t="e">
        <f>VLOOKUP(C63,Lengths_crop!$A$3:$I$183,7,FALSE)</f>
        <v>#N/A</v>
      </c>
      <c r="Y63" t="e">
        <f>VLOOKUP(C63,Lengths_crop!$A$3:$I$183,8,FALSE)</f>
        <v>#N/A</v>
      </c>
      <c r="Z63" t="e">
        <f>VLOOKUP(C63,Lengths_crop!$A$3:$I$183,9,FALSE)</f>
        <v>#N/A</v>
      </c>
    </row>
    <row r="64" spans="1:26" x14ac:dyDescent="0.25">
      <c r="A64" s="2">
        <v>75</v>
      </c>
      <c r="B64" s="2" t="s">
        <v>235</v>
      </c>
      <c r="C64" s="15" t="s">
        <v>236</v>
      </c>
      <c r="D64">
        <v>0.4</v>
      </c>
      <c r="E64">
        <v>0.9</v>
      </c>
      <c r="F64" s="2">
        <v>0.65</v>
      </c>
      <c r="G64" s="2">
        <v>5</v>
      </c>
      <c r="O64" t="e">
        <f>VLOOKUP(C64,crop_coefficients!$A$3:$F$165,3,FALSE)</f>
        <v>#N/A</v>
      </c>
      <c r="P64" t="e">
        <f>VLOOKUP(C64,crop_coefficients!$A$3:$F$165,4,FALSE)</f>
        <v>#N/A</v>
      </c>
      <c r="Q64" t="e">
        <f>VLOOKUP(C64,crop_coefficients!$A$3:$F$165,5,FALSE)</f>
        <v>#N/A</v>
      </c>
      <c r="R64" t="e">
        <f>VLOOKUP(C64,crop_coefficients!$A$3:$F$165,6,FALSE)</f>
        <v>#N/A</v>
      </c>
      <c r="T64" t="e">
        <f>VLOOKUP(C64,Lengths_crop!$A$3:$I$183,3,FALSE)</f>
        <v>#N/A</v>
      </c>
      <c r="U64" t="e">
        <f>VLOOKUP(C64,Lengths_crop!$A$3:$I$183,4,FALSE)</f>
        <v>#N/A</v>
      </c>
      <c r="V64" t="e">
        <f>VLOOKUP(C64,Lengths_crop!$A$3:$I$183,5,FALSE)</f>
        <v>#N/A</v>
      </c>
      <c r="W64" t="e">
        <f>VLOOKUP(C64,Lengths_crop!$A$3:$I$183,6,FALSE)</f>
        <v>#N/A</v>
      </c>
      <c r="X64" t="e">
        <f>VLOOKUP(C64,Lengths_crop!$A$3:$I$183,7,FALSE)</f>
        <v>#N/A</v>
      </c>
      <c r="Y64" t="e">
        <f>VLOOKUP(C64,Lengths_crop!$A$3:$I$183,8,FALSE)</f>
        <v>#N/A</v>
      </c>
      <c r="Z64" t="e">
        <f>VLOOKUP(C64,Lengths_crop!$A$3:$I$183,9,FALSE)</f>
        <v>#N/A</v>
      </c>
    </row>
    <row r="65" spans="1:26" x14ac:dyDescent="0.25">
      <c r="A65" s="2">
        <v>76</v>
      </c>
      <c r="B65" s="2" t="s">
        <v>237</v>
      </c>
      <c r="C65" s="2" t="s">
        <v>238</v>
      </c>
      <c r="D65">
        <v>0.5</v>
      </c>
      <c r="E65">
        <v>1.1000000000000001</v>
      </c>
      <c r="F65">
        <v>0.65</v>
      </c>
      <c r="G65">
        <v>4.5</v>
      </c>
      <c r="H65">
        <v>20</v>
      </c>
      <c r="I65">
        <v>10</v>
      </c>
      <c r="J65">
        <v>130</v>
      </c>
      <c r="K65">
        <v>30</v>
      </c>
      <c r="L65">
        <v>190</v>
      </c>
      <c r="M65" t="s">
        <v>364</v>
      </c>
      <c r="N65" t="s">
        <v>345</v>
      </c>
      <c r="O65" t="e">
        <f>VLOOKUP(C65,crop_coefficients!$A$3:$F$165,3,FALSE)</f>
        <v>#N/A</v>
      </c>
      <c r="P65" t="e">
        <f>VLOOKUP(C65,crop_coefficients!$A$3:$F$165,4,FALSE)</f>
        <v>#N/A</v>
      </c>
      <c r="Q65" t="e">
        <f>VLOOKUP(C65,crop_coefficients!$A$3:$F$165,5,FALSE)</f>
        <v>#N/A</v>
      </c>
      <c r="R65" t="e">
        <f>VLOOKUP(C65,crop_coefficients!$A$3:$F$165,6,FALSE)</f>
        <v>#N/A</v>
      </c>
      <c r="T65">
        <f>VLOOKUP(C65,Lengths_crop!$A$3:$I$183,3,FALSE)</f>
        <v>20</v>
      </c>
      <c r="U65">
        <f>VLOOKUP(C65,Lengths_crop!$A$3:$I$183,4,FALSE)</f>
        <v>10</v>
      </c>
      <c r="V65">
        <f>VLOOKUP(C65,Lengths_crop!$A$3:$I$183,5,FALSE)</f>
        <v>130</v>
      </c>
      <c r="W65">
        <f>VLOOKUP(C65,Lengths_crop!$A$3:$I$183,6,FALSE)</f>
        <v>30</v>
      </c>
      <c r="X65">
        <f>VLOOKUP(C65,Lengths_crop!$A$3:$I$183,7,FALSE)</f>
        <v>190</v>
      </c>
      <c r="Y65" t="str">
        <f>VLOOKUP(C65,Lengths_crop!$A$3:$I$183,8,FALSE)</f>
        <v>April</v>
      </c>
      <c r="Z65" t="str">
        <f>VLOOKUP(C65,Lengths_crop!$A$3:$I$183,9,FALSE)</f>
        <v>Utah, USA</v>
      </c>
    </row>
    <row r="66" spans="1:26" x14ac:dyDescent="0.25">
      <c r="A66" s="2">
        <v>77</v>
      </c>
      <c r="B66" s="2" t="s">
        <v>229</v>
      </c>
      <c r="C66" s="15" t="s">
        <v>239</v>
      </c>
      <c r="D66">
        <v>0.6</v>
      </c>
      <c r="E66">
        <v>0.95</v>
      </c>
      <c r="F66">
        <v>0.75</v>
      </c>
      <c r="G66">
        <v>4</v>
      </c>
      <c r="O66" t="e">
        <f>VLOOKUP(C66,crop_coefficients!$A$3:$F$165,3,FALSE)</f>
        <v>#N/A</v>
      </c>
      <c r="P66" t="e">
        <f>VLOOKUP(C66,crop_coefficients!$A$3:$F$165,4,FALSE)</f>
        <v>#N/A</v>
      </c>
      <c r="Q66" t="e">
        <f>VLOOKUP(C66,crop_coefficients!$A$3:$F$165,5,FALSE)</f>
        <v>#N/A</v>
      </c>
      <c r="R66" t="e">
        <f>VLOOKUP(C66,crop_coefficients!$A$3:$F$165,6,FALSE)</f>
        <v>#N/A</v>
      </c>
      <c r="T66" t="e">
        <f>VLOOKUP(C66,Lengths_crop!$A$3:$I$183,3,FALSE)</f>
        <v>#N/A</v>
      </c>
      <c r="U66" t="e">
        <f>VLOOKUP(C66,Lengths_crop!$A$3:$I$183,4,FALSE)</f>
        <v>#N/A</v>
      </c>
      <c r="V66" t="e">
        <f>VLOOKUP(C66,Lengths_crop!$A$3:$I$183,5,FALSE)</f>
        <v>#N/A</v>
      </c>
      <c r="W66" t="e">
        <f>VLOOKUP(C66,Lengths_crop!$A$3:$I$183,6,FALSE)</f>
        <v>#N/A</v>
      </c>
      <c r="X66" t="e">
        <f>VLOOKUP(C66,Lengths_crop!$A$3:$I$183,7,FALSE)</f>
        <v>#N/A</v>
      </c>
      <c r="Y66" t="e">
        <f>VLOOKUP(C66,Lengths_crop!$A$3:$I$183,8,FALSE)</f>
        <v>#N/A</v>
      </c>
      <c r="Z66" t="e">
        <f>VLOOKUP(C66,Lengths_crop!$A$3:$I$183,9,FALSE)</f>
        <v>#N/A</v>
      </c>
    </row>
    <row r="67" spans="1:26" ht="28.5" x14ac:dyDescent="0.25">
      <c r="A67" s="2">
        <v>81</v>
      </c>
      <c r="B67" s="2" t="s">
        <v>240</v>
      </c>
      <c r="C67" s="15" t="s">
        <v>241</v>
      </c>
      <c r="O67" t="e">
        <f>VLOOKUP(C67,crop_coefficients!$A$3:$F$165,3,FALSE)</f>
        <v>#N/A</v>
      </c>
      <c r="P67" t="e">
        <f>VLOOKUP(C67,crop_coefficients!$A$3:$F$165,4,FALSE)</f>
        <v>#N/A</v>
      </c>
      <c r="Q67" t="e">
        <f>VLOOKUP(C67,crop_coefficients!$A$3:$F$165,5,FALSE)</f>
        <v>#N/A</v>
      </c>
      <c r="R67" t="e">
        <f>VLOOKUP(C67,crop_coefficients!$A$3:$F$165,6,FALSE)</f>
        <v>#N/A</v>
      </c>
      <c r="T67" t="e">
        <f>VLOOKUP(C67,Lengths_crop!$A$3:$I$183,3,FALSE)</f>
        <v>#N/A</v>
      </c>
      <c r="U67" t="e">
        <f>VLOOKUP(C67,Lengths_crop!$A$3:$I$183,4,FALSE)</f>
        <v>#N/A</v>
      </c>
      <c r="V67" t="e">
        <f>VLOOKUP(C67,Lengths_crop!$A$3:$I$183,5,FALSE)</f>
        <v>#N/A</v>
      </c>
      <c r="W67" t="e">
        <f>VLOOKUP(C67,Lengths_crop!$A$3:$I$183,6,FALSE)</f>
        <v>#N/A</v>
      </c>
      <c r="X67" t="e">
        <f>VLOOKUP(C67,Lengths_crop!$A$3:$I$183,7,FALSE)</f>
        <v>#N/A</v>
      </c>
      <c r="Y67" t="e">
        <f>VLOOKUP(C67,Lengths_crop!$A$3:$I$183,8,FALSE)</f>
        <v>#N/A</v>
      </c>
      <c r="Z67" t="e">
        <f>VLOOKUP(C67,Lengths_crop!$A$3:$I$183,9,FALSE)</f>
        <v>#N/A</v>
      </c>
    </row>
    <row r="68" spans="1:26" ht="28.5" x14ac:dyDescent="0.25">
      <c r="A68" s="2">
        <v>82</v>
      </c>
      <c r="B68" s="2">
        <v>999999</v>
      </c>
      <c r="C68" s="15" t="s">
        <v>242</v>
      </c>
      <c r="O68" t="e">
        <f>VLOOKUP(C68,crop_coefficients!$A$3:$F$165,3,FALSE)</f>
        <v>#N/A</v>
      </c>
      <c r="P68" t="e">
        <f>VLOOKUP(C68,crop_coefficients!$A$3:$F$165,4,FALSE)</f>
        <v>#N/A</v>
      </c>
      <c r="Q68" t="e">
        <f>VLOOKUP(C68,crop_coefficients!$A$3:$F$165,5,FALSE)</f>
        <v>#N/A</v>
      </c>
      <c r="R68" t="e">
        <f>VLOOKUP(C68,crop_coefficients!$A$3:$F$165,6,FALSE)</f>
        <v>#N/A</v>
      </c>
      <c r="T68" t="e">
        <f>VLOOKUP(C68,Lengths_crop!$A$3:$I$183,3,FALSE)</f>
        <v>#N/A</v>
      </c>
      <c r="U68" t="e">
        <f>VLOOKUP(C68,Lengths_crop!$A$3:$I$183,4,FALSE)</f>
        <v>#N/A</v>
      </c>
      <c r="V68" t="e">
        <f>VLOOKUP(C68,Lengths_crop!$A$3:$I$183,5,FALSE)</f>
        <v>#N/A</v>
      </c>
      <c r="W68" t="e">
        <f>VLOOKUP(C68,Lengths_crop!$A$3:$I$183,6,FALSE)</f>
        <v>#N/A</v>
      </c>
      <c r="X68" t="e">
        <f>VLOOKUP(C68,Lengths_crop!$A$3:$I$183,7,FALSE)</f>
        <v>#N/A</v>
      </c>
      <c r="Y68" t="e">
        <f>VLOOKUP(C68,Lengths_crop!$A$3:$I$183,8,FALSE)</f>
        <v>#N/A</v>
      </c>
      <c r="Z68" t="e">
        <f>VLOOKUP(C68,Lengths_crop!$A$3:$I$183,9,FALSE)</f>
        <v>#N/A</v>
      </c>
    </row>
    <row r="69" spans="1:26" x14ac:dyDescent="0.25">
      <c r="A69" s="2">
        <v>83</v>
      </c>
      <c r="B69" s="2" t="s">
        <v>243</v>
      </c>
      <c r="C69" s="16" t="s">
        <v>244</v>
      </c>
      <c r="O69" t="e">
        <f>VLOOKUP(C69,crop_coefficients!$A$3:$F$165,3,FALSE)</f>
        <v>#N/A</v>
      </c>
      <c r="P69" t="e">
        <f>VLOOKUP(C69,crop_coefficients!$A$3:$F$165,4,FALSE)</f>
        <v>#N/A</v>
      </c>
      <c r="Q69" t="e">
        <f>VLOOKUP(C69,crop_coefficients!$A$3:$F$165,5,FALSE)</f>
        <v>#N/A</v>
      </c>
      <c r="R69" t="e">
        <f>VLOOKUP(C69,crop_coefficients!$A$3:$F$165,6,FALSE)</f>
        <v>#N/A</v>
      </c>
      <c r="T69" t="e">
        <f>VLOOKUP(C69,Lengths_crop!$A$3:$I$183,3,FALSE)</f>
        <v>#N/A</v>
      </c>
      <c r="U69" t="e">
        <f>VLOOKUP(C69,Lengths_crop!$A$3:$I$183,4,FALSE)</f>
        <v>#N/A</v>
      </c>
      <c r="V69" t="e">
        <f>VLOOKUP(C69,Lengths_crop!$A$3:$I$183,5,FALSE)</f>
        <v>#N/A</v>
      </c>
      <c r="W69" t="e">
        <f>VLOOKUP(C69,Lengths_crop!$A$3:$I$183,6,FALSE)</f>
        <v>#N/A</v>
      </c>
      <c r="X69" t="e">
        <f>VLOOKUP(C69,Lengths_crop!$A$3:$I$183,7,FALSE)</f>
        <v>#N/A</v>
      </c>
      <c r="Y69" t="e">
        <f>VLOOKUP(C69,Lengths_crop!$A$3:$I$183,8,FALSE)</f>
        <v>#N/A</v>
      </c>
      <c r="Z69" t="e">
        <f>VLOOKUP(C69,Lengths_crop!$A$3:$I$183,9,FALSE)</f>
        <v>#N/A</v>
      </c>
    </row>
    <row r="70" spans="1:26" ht="28.5" x14ac:dyDescent="0.25">
      <c r="A70" s="2">
        <v>87</v>
      </c>
      <c r="B70" s="2" t="s">
        <v>245</v>
      </c>
      <c r="C70" s="2" t="s">
        <v>246</v>
      </c>
      <c r="O70" t="e">
        <f>VLOOKUP(C70,crop_coefficients!$A$3:$F$165,3,FALSE)</f>
        <v>#N/A</v>
      </c>
      <c r="P70" t="e">
        <f>VLOOKUP(C70,crop_coefficients!$A$3:$F$165,4,FALSE)</f>
        <v>#N/A</v>
      </c>
      <c r="Q70" t="e">
        <f>VLOOKUP(C70,crop_coefficients!$A$3:$F$165,5,FALSE)</f>
        <v>#N/A</v>
      </c>
      <c r="R70" t="e">
        <f>VLOOKUP(C70,crop_coefficients!$A$3:$F$165,6,FALSE)</f>
        <v>#N/A</v>
      </c>
      <c r="T70" t="e">
        <f>VLOOKUP(C70,Lengths_crop!$A$3:$I$183,3,FALSE)</f>
        <v>#N/A</v>
      </c>
      <c r="U70" t="e">
        <f>VLOOKUP(C70,Lengths_crop!$A$3:$I$183,4,FALSE)</f>
        <v>#N/A</v>
      </c>
      <c r="V70" t="e">
        <f>VLOOKUP(C70,Lengths_crop!$A$3:$I$183,5,FALSE)</f>
        <v>#N/A</v>
      </c>
      <c r="W70" t="e">
        <f>VLOOKUP(C70,Lengths_crop!$A$3:$I$183,6,FALSE)</f>
        <v>#N/A</v>
      </c>
      <c r="X70" t="e">
        <f>VLOOKUP(C70,Lengths_crop!$A$3:$I$183,7,FALSE)</f>
        <v>#N/A</v>
      </c>
      <c r="Y70" t="e">
        <f>VLOOKUP(C70,Lengths_crop!$A$3:$I$183,8,FALSE)</f>
        <v>#N/A</v>
      </c>
      <c r="Z70" t="e">
        <f>VLOOKUP(C70,Lengths_crop!$A$3:$I$183,9,FALSE)</f>
        <v>#N/A</v>
      </c>
    </row>
    <row r="71" spans="1:26" ht="28.5" x14ac:dyDescent="0.25">
      <c r="A71" s="2">
        <v>88</v>
      </c>
      <c r="B71" s="2" t="s">
        <v>247</v>
      </c>
      <c r="C71" s="2" t="s">
        <v>248</v>
      </c>
      <c r="O71" t="e">
        <f>VLOOKUP(C71,crop_coefficients!$A$3:$F$165,3,FALSE)</f>
        <v>#N/A</v>
      </c>
      <c r="P71" t="e">
        <f>VLOOKUP(C71,crop_coefficients!$A$3:$F$165,4,FALSE)</f>
        <v>#N/A</v>
      </c>
      <c r="Q71" t="e">
        <f>VLOOKUP(C71,crop_coefficients!$A$3:$F$165,5,FALSE)</f>
        <v>#N/A</v>
      </c>
      <c r="R71" t="e">
        <f>VLOOKUP(C71,crop_coefficients!$A$3:$F$165,6,FALSE)</f>
        <v>#N/A</v>
      </c>
      <c r="T71" t="e">
        <f>VLOOKUP(C71,Lengths_crop!$A$3:$I$183,3,FALSE)</f>
        <v>#N/A</v>
      </c>
      <c r="U71" t="e">
        <f>VLOOKUP(C71,Lengths_crop!$A$3:$I$183,4,FALSE)</f>
        <v>#N/A</v>
      </c>
      <c r="V71" t="e">
        <f>VLOOKUP(C71,Lengths_crop!$A$3:$I$183,5,FALSE)</f>
        <v>#N/A</v>
      </c>
      <c r="W71" t="e">
        <f>VLOOKUP(C71,Lengths_crop!$A$3:$I$183,6,FALSE)</f>
        <v>#N/A</v>
      </c>
      <c r="X71" t="e">
        <f>VLOOKUP(C71,Lengths_crop!$A$3:$I$183,7,FALSE)</f>
        <v>#N/A</v>
      </c>
      <c r="Y71" t="e">
        <f>VLOOKUP(C71,Lengths_crop!$A$3:$I$183,8,FALSE)</f>
        <v>#N/A</v>
      </c>
      <c r="Z71" t="e">
        <f>VLOOKUP(C71,Lengths_crop!$A$3:$I$183,9,FALSE)</f>
        <v>#N/A</v>
      </c>
    </row>
    <row r="72" spans="1:26" ht="28.5" x14ac:dyDescent="0.25">
      <c r="A72" s="2">
        <v>92</v>
      </c>
      <c r="B72" s="2" t="s">
        <v>249</v>
      </c>
      <c r="C72" s="2" t="s">
        <v>250</v>
      </c>
      <c r="O72" t="e">
        <f>VLOOKUP(C72,crop_coefficients!$A$3:$F$165,3,FALSE)</f>
        <v>#N/A</v>
      </c>
      <c r="P72" t="e">
        <f>VLOOKUP(C72,crop_coefficients!$A$3:$F$165,4,FALSE)</f>
        <v>#N/A</v>
      </c>
      <c r="Q72" t="e">
        <f>VLOOKUP(C72,crop_coefficients!$A$3:$F$165,5,FALSE)</f>
        <v>#N/A</v>
      </c>
      <c r="R72" t="e">
        <f>VLOOKUP(C72,crop_coefficients!$A$3:$F$165,6,FALSE)</f>
        <v>#N/A</v>
      </c>
      <c r="T72" t="e">
        <f>VLOOKUP(C72,Lengths_crop!$A$3:$I$183,3,FALSE)</f>
        <v>#N/A</v>
      </c>
      <c r="U72" t="e">
        <f>VLOOKUP(C72,Lengths_crop!$A$3:$I$183,4,FALSE)</f>
        <v>#N/A</v>
      </c>
      <c r="V72" t="e">
        <f>VLOOKUP(C72,Lengths_crop!$A$3:$I$183,5,FALSE)</f>
        <v>#N/A</v>
      </c>
      <c r="W72" t="e">
        <f>VLOOKUP(C72,Lengths_crop!$A$3:$I$183,6,FALSE)</f>
        <v>#N/A</v>
      </c>
      <c r="X72" t="e">
        <f>VLOOKUP(C72,Lengths_crop!$A$3:$I$183,7,FALSE)</f>
        <v>#N/A</v>
      </c>
      <c r="Y72" t="e">
        <f>VLOOKUP(C72,Lengths_crop!$A$3:$I$183,8,FALSE)</f>
        <v>#N/A</v>
      </c>
      <c r="Z72" t="e">
        <f>VLOOKUP(C72,Lengths_crop!$A$3:$I$183,9,FALSE)</f>
        <v>#N/A</v>
      </c>
    </row>
    <row r="73" spans="1:26" ht="28.5" x14ac:dyDescent="0.25">
      <c r="A73" s="2">
        <v>111</v>
      </c>
      <c r="B73" s="2" t="s">
        <v>243</v>
      </c>
      <c r="C73" s="2" t="s">
        <v>251</v>
      </c>
      <c r="O73" t="e">
        <f>VLOOKUP(C73,crop_coefficients!$A$3:$F$165,3,FALSE)</f>
        <v>#N/A</v>
      </c>
      <c r="P73" t="e">
        <f>VLOOKUP(C73,crop_coefficients!$A$3:$F$165,4,FALSE)</f>
        <v>#N/A</v>
      </c>
      <c r="Q73" t="e">
        <f>VLOOKUP(C73,crop_coefficients!$A$3:$F$165,5,FALSE)</f>
        <v>#N/A</v>
      </c>
      <c r="R73" t="e">
        <f>VLOOKUP(C73,crop_coefficients!$A$3:$F$165,6,FALSE)</f>
        <v>#N/A</v>
      </c>
      <c r="T73" t="e">
        <f>VLOOKUP(C73,Lengths_crop!$A$3:$I$183,3,FALSE)</f>
        <v>#N/A</v>
      </c>
      <c r="U73" t="e">
        <f>VLOOKUP(C73,Lengths_crop!$A$3:$I$183,4,FALSE)</f>
        <v>#N/A</v>
      </c>
      <c r="V73" t="e">
        <f>VLOOKUP(C73,Lengths_crop!$A$3:$I$183,5,FALSE)</f>
        <v>#N/A</v>
      </c>
      <c r="W73" t="e">
        <f>VLOOKUP(C73,Lengths_crop!$A$3:$I$183,6,FALSE)</f>
        <v>#N/A</v>
      </c>
      <c r="X73" t="e">
        <f>VLOOKUP(C73,Lengths_crop!$A$3:$I$183,7,FALSE)</f>
        <v>#N/A</v>
      </c>
      <c r="Y73" t="e">
        <f>VLOOKUP(C73,Lengths_crop!$A$3:$I$183,8,FALSE)</f>
        <v>#N/A</v>
      </c>
      <c r="Z73" t="e">
        <f>VLOOKUP(C73,Lengths_crop!$A$3:$I$183,9,FALSE)</f>
        <v>#N/A</v>
      </c>
    </row>
    <row r="74" spans="1:26" ht="57" x14ac:dyDescent="0.25">
      <c r="A74" s="2">
        <v>112</v>
      </c>
      <c r="B74" s="2" t="s">
        <v>252</v>
      </c>
      <c r="C74" s="2" t="s">
        <v>253</v>
      </c>
      <c r="O74" t="e">
        <f>VLOOKUP(C74,crop_coefficients!$A$3:$F$165,3,FALSE)</f>
        <v>#N/A</v>
      </c>
      <c r="P74" t="e">
        <f>VLOOKUP(C74,crop_coefficients!$A$3:$F$165,4,FALSE)</f>
        <v>#N/A</v>
      </c>
      <c r="Q74" t="e">
        <f>VLOOKUP(C74,crop_coefficients!$A$3:$F$165,5,FALSE)</f>
        <v>#N/A</v>
      </c>
      <c r="R74" t="e">
        <f>VLOOKUP(C74,crop_coefficients!$A$3:$F$165,6,FALSE)</f>
        <v>#N/A</v>
      </c>
      <c r="T74" t="e">
        <f>VLOOKUP(C74,Lengths_crop!$A$3:$I$183,3,FALSE)</f>
        <v>#N/A</v>
      </c>
      <c r="U74" t="e">
        <f>VLOOKUP(C74,Lengths_crop!$A$3:$I$183,4,FALSE)</f>
        <v>#N/A</v>
      </c>
      <c r="V74" t="e">
        <f>VLOOKUP(C74,Lengths_crop!$A$3:$I$183,5,FALSE)</f>
        <v>#N/A</v>
      </c>
      <c r="W74" t="e">
        <f>VLOOKUP(C74,Lengths_crop!$A$3:$I$183,6,FALSE)</f>
        <v>#N/A</v>
      </c>
      <c r="X74" t="e">
        <f>VLOOKUP(C74,Lengths_crop!$A$3:$I$183,7,FALSE)</f>
        <v>#N/A</v>
      </c>
      <c r="Y74" t="e">
        <f>VLOOKUP(C74,Lengths_crop!$A$3:$I$183,8,FALSE)</f>
        <v>#N/A</v>
      </c>
      <c r="Z74" t="e">
        <f>VLOOKUP(C74,Lengths_crop!$A$3:$I$183,9,FALSE)</f>
        <v>#N/A</v>
      </c>
    </row>
    <row r="75" spans="1:26" ht="42.75" x14ac:dyDescent="0.25">
      <c r="A75" s="2">
        <v>121</v>
      </c>
      <c r="B75" s="2">
        <v>999999</v>
      </c>
      <c r="C75" s="2" t="s">
        <v>254</v>
      </c>
      <c r="O75" t="e">
        <f>VLOOKUP(C75,crop_coefficients!$A$3:$F$165,3,FALSE)</f>
        <v>#N/A</v>
      </c>
      <c r="P75" t="e">
        <f>VLOOKUP(C75,crop_coefficients!$A$3:$F$165,4,FALSE)</f>
        <v>#N/A</v>
      </c>
      <c r="Q75" t="e">
        <f>VLOOKUP(C75,crop_coefficients!$A$3:$F$165,5,FALSE)</f>
        <v>#N/A</v>
      </c>
      <c r="R75" t="e">
        <f>VLOOKUP(C75,crop_coefficients!$A$3:$F$165,6,FALSE)</f>
        <v>#N/A</v>
      </c>
      <c r="T75" t="e">
        <f>VLOOKUP(C75,Lengths_crop!$A$3:$I$183,3,FALSE)</f>
        <v>#N/A</v>
      </c>
      <c r="U75" t="e">
        <f>VLOOKUP(C75,Lengths_crop!$A$3:$I$183,4,FALSE)</f>
        <v>#N/A</v>
      </c>
      <c r="V75" t="e">
        <f>VLOOKUP(C75,Lengths_crop!$A$3:$I$183,5,FALSE)</f>
        <v>#N/A</v>
      </c>
      <c r="W75" t="e">
        <f>VLOOKUP(C75,Lengths_crop!$A$3:$I$183,6,FALSE)</f>
        <v>#N/A</v>
      </c>
      <c r="X75" t="e">
        <f>VLOOKUP(C75,Lengths_crop!$A$3:$I$183,7,FALSE)</f>
        <v>#N/A</v>
      </c>
      <c r="Y75" t="e">
        <f>VLOOKUP(C75,Lengths_crop!$A$3:$I$183,8,FALSE)</f>
        <v>#N/A</v>
      </c>
      <c r="Z75" t="e">
        <f>VLOOKUP(C75,Lengths_crop!$A$3:$I$183,9,FALSE)</f>
        <v>#N/A</v>
      </c>
    </row>
    <row r="76" spans="1:26" ht="42.75" x14ac:dyDescent="0.25">
      <c r="A76" s="2">
        <v>122</v>
      </c>
      <c r="B76" s="2">
        <v>999999</v>
      </c>
      <c r="C76" s="2" t="s">
        <v>255</v>
      </c>
      <c r="O76" t="e">
        <f>VLOOKUP(C76,crop_coefficients!$A$3:$F$165,3,FALSE)</f>
        <v>#N/A</v>
      </c>
      <c r="P76" t="e">
        <f>VLOOKUP(C76,crop_coefficients!$A$3:$F$165,4,FALSE)</f>
        <v>#N/A</v>
      </c>
      <c r="Q76" t="e">
        <f>VLOOKUP(C76,crop_coefficients!$A$3:$F$165,5,FALSE)</f>
        <v>#N/A</v>
      </c>
      <c r="R76" t="e">
        <f>VLOOKUP(C76,crop_coefficients!$A$3:$F$165,6,FALSE)</f>
        <v>#N/A</v>
      </c>
      <c r="T76" t="e">
        <f>VLOOKUP(C76,Lengths_crop!$A$3:$I$183,3,FALSE)</f>
        <v>#N/A</v>
      </c>
      <c r="U76" t="e">
        <f>VLOOKUP(C76,Lengths_crop!$A$3:$I$183,4,FALSE)</f>
        <v>#N/A</v>
      </c>
      <c r="V76" t="e">
        <f>VLOOKUP(C76,Lengths_crop!$A$3:$I$183,5,FALSE)</f>
        <v>#N/A</v>
      </c>
      <c r="W76" t="e">
        <f>VLOOKUP(C76,Lengths_crop!$A$3:$I$183,6,FALSE)</f>
        <v>#N/A</v>
      </c>
      <c r="X76" t="e">
        <f>VLOOKUP(C76,Lengths_crop!$A$3:$I$183,7,FALSE)</f>
        <v>#N/A</v>
      </c>
      <c r="Y76" t="e">
        <f>VLOOKUP(C76,Lengths_crop!$A$3:$I$183,8,FALSE)</f>
        <v>#N/A</v>
      </c>
      <c r="Z76" t="e">
        <f>VLOOKUP(C76,Lengths_crop!$A$3:$I$183,9,FALSE)</f>
        <v>#N/A</v>
      </c>
    </row>
    <row r="77" spans="1:26" ht="42.75" x14ac:dyDescent="0.25">
      <c r="A77" s="2">
        <v>123</v>
      </c>
      <c r="B77" s="2">
        <v>999999</v>
      </c>
      <c r="C77" s="2" t="s">
        <v>256</v>
      </c>
      <c r="O77" t="e">
        <f>VLOOKUP(C77,crop_coefficients!$A$3:$F$165,3,FALSE)</f>
        <v>#N/A</v>
      </c>
      <c r="P77" t="e">
        <f>VLOOKUP(C77,crop_coefficients!$A$3:$F$165,4,FALSE)</f>
        <v>#N/A</v>
      </c>
      <c r="Q77" t="e">
        <f>VLOOKUP(C77,crop_coefficients!$A$3:$F$165,5,FALSE)</f>
        <v>#N/A</v>
      </c>
      <c r="R77" t="e">
        <f>VLOOKUP(C77,crop_coefficients!$A$3:$F$165,6,FALSE)</f>
        <v>#N/A</v>
      </c>
      <c r="T77" t="e">
        <f>VLOOKUP(C77,Lengths_crop!$A$3:$I$183,3,FALSE)</f>
        <v>#N/A</v>
      </c>
      <c r="U77" t="e">
        <f>VLOOKUP(C77,Lengths_crop!$A$3:$I$183,4,FALSE)</f>
        <v>#N/A</v>
      </c>
      <c r="V77" t="e">
        <f>VLOOKUP(C77,Lengths_crop!$A$3:$I$183,5,FALSE)</f>
        <v>#N/A</v>
      </c>
      <c r="W77" t="e">
        <f>VLOOKUP(C77,Lengths_crop!$A$3:$I$183,6,FALSE)</f>
        <v>#N/A</v>
      </c>
      <c r="X77" t="e">
        <f>VLOOKUP(C77,Lengths_crop!$A$3:$I$183,7,FALSE)</f>
        <v>#N/A</v>
      </c>
      <c r="Y77" t="e">
        <f>VLOOKUP(C77,Lengths_crop!$A$3:$I$183,8,FALSE)</f>
        <v>#N/A</v>
      </c>
      <c r="Z77" t="e">
        <f>VLOOKUP(C77,Lengths_crop!$A$3:$I$183,9,FALSE)</f>
        <v>#N/A</v>
      </c>
    </row>
    <row r="78" spans="1:26" ht="42.75" x14ac:dyDescent="0.25">
      <c r="A78" s="2">
        <v>124</v>
      </c>
      <c r="B78" s="2">
        <v>999999</v>
      </c>
      <c r="C78" s="2" t="s">
        <v>257</v>
      </c>
      <c r="O78" t="e">
        <f>VLOOKUP(C78,crop_coefficients!$A$3:$F$165,3,FALSE)</f>
        <v>#N/A</v>
      </c>
      <c r="P78" t="e">
        <f>VLOOKUP(C78,crop_coefficients!$A$3:$F$165,4,FALSE)</f>
        <v>#N/A</v>
      </c>
      <c r="Q78" t="e">
        <f>VLOOKUP(C78,crop_coefficients!$A$3:$F$165,5,FALSE)</f>
        <v>#N/A</v>
      </c>
      <c r="R78" t="e">
        <f>VLOOKUP(C78,crop_coefficients!$A$3:$F$165,6,FALSE)</f>
        <v>#N/A</v>
      </c>
      <c r="T78" t="e">
        <f>VLOOKUP(C78,Lengths_crop!$A$3:$I$183,3,FALSE)</f>
        <v>#N/A</v>
      </c>
      <c r="U78" t="e">
        <f>VLOOKUP(C78,Lengths_crop!$A$3:$I$183,4,FALSE)</f>
        <v>#N/A</v>
      </c>
      <c r="V78" t="e">
        <f>VLOOKUP(C78,Lengths_crop!$A$3:$I$183,5,FALSE)</f>
        <v>#N/A</v>
      </c>
      <c r="W78" t="e">
        <f>VLOOKUP(C78,Lengths_crop!$A$3:$I$183,6,FALSE)</f>
        <v>#N/A</v>
      </c>
      <c r="X78" t="e">
        <f>VLOOKUP(C78,Lengths_crop!$A$3:$I$183,7,FALSE)</f>
        <v>#N/A</v>
      </c>
      <c r="Y78" t="e">
        <f>VLOOKUP(C78,Lengths_crop!$A$3:$I$183,8,FALSE)</f>
        <v>#N/A</v>
      </c>
      <c r="Z78" t="e">
        <f>VLOOKUP(C78,Lengths_crop!$A$3:$I$183,9,FALSE)</f>
        <v>#N/A</v>
      </c>
    </row>
    <row r="79" spans="1:26" x14ac:dyDescent="0.25">
      <c r="A79" s="2">
        <v>131</v>
      </c>
      <c r="B79" s="2" t="s">
        <v>219</v>
      </c>
      <c r="C79" s="2" t="s">
        <v>220</v>
      </c>
      <c r="O79" t="e">
        <f>VLOOKUP(C79,crop_coefficients!$A$3:$F$165,3,FALSE)</f>
        <v>#N/A</v>
      </c>
      <c r="P79" t="e">
        <f>VLOOKUP(C79,crop_coefficients!$A$3:$F$165,4,FALSE)</f>
        <v>#N/A</v>
      </c>
      <c r="Q79" t="e">
        <f>VLOOKUP(C79,crop_coefficients!$A$3:$F$165,5,FALSE)</f>
        <v>#N/A</v>
      </c>
      <c r="R79" t="e">
        <f>VLOOKUP(C79,crop_coefficients!$A$3:$F$165,6,FALSE)</f>
        <v>#N/A</v>
      </c>
      <c r="T79" t="e">
        <f>VLOOKUP(C79,Lengths_crop!$A$3:$I$183,3,FALSE)</f>
        <v>#N/A</v>
      </c>
      <c r="U79" t="e">
        <f>VLOOKUP(C79,Lengths_crop!$A$3:$I$183,4,FALSE)</f>
        <v>#N/A</v>
      </c>
      <c r="V79" t="e">
        <f>VLOOKUP(C79,Lengths_crop!$A$3:$I$183,5,FALSE)</f>
        <v>#N/A</v>
      </c>
      <c r="W79" t="e">
        <f>VLOOKUP(C79,Lengths_crop!$A$3:$I$183,6,FALSE)</f>
        <v>#N/A</v>
      </c>
      <c r="X79" t="e">
        <f>VLOOKUP(C79,Lengths_crop!$A$3:$I$183,7,FALSE)</f>
        <v>#N/A</v>
      </c>
      <c r="Y79" t="e">
        <f>VLOOKUP(C79,Lengths_crop!$A$3:$I$183,8,FALSE)</f>
        <v>#N/A</v>
      </c>
      <c r="Z79" t="e">
        <f>VLOOKUP(C79,Lengths_crop!$A$3:$I$183,9,FALSE)</f>
        <v>#N/A</v>
      </c>
    </row>
    <row r="80" spans="1:26" ht="42.75" x14ac:dyDescent="0.25">
      <c r="A80" s="2">
        <v>141</v>
      </c>
      <c r="B80" s="2" t="s">
        <v>215</v>
      </c>
      <c r="C80" s="2" t="s">
        <v>258</v>
      </c>
      <c r="O80" t="e">
        <f>VLOOKUP(C80,crop_coefficients!$A$3:$F$165,3,FALSE)</f>
        <v>#N/A</v>
      </c>
      <c r="P80" t="e">
        <f>VLOOKUP(C80,crop_coefficients!$A$3:$F$165,4,FALSE)</f>
        <v>#N/A</v>
      </c>
      <c r="Q80" t="e">
        <f>VLOOKUP(C80,crop_coefficients!$A$3:$F$165,5,FALSE)</f>
        <v>#N/A</v>
      </c>
      <c r="R80" t="e">
        <f>VLOOKUP(C80,crop_coefficients!$A$3:$F$165,6,FALSE)</f>
        <v>#N/A</v>
      </c>
      <c r="T80" t="e">
        <f>VLOOKUP(C80,Lengths_crop!$A$3:$I$183,3,FALSE)</f>
        <v>#N/A</v>
      </c>
      <c r="U80" t="e">
        <f>VLOOKUP(C80,Lengths_crop!$A$3:$I$183,4,FALSE)</f>
        <v>#N/A</v>
      </c>
      <c r="V80" t="e">
        <f>VLOOKUP(C80,Lengths_crop!$A$3:$I$183,5,FALSE)</f>
        <v>#N/A</v>
      </c>
      <c r="W80" t="e">
        <f>VLOOKUP(C80,Lengths_crop!$A$3:$I$183,6,FALSE)</f>
        <v>#N/A</v>
      </c>
      <c r="X80" t="e">
        <f>VLOOKUP(C80,Lengths_crop!$A$3:$I$183,7,FALSE)</f>
        <v>#N/A</v>
      </c>
      <c r="Y80" t="e">
        <f>VLOOKUP(C80,Lengths_crop!$A$3:$I$183,8,FALSE)</f>
        <v>#N/A</v>
      </c>
      <c r="Z80" t="e">
        <f>VLOOKUP(C80,Lengths_crop!$A$3:$I$183,9,FALSE)</f>
        <v>#N/A</v>
      </c>
    </row>
    <row r="81" spans="1:26" ht="42.75" x14ac:dyDescent="0.25">
      <c r="A81" s="2">
        <v>142</v>
      </c>
      <c r="B81" s="2" t="s">
        <v>215</v>
      </c>
      <c r="C81" s="2" t="s">
        <v>259</v>
      </c>
      <c r="O81" t="e">
        <f>VLOOKUP(C81,crop_coefficients!$A$3:$F$165,3,FALSE)</f>
        <v>#N/A</v>
      </c>
      <c r="P81" t="e">
        <f>VLOOKUP(C81,crop_coefficients!$A$3:$F$165,4,FALSE)</f>
        <v>#N/A</v>
      </c>
      <c r="Q81" t="e">
        <f>VLOOKUP(C81,crop_coefficients!$A$3:$F$165,5,FALSE)</f>
        <v>#N/A</v>
      </c>
      <c r="R81" t="e">
        <f>VLOOKUP(C81,crop_coefficients!$A$3:$F$165,6,FALSE)</f>
        <v>#N/A</v>
      </c>
      <c r="T81" t="e">
        <f>VLOOKUP(C81,Lengths_crop!$A$3:$I$183,3,FALSE)</f>
        <v>#N/A</v>
      </c>
      <c r="U81" t="e">
        <f>VLOOKUP(C81,Lengths_crop!$A$3:$I$183,4,FALSE)</f>
        <v>#N/A</v>
      </c>
      <c r="V81" t="e">
        <f>VLOOKUP(C81,Lengths_crop!$A$3:$I$183,5,FALSE)</f>
        <v>#N/A</v>
      </c>
      <c r="W81" t="e">
        <f>VLOOKUP(C81,Lengths_crop!$A$3:$I$183,6,FALSE)</f>
        <v>#N/A</v>
      </c>
      <c r="X81" t="e">
        <f>VLOOKUP(C81,Lengths_crop!$A$3:$I$183,7,FALSE)</f>
        <v>#N/A</v>
      </c>
      <c r="Y81" t="e">
        <f>VLOOKUP(C81,Lengths_crop!$A$3:$I$183,8,FALSE)</f>
        <v>#N/A</v>
      </c>
      <c r="Z81" t="e">
        <f>VLOOKUP(C81,Lengths_crop!$A$3:$I$183,9,FALSE)</f>
        <v>#N/A</v>
      </c>
    </row>
    <row r="82" spans="1:26" ht="28.5" x14ac:dyDescent="0.25">
      <c r="A82" s="2">
        <v>143</v>
      </c>
      <c r="B82" s="2" t="s">
        <v>215</v>
      </c>
      <c r="C82" s="2" t="s">
        <v>260</v>
      </c>
      <c r="O82" t="e">
        <f>VLOOKUP(C82,crop_coefficients!$A$3:$F$165,3,FALSE)</f>
        <v>#N/A</v>
      </c>
      <c r="P82" t="e">
        <f>VLOOKUP(C82,crop_coefficients!$A$3:$F$165,4,FALSE)</f>
        <v>#N/A</v>
      </c>
      <c r="Q82" t="e">
        <f>VLOOKUP(C82,crop_coefficients!$A$3:$F$165,5,FALSE)</f>
        <v>#N/A</v>
      </c>
      <c r="R82" t="e">
        <f>VLOOKUP(C82,crop_coefficients!$A$3:$F$165,6,FALSE)</f>
        <v>#N/A</v>
      </c>
      <c r="T82" t="e">
        <f>VLOOKUP(C82,Lengths_crop!$A$3:$I$183,3,FALSE)</f>
        <v>#N/A</v>
      </c>
      <c r="U82" t="e">
        <f>VLOOKUP(C82,Lengths_crop!$A$3:$I$183,4,FALSE)</f>
        <v>#N/A</v>
      </c>
      <c r="V82" t="e">
        <f>VLOOKUP(C82,Lengths_crop!$A$3:$I$183,5,FALSE)</f>
        <v>#N/A</v>
      </c>
      <c r="W82" t="e">
        <f>VLOOKUP(C82,Lengths_crop!$A$3:$I$183,6,FALSE)</f>
        <v>#N/A</v>
      </c>
      <c r="X82" t="e">
        <f>VLOOKUP(C82,Lengths_crop!$A$3:$I$183,7,FALSE)</f>
        <v>#N/A</v>
      </c>
      <c r="Y82" t="e">
        <f>VLOOKUP(C82,Lengths_crop!$A$3:$I$183,8,FALSE)</f>
        <v>#N/A</v>
      </c>
      <c r="Z82" t="e">
        <f>VLOOKUP(C82,Lengths_crop!$A$3:$I$183,9,FALSE)</f>
        <v>#N/A</v>
      </c>
    </row>
    <row r="83" spans="1:26" ht="28.5" x14ac:dyDescent="0.25">
      <c r="A83" s="2">
        <v>152</v>
      </c>
      <c r="B83" s="2" t="s">
        <v>217</v>
      </c>
      <c r="C83" s="2" t="s">
        <v>218</v>
      </c>
      <c r="O83" t="e">
        <f>VLOOKUP(C83,crop_coefficients!$A$3:$F$165,3,FALSE)</f>
        <v>#N/A</v>
      </c>
      <c r="P83" t="e">
        <f>VLOOKUP(C83,crop_coefficients!$A$3:$F$165,4,FALSE)</f>
        <v>#N/A</v>
      </c>
      <c r="Q83" t="e">
        <f>VLOOKUP(C83,crop_coefficients!$A$3:$F$165,5,FALSE)</f>
        <v>#N/A</v>
      </c>
      <c r="R83" t="e">
        <f>VLOOKUP(C83,crop_coefficients!$A$3:$F$165,6,FALSE)</f>
        <v>#N/A</v>
      </c>
      <c r="T83" t="e">
        <f>VLOOKUP(C83,Lengths_crop!$A$3:$I$183,3,FALSE)</f>
        <v>#N/A</v>
      </c>
      <c r="U83" t="e">
        <f>VLOOKUP(C83,Lengths_crop!$A$3:$I$183,4,FALSE)</f>
        <v>#N/A</v>
      </c>
      <c r="V83" t="e">
        <f>VLOOKUP(C83,Lengths_crop!$A$3:$I$183,5,FALSE)</f>
        <v>#N/A</v>
      </c>
      <c r="W83" t="e">
        <f>VLOOKUP(C83,Lengths_crop!$A$3:$I$183,6,FALSE)</f>
        <v>#N/A</v>
      </c>
      <c r="X83" t="e">
        <f>VLOOKUP(C83,Lengths_crop!$A$3:$I$183,7,FALSE)</f>
        <v>#N/A</v>
      </c>
      <c r="Y83" t="e">
        <f>VLOOKUP(C83,Lengths_crop!$A$3:$I$183,8,FALSE)</f>
        <v>#N/A</v>
      </c>
      <c r="Z83" t="e">
        <f>VLOOKUP(C83,Lengths_crop!$A$3:$I$183,9,FALSE)</f>
        <v>#N/A</v>
      </c>
    </row>
    <row r="84" spans="1:26" ht="42.75" x14ac:dyDescent="0.25">
      <c r="A84" s="2">
        <v>176</v>
      </c>
      <c r="B84" s="2" t="s">
        <v>247</v>
      </c>
      <c r="C84" s="2" t="s">
        <v>261</v>
      </c>
      <c r="O84" t="e">
        <f>VLOOKUP(C84,crop_coefficients!$A$3:$F$165,3,FALSE)</f>
        <v>#N/A</v>
      </c>
      <c r="P84" t="e">
        <f>VLOOKUP(C84,crop_coefficients!$A$3:$F$165,4,FALSE)</f>
        <v>#N/A</v>
      </c>
      <c r="Q84" t="e">
        <f>VLOOKUP(C84,crop_coefficients!$A$3:$F$165,5,FALSE)</f>
        <v>#N/A</v>
      </c>
      <c r="R84" t="e">
        <f>VLOOKUP(C84,crop_coefficients!$A$3:$F$165,6,FALSE)</f>
        <v>#N/A</v>
      </c>
      <c r="T84" t="e">
        <f>VLOOKUP(C84,Lengths_crop!$A$3:$I$183,3,FALSE)</f>
        <v>#N/A</v>
      </c>
      <c r="U84" t="e">
        <f>VLOOKUP(C84,Lengths_crop!$A$3:$I$183,4,FALSE)</f>
        <v>#N/A</v>
      </c>
      <c r="V84" t="e">
        <f>VLOOKUP(C84,Lengths_crop!$A$3:$I$183,5,FALSE)</f>
        <v>#N/A</v>
      </c>
      <c r="W84" t="e">
        <f>VLOOKUP(C84,Lengths_crop!$A$3:$I$183,6,FALSE)</f>
        <v>#N/A</v>
      </c>
      <c r="X84" t="e">
        <f>VLOOKUP(C84,Lengths_crop!$A$3:$I$183,7,FALSE)</f>
        <v>#N/A</v>
      </c>
      <c r="Y84" t="e">
        <f>VLOOKUP(C84,Lengths_crop!$A$3:$I$183,8,FALSE)</f>
        <v>#N/A</v>
      </c>
      <c r="Z84" t="e">
        <f>VLOOKUP(C84,Lengths_crop!$A$3:$I$183,9,FALSE)</f>
        <v>#N/A</v>
      </c>
    </row>
    <row r="85" spans="1:26" ht="42.75" x14ac:dyDescent="0.25">
      <c r="A85" s="2">
        <v>190</v>
      </c>
      <c r="B85" s="2" t="s">
        <v>245</v>
      </c>
      <c r="C85" s="2" t="s">
        <v>262</v>
      </c>
      <c r="O85" t="e">
        <f>VLOOKUP(C85,crop_coefficients!$A$3:$F$165,3,FALSE)</f>
        <v>#N/A</v>
      </c>
      <c r="P85" t="e">
        <f>VLOOKUP(C85,crop_coefficients!$A$3:$F$165,4,FALSE)</f>
        <v>#N/A</v>
      </c>
      <c r="Q85" t="e">
        <f>VLOOKUP(C85,crop_coefficients!$A$3:$F$165,5,FALSE)</f>
        <v>#N/A</v>
      </c>
      <c r="R85" t="e">
        <f>VLOOKUP(C85,crop_coefficients!$A$3:$F$165,6,FALSE)</f>
        <v>#N/A</v>
      </c>
      <c r="T85" t="e">
        <f>VLOOKUP(C85,Lengths_crop!$A$3:$I$183,3,FALSE)</f>
        <v>#N/A</v>
      </c>
      <c r="U85" t="e">
        <f>VLOOKUP(C85,Lengths_crop!$A$3:$I$183,4,FALSE)</f>
        <v>#N/A</v>
      </c>
      <c r="V85" t="e">
        <f>VLOOKUP(C85,Lengths_crop!$A$3:$I$183,5,FALSE)</f>
        <v>#N/A</v>
      </c>
      <c r="W85" t="e">
        <f>VLOOKUP(C85,Lengths_crop!$A$3:$I$183,6,FALSE)</f>
        <v>#N/A</v>
      </c>
      <c r="X85" t="e">
        <f>VLOOKUP(C85,Lengths_crop!$A$3:$I$183,7,FALSE)</f>
        <v>#N/A</v>
      </c>
      <c r="Y85" t="e">
        <f>VLOOKUP(C85,Lengths_crop!$A$3:$I$183,8,FALSE)</f>
        <v>#N/A</v>
      </c>
      <c r="Z85" t="e">
        <f>VLOOKUP(C85,Lengths_crop!$A$3:$I$183,9,FALSE)</f>
        <v>#N/A</v>
      </c>
    </row>
    <row r="86" spans="1:26" ht="57" x14ac:dyDescent="0.25">
      <c r="A86" s="2">
        <v>195</v>
      </c>
      <c r="B86" s="2" t="s">
        <v>245</v>
      </c>
      <c r="C86" s="2" t="s">
        <v>263</v>
      </c>
      <c r="O86" t="e">
        <f>VLOOKUP(C86,crop_coefficients!$A$3:$F$165,3,FALSE)</f>
        <v>#N/A</v>
      </c>
      <c r="P86" t="e">
        <f>VLOOKUP(C86,crop_coefficients!$A$3:$F$165,4,FALSE)</f>
        <v>#N/A</v>
      </c>
      <c r="Q86" t="e">
        <f>VLOOKUP(C86,crop_coefficients!$A$3:$F$165,5,FALSE)</f>
        <v>#N/A</v>
      </c>
      <c r="R86" t="e">
        <f>VLOOKUP(C86,crop_coefficients!$A$3:$F$165,6,FALSE)</f>
        <v>#N/A</v>
      </c>
      <c r="T86" t="e">
        <f>VLOOKUP(C86,Lengths_crop!$A$3:$I$183,3,FALSE)</f>
        <v>#N/A</v>
      </c>
      <c r="U86" t="e">
        <f>VLOOKUP(C86,Lengths_crop!$A$3:$I$183,4,FALSE)</f>
        <v>#N/A</v>
      </c>
      <c r="V86" t="e">
        <f>VLOOKUP(C86,Lengths_crop!$A$3:$I$183,5,FALSE)</f>
        <v>#N/A</v>
      </c>
      <c r="W86" t="e">
        <f>VLOOKUP(C86,Lengths_crop!$A$3:$I$183,6,FALSE)</f>
        <v>#N/A</v>
      </c>
      <c r="X86" t="e">
        <f>VLOOKUP(C86,Lengths_crop!$A$3:$I$183,7,FALSE)</f>
        <v>#N/A</v>
      </c>
      <c r="Y86" t="e">
        <f>VLOOKUP(C86,Lengths_crop!$A$3:$I$183,8,FALSE)</f>
        <v>#N/A</v>
      </c>
      <c r="Z86" t="e">
        <f>VLOOKUP(C86,Lengths_crop!$A$3:$I$183,9,FALSE)</f>
        <v>#N/A</v>
      </c>
    </row>
    <row r="87" spans="1:26" ht="28.5" x14ac:dyDescent="0.25">
      <c r="A87" s="2">
        <v>204</v>
      </c>
      <c r="B87" s="2" t="s">
        <v>264</v>
      </c>
      <c r="C87" s="2" t="s">
        <v>265</v>
      </c>
      <c r="O87" t="e">
        <f>VLOOKUP(C87,crop_coefficients!$A$3:$F$165,3,FALSE)</f>
        <v>#N/A</v>
      </c>
      <c r="P87" t="e">
        <f>VLOOKUP(C87,crop_coefficients!$A$3:$F$165,4,FALSE)</f>
        <v>#N/A</v>
      </c>
      <c r="Q87" t="e">
        <f>VLOOKUP(C87,crop_coefficients!$A$3:$F$165,5,FALSE)</f>
        <v>#N/A</v>
      </c>
      <c r="R87" t="e">
        <f>VLOOKUP(C87,crop_coefficients!$A$3:$F$165,6,FALSE)</f>
        <v>#N/A</v>
      </c>
      <c r="T87">
        <f>VLOOKUP(C87,Lengths_crop!$A$3:$I$183,3,FALSE)</f>
        <v>20</v>
      </c>
      <c r="U87">
        <f>VLOOKUP(C87,Lengths_crop!$A$3:$I$183,4,FALSE)</f>
        <v>60</v>
      </c>
      <c r="V87">
        <f>VLOOKUP(C87,Lengths_crop!$A$3:$I$183,5,FALSE)</f>
        <v>30</v>
      </c>
      <c r="W87">
        <f>VLOOKUP(C87,Lengths_crop!$A$3:$I$183,6,FALSE)</f>
        <v>40</v>
      </c>
      <c r="X87">
        <f>VLOOKUP(C87,Lengths_crop!$A$3:$I$183,7,FALSE)</f>
        <v>150</v>
      </c>
      <c r="Y87" t="str">
        <f>VLOOKUP(C87,Lengths_crop!$A$3:$I$183,8,FALSE)</f>
        <v>Feb</v>
      </c>
      <c r="Z87" t="str">
        <f>VLOOKUP(C87,Lengths_crop!$A$3:$I$183,9,FALSE)</f>
        <v>Mediterranean</v>
      </c>
    </row>
    <row r="88" spans="1:26" x14ac:dyDescent="0.25">
      <c r="A88" s="2">
        <v>205</v>
      </c>
      <c r="B88" s="2" t="s">
        <v>160</v>
      </c>
      <c r="C88" s="2" t="s">
        <v>266</v>
      </c>
      <c r="O88" t="e">
        <f>VLOOKUP(C88,crop_coefficients!$A$3:$F$165,3,FALSE)</f>
        <v>#N/A</v>
      </c>
      <c r="P88" t="e">
        <f>VLOOKUP(C88,crop_coefficients!$A$3:$F$165,4,FALSE)</f>
        <v>#N/A</v>
      </c>
      <c r="Q88" t="e">
        <f>VLOOKUP(C88,crop_coefficients!$A$3:$F$165,5,FALSE)</f>
        <v>#N/A</v>
      </c>
      <c r="R88" t="e">
        <f>VLOOKUP(C88,crop_coefficients!$A$3:$F$165,6,FALSE)</f>
        <v>#N/A</v>
      </c>
      <c r="T88" t="e">
        <f>VLOOKUP(C88,Lengths_crop!$A$3:$I$183,3,FALSE)</f>
        <v>#N/A</v>
      </c>
      <c r="U88" t="e">
        <f>VLOOKUP(C88,Lengths_crop!$A$3:$I$183,4,FALSE)</f>
        <v>#N/A</v>
      </c>
      <c r="V88" t="e">
        <f>VLOOKUP(C88,Lengths_crop!$A$3:$I$183,5,FALSE)</f>
        <v>#N/A</v>
      </c>
      <c r="W88" t="e">
        <f>VLOOKUP(C88,Lengths_crop!$A$3:$I$183,6,FALSE)</f>
        <v>#N/A</v>
      </c>
      <c r="X88" t="e">
        <f>VLOOKUP(C88,Lengths_crop!$A$3:$I$183,7,FALSE)</f>
        <v>#N/A</v>
      </c>
      <c r="Y88" t="e">
        <f>VLOOKUP(C88,Lengths_crop!$A$3:$I$183,8,FALSE)</f>
        <v>#N/A</v>
      </c>
      <c r="Z88" t="e">
        <f>VLOOKUP(C88,Lengths_crop!$A$3:$I$183,9,FALSE)</f>
        <v>#N/A</v>
      </c>
    </row>
    <row r="89" spans="1:26" x14ac:dyDescent="0.25">
      <c r="A89" s="2">
        <v>206</v>
      </c>
      <c r="B89" s="2" t="s">
        <v>192</v>
      </c>
      <c r="C89" s="2" t="s">
        <v>267</v>
      </c>
      <c r="O89">
        <f>VLOOKUP(C89,crop_coefficients!$A$3:$F$165,3,FALSE)</f>
        <v>0.7</v>
      </c>
      <c r="P89">
        <f>VLOOKUP(C89,crop_coefficients!$A$3:$F$165,4,FALSE)</f>
        <v>1.05</v>
      </c>
      <c r="Q89">
        <f>VLOOKUP(C89,crop_coefficients!$A$3:$F$165,5,FALSE)</f>
        <v>0.95</v>
      </c>
      <c r="R89">
        <f>VLOOKUP(C89,crop_coefficients!$A$3:$F$165,6,FALSE)</f>
        <v>0.3</v>
      </c>
      <c r="T89">
        <f>VLOOKUP(C89,Lengths_crop!$A$3:$I$183,3,FALSE)</f>
        <v>20</v>
      </c>
      <c r="U89">
        <f>VLOOKUP(C89,Lengths_crop!$A$3:$I$183,4,FALSE)</f>
        <v>30</v>
      </c>
      <c r="V89" t="str">
        <f>VLOOKUP(C89,Lengths_crop!$A$3:$I$183,5,FALSE)</f>
        <v>50/30</v>
      </c>
      <c r="W89">
        <f>VLOOKUP(C89,Lengths_crop!$A$3:$I$183,6,FALSE)</f>
        <v>20</v>
      </c>
      <c r="X89">
        <f>VLOOKUP(C89,Lengths_crop!$A$3:$I$183,7,FALSE)</f>
        <v>100</v>
      </c>
      <c r="Y89" t="str">
        <f>VLOOKUP(C89,Lengths_crop!$A$3:$I$183,8,FALSE)</f>
        <v>Oct/Jan</v>
      </c>
      <c r="Z89" t="str">
        <f>VLOOKUP(C89,Lengths_crop!$A$3:$I$183,9,FALSE)</f>
        <v>Arid climate</v>
      </c>
    </row>
    <row r="90" spans="1:26" ht="28.5" x14ac:dyDescent="0.25">
      <c r="A90" s="2">
        <v>207</v>
      </c>
      <c r="B90" s="2" t="s">
        <v>192</v>
      </c>
      <c r="C90" s="2" t="s">
        <v>268</v>
      </c>
      <c r="O90">
        <f>VLOOKUP(C90,crop_coefficients!$A$3:$F$165,3,FALSE)</f>
        <v>0.5</v>
      </c>
      <c r="P90">
        <f>VLOOKUP(C90,crop_coefficients!$A$3:$F$165,4,FALSE)</f>
        <v>0.95</v>
      </c>
      <c r="Q90">
        <f>VLOOKUP(C90,crop_coefficients!$A$3:$F$165,5,FALSE)</f>
        <v>0.3</v>
      </c>
      <c r="R90" t="str">
        <f>VLOOKUP(C90,crop_coefficients!$A$3:$F$165,6,FALSE)</f>
        <v>0.2-0.8</v>
      </c>
      <c r="T90">
        <f>VLOOKUP(C90,Lengths_crop!$A$3:$I$183,3,FALSE)</f>
        <v>50</v>
      </c>
      <c r="U90">
        <f>VLOOKUP(C90,Lengths_crop!$A$3:$I$183,4,FALSE)</f>
        <v>30</v>
      </c>
      <c r="V90">
        <f>VLOOKUP(C90,Lengths_crop!$A$3:$I$183,5,FALSE)</f>
        <v>100</v>
      </c>
      <c r="W90">
        <f>VLOOKUP(C90,Lengths_crop!$A$3:$I$183,6,FALSE)</f>
        <v>50</v>
      </c>
      <c r="X90">
        <f>VLOOKUP(C90,Lengths_crop!$A$3:$I$183,7,FALSE)</f>
        <v>230</v>
      </c>
      <c r="Y90" t="str">
        <f>VLOOKUP(C90,Lengths_crop!$A$3:$I$183,8,FALSE)</f>
        <v>Feb</v>
      </c>
      <c r="Z90" t="str">
        <f>VLOOKUP(C90,Lengths_crop!$A$3:$I$183,9,FALSE)</f>
        <v>Warm Winter</v>
      </c>
    </row>
    <row r="91" spans="1:26" x14ac:dyDescent="0.25">
      <c r="A91" s="2">
        <v>208</v>
      </c>
      <c r="B91" s="2" t="s">
        <v>192</v>
      </c>
      <c r="C91" s="2" t="s">
        <v>269</v>
      </c>
      <c r="O91">
        <f>VLOOKUP(C91,crop_coefficients!$A$3:$F$165,3,FALSE)</f>
        <v>0.7</v>
      </c>
      <c r="P91">
        <f>VLOOKUP(C91,crop_coefficients!$A$3:$F$165,4,FALSE)</f>
        <v>1</v>
      </c>
      <c r="Q91">
        <f>VLOOKUP(C91,crop_coefficients!$A$3:$F$165,5,FALSE)</f>
        <v>0.7</v>
      </c>
      <c r="R91">
        <f>VLOOKUP(C91,crop_coefficients!$A$3:$F$165,6,FALSE)</f>
        <v>0.3</v>
      </c>
      <c r="T91" t="e">
        <f>VLOOKUP(C91,Lengths_crop!$A$3:$I$183,3,FALSE)</f>
        <v>#N/A</v>
      </c>
      <c r="U91" t="e">
        <f>VLOOKUP(C91,Lengths_crop!$A$3:$I$183,4,FALSE)</f>
        <v>#N/A</v>
      </c>
      <c r="V91" t="e">
        <f>VLOOKUP(C91,Lengths_crop!$A$3:$I$183,5,FALSE)</f>
        <v>#N/A</v>
      </c>
      <c r="W91" t="e">
        <f>VLOOKUP(C91,Lengths_crop!$A$3:$I$183,6,FALSE)</f>
        <v>#N/A</v>
      </c>
      <c r="X91" t="e">
        <f>VLOOKUP(C91,Lengths_crop!$A$3:$I$183,7,FALSE)</f>
        <v>#N/A</v>
      </c>
      <c r="Y91" t="e">
        <f>VLOOKUP(C91,Lengths_crop!$A$3:$I$183,8,FALSE)</f>
        <v>#N/A</v>
      </c>
      <c r="Z91" t="e">
        <f>VLOOKUP(C91,Lengths_crop!$A$3:$I$183,9,FALSE)</f>
        <v>#N/A</v>
      </c>
    </row>
    <row r="92" spans="1:26" ht="28.5" x14ac:dyDescent="0.25">
      <c r="A92" s="2">
        <v>209</v>
      </c>
      <c r="B92" s="2" t="s">
        <v>192</v>
      </c>
      <c r="C92" s="2" t="s">
        <v>270</v>
      </c>
      <c r="O92" t="e">
        <f>VLOOKUP(C92,crop_coefficients!$A$3:$F$165,3,FALSE)</f>
        <v>#N/A</v>
      </c>
      <c r="P92" t="e">
        <f>VLOOKUP(C92,crop_coefficients!$A$3:$F$165,4,FALSE)</f>
        <v>#N/A</v>
      </c>
      <c r="Q92" t="e">
        <f>VLOOKUP(C92,crop_coefficients!$A$3:$F$165,5,FALSE)</f>
        <v>#N/A</v>
      </c>
      <c r="R92" t="e">
        <f>VLOOKUP(C92,crop_coefficients!$A$3:$F$165,6,FALSE)</f>
        <v>#N/A</v>
      </c>
      <c r="T92" t="e">
        <f>VLOOKUP(C92,Lengths_crop!$A$3:$I$183,3,FALSE)</f>
        <v>#N/A</v>
      </c>
      <c r="U92" t="e">
        <f>VLOOKUP(C92,Lengths_crop!$A$3:$I$183,4,FALSE)</f>
        <v>#N/A</v>
      </c>
      <c r="V92" t="e">
        <f>VLOOKUP(C92,Lengths_crop!$A$3:$I$183,5,FALSE)</f>
        <v>#N/A</v>
      </c>
      <c r="W92" t="e">
        <f>VLOOKUP(C92,Lengths_crop!$A$3:$I$183,6,FALSE)</f>
        <v>#N/A</v>
      </c>
      <c r="X92" t="e">
        <f>VLOOKUP(C92,Lengths_crop!$A$3:$I$183,7,FALSE)</f>
        <v>#N/A</v>
      </c>
      <c r="Y92" t="e">
        <f>VLOOKUP(C92,Lengths_crop!$A$3:$I$183,8,FALSE)</f>
        <v>#N/A</v>
      </c>
      <c r="Z92" t="e">
        <f>VLOOKUP(C92,Lengths_crop!$A$3:$I$183,9,FALSE)</f>
        <v>#N/A</v>
      </c>
    </row>
    <row r="93" spans="1:26" x14ac:dyDescent="0.25">
      <c r="A93" s="2">
        <v>210</v>
      </c>
      <c r="B93" s="2" t="s">
        <v>223</v>
      </c>
      <c r="C93" s="2" t="s">
        <v>271</v>
      </c>
      <c r="O93" t="e">
        <f>VLOOKUP(C93,crop_coefficients!$A$3:$F$165,3,FALSE)</f>
        <v>#N/A</v>
      </c>
      <c r="P93" t="e">
        <f>VLOOKUP(C93,crop_coefficients!$A$3:$F$165,4,FALSE)</f>
        <v>#N/A</v>
      </c>
      <c r="Q93" t="e">
        <f>VLOOKUP(C93,crop_coefficients!$A$3:$F$165,5,FALSE)</f>
        <v>#N/A</v>
      </c>
      <c r="R93" t="e">
        <f>VLOOKUP(C93,crop_coefficients!$A$3:$F$165,6,FALSE)</f>
        <v>#N/A</v>
      </c>
      <c r="T93" t="e">
        <f>VLOOKUP(C93,Lengths_crop!$A$3:$I$183,3,FALSE)</f>
        <v>#N/A</v>
      </c>
      <c r="U93" t="e">
        <f>VLOOKUP(C93,Lengths_crop!$A$3:$I$183,4,FALSE)</f>
        <v>#N/A</v>
      </c>
      <c r="V93" t="e">
        <f>VLOOKUP(C93,Lengths_crop!$A$3:$I$183,5,FALSE)</f>
        <v>#N/A</v>
      </c>
      <c r="W93" t="e">
        <f>VLOOKUP(C93,Lengths_crop!$A$3:$I$183,6,FALSE)</f>
        <v>#N/A</v>
      </c>
      <c r="X93" t="e">
        <f>VLOOKUP(C93,Lengths_crop!$A$3:$I$183,7,FALSE)</f>
        <v>#N/A</v>
      </c>
      <c r="Y93" t="e">
        <f>VLOOKUP(C93,Lengths_crop!$A$3:$I$183,8,FALSE)</f>
        <v>#N/A</v>
      </c>
      <c r="Z93" t="e">
        <f>VLOOKUP(C93,Lengths_crop!$A$3:$I$183,9,FALSE)</f>
        <v>#N/A</v>
      </c>
    </row>
    <row r="94" spans="1:26" x14ac:dyDescent="0.25">
      <c r="A94" s="2">
        <v>211</v>
      </c>
      <c r="B94" s="2">
        <v>334933</v>
      </c>
      <c r="C94" s="2" t="s">
        <v>272</v>
      </c>
      <c r="O94" t="e">
        <f>VLOOKUP(C94,crop_coefficients!$A$3:$F$165,3,FALSE)</f>
        <v>#N/A</v>
      </c>
      <c r="P94" t="e">
        <f>VLOOKUP(C94,crop_coefficients!$A$3:$F$165,4,FALSE)</f>
        <v>#N/A</v>
      </c>
      <c r="Q94" t="e">
        <f>VLOOKUP(C94,crop_coefficients!$A$3:$F$165,5,FALSE)</f>
        <v>#N/A</v>
      </c>
      <c r="R94" t="e">
        <f>VLOOKUP(C94,crop_coefficients!$A$3:$F$165,6,FALSE)</f>
        <v>#N/A</v>
      </c>
      <c r="T94">
        <f>VLOOKUP(C94,Lengths_crop!$A$3:$I$183,3,FALSE)</f>
        <v>30</v>
      </c>
      <c r="U94">
        <f>VLOOKUP(C94,Lengths_crop!$A$3:$I$183,4,FALSE)</f>
        <v>90</v>
      </c>
      <c r="V94">
        <f>VLOOKUP(C94,Lengths_crop!$A$3:$I$183,5,FALSE)</f>
        <v>60</v>
      </c>
      <c r="W94">
        <f>VLOOKUP(C94,Lengths_crop!$A$3:$I$183,6,FALSE)</f>
        <v>90</v>
      </c>
      <c r="X94">
        <f>VLOOKUP(C94,Lengths_crop!$A$3:$I$183,7,FALSE)</f>
        <v>2705</v>
      </c>
      <c r="Y94" t="str">
        <f>VLOOKUP(C94,Lengths_crop!$A$3:$I$183,8,FALSE)</f>
        <v>March</v>
      </c>
      <c r="Z94" t="str">
        <f>VLOOKUP(C94,Lengths_crop!$A$3:$I$183,9,FALSE)</f>
        <v>Mediterranean</v>
      </c>
    </row>
    <row r="95" spans="1:26" x14ac:dyDescent="0.25">
      <c r="A95" s="2">
        <v>212</v>
      </c>
      <c r="B95" s="2" t="s">
        <v>273</v>
      </c>
      <c r="C95" s="2" t="s">
        <v>274</v>
      </c>
      <c r="O95" t="e">
        <f>VLOOKUP(C95,crop_coefficients!$A$3:$F$165,3,FALSE)</f>
        <v>#N/A</v>
      </c>
      <c r="P95" t="e">
        <f>VLOOKUP(C95,crop_coefficients!$A$3:$F$165,4,FALSE)</f>
        <v>#N/A</v>
      </c>
      <c r="Q95" t="e">
        <f>VLOOKUP(C95,crop_coefficients!$A$3:$F$165,5,FALSE)</f>
        <v>#N/A</v>
      </c>
      <c r="R95" t="e">
        <f>VLOOKUP(C95,crop_coefficients!$A$3:$F$165,6,FALSE)</f>
        <v>#N/A</v>
      </c>
      <c r="T95" t="e">
        <f>VLOOKUP(C95,Lengths_crop!$A$3:$I$183,3,FALSE)</f>
        <v>#N/A</v>
      </c>
      <c r="U95" t="e">
        <f>VLOOKUP(C95,Lengths_crop!$A$3:$I$183,4,FALSE)</f>
        <v>#N/A</v>
      </c>
      <c r="V95" t="e">
        <f>VLOOKUP(C95,Lengths_crop!$A$3:$I$183,5,FALSE)</f>
        <v>#N/A</v>
      </c>
      <c r="W95" t="e">
        <f>VLOOKUP(C95,Lengths_crop!$A$3:$I$183,6,FALSE)</f>
        <v>#N/A</v>
      </c>
      <c r="X95" t="e">
        <f>VLOOKUP(C95,Lengths_crop!$A$3:$I$183,7,FALSE)</f>
        <v>#N/A</v>
      </c>
      <c r="Y95" t="e">
        <f>VLOOKUP(C95,Lengths_crop!$A$3:$I$183,8,FALSE)</f>
        <v>#N/A</v>
      </c>
      <c r="Z95" t="e">
        <f>VLOOKUP(C95,Lengths_crop!$A$3:$I$183,9,FALSE)</f>
        <v>#N/A</v>
      </c>
    </row>
    <row r="96" spans="1:26" ht="42.75" x14ac:dyDescent="0.25">
      <c r="A96" s="2">
        <v>213</v>
      </c>
      <c r="B96" s="2" t="s">
        <v>192</v>
      </c>
      <c r="C96" s="2" t="s">
        <v>275</v>
      </c>
      <c r="O96" t="e">
        <f>VLOOKUP(C96,crop_coefficients!$A$3:$F$165,3,FALSE)</f>
        <v>#N/A</v>
      </c>
      <c r="P96" t="e">
        <f>VLOOKUP(C96,crop_coefficients!$A$3:$F$165,4,FALSE)</f>
        <v>#N/A</v>
      </c>
      <c r="Q96" t="e">
        <f>VLOOKUP(C96,crop_coefficients!$A$3:$F$165,5,FALSE)</f>
        <v>#N/A</v>
      </c>
      <c r="R96" t="e">
        <f>VLOOKUP(C96,crop_coefficients!$A$3:$F$165,6,FALSE)</f>
        <v>#N/A</v>
      </c>
      <c r="T96" t="e">
        <f>VLOOKUP(C96,Lengths_crop!$A$3:$I$183,3,FALSE)</f>
        <v>#N/A</v>
      </c>
      <c r="U96" t="e">
        <f>VLOOKUP(C96,Lengths_crop!$A$3:$I$183,4,FALSE)</f>
        <v>#N/A</v>
      </c>
      <c r="V96" t="e">
        <f>VLOOKUP(C96,Lengths_crop!$A$3:$I$183,5,FALSE)</f>
        <v>#N/A</v>
      </c>
      <c r="W96" t="e">
        <f>VLOOKUP(C96,Lengths_crop!$A$3:$I$183,6,FALSE)</f>
        <v>#N/A</v>
      </c>
      <c r="X96" t="e">
        <f>VLOOKUP(C96,Lengths_crop!$A$3:$I$183,7,FALSE)</f>
        <v>#N/A</v>
      </c>
      <c r="Y96" t="e">
        <f>VLOOKUP(C96,Lengths_crop!$A$3:$I$183,8,FALSE)</f>
        <v>#N/A</v>
      </c>
      <c r="Z96" t="e">
        <f>VLOOKUP(C96,Lengths_crop!$A$3:$I$183,9,FALSE)</f>
        <v>#N/A</v>
      </c>
    </row>
    <row r="97" spans="1:26" x14ac:dyDescent="0.25">
      <c r="A97" s="2">
        <v>214</v>
      </c>
      <c r="B97" s="2" t="s">
        <v>192</v>
      </c>
      <c r="C97" s="2" t="s">
        <v>276</v>
      </c>
      <c r="O97">
        <f>VLOOKUP(C97,crop_coefficients!$A$3:$F$165,3,FALSE)</f>
        <v>0.7</v>
      </c>
      <c r="P97">
        <f>VLOOKUP(C97,crop_coefficients!$A$3:$F$165,4,FALSE)</f>
        <v>1.05</v>
      </c>
      <c r="Q97">
        <f>VLOOKUP(C97,crop_coefficients!$A$3:$F$165,5,FALSE)</f>
        <v>0.95</v>
      </c>
      <c r="R97">
        <f>VLOOKUP(C97,crop_coefficients!$A$3:$F$165,6,FALSE)</f>
        <v>0.3</v>
      </c>
      <c r="T97">
        <f>VLOOKUP(C97,Lengths_crop!$A$3:$I$183,3,FALSE)</f>
        <v>35</v>
      </c>
      <c r="U97">
        <f>VLOOKUP(C97,Lengths_crop!$A$3:$I$183,4,FALSE)</f>
        <v>45</v>
      </c>
      <c r="V97">
        <f>VLOOKUP(C97,Lengths_crop!$A$3:$I$183,5,FALSE)</f>
        <v>40</v>
      </c>
      <c r="W97">
        <f>VLOOKUP(C97,Lengths_crop!$A$3:$I$183,6,FALSE)</f>
        <v>15</v>
      </c>
      <c r="X97">
        <f>VLOOKUP(C97,Lengths_crop!$A$3:$I$183,7,FALSE)</f>
        <v>135</v>
      </c>
      <c r="Y97" t="str">
        <f>VLOOKUP(C97,Lengths_crop!$A$3:$I$183,8,FALSE)</f>
        <v>Sept</v>
      </c>
      <c r="Z97" t="str">
        <f>VLOOKUP(C97,Lengths_crop!$A$3:$I$183,9,FALSE)</f>
        <v>Calif. Desert, USA</v>
      </c>
    </row>
    <row r="98" spans="1:26" ht="28.5" x14ac:dyDescent="0.25">
      <c r="A98" s="2">
        <v>215</v>
      </c>
      <c r="B98" s="2">
        <v>739755</v>
      </c>
      <c r="C98" s="2" t="s">
        <v>277</v>
      </c>
      <c r="O98" t="e">
        <f>VLOOKUP(C98,crop_coefficients!$A$3:$F$165,3,FALSE)</f>
        <v>#N/A</v>
      </c>
      <c r="P98" t="e">
        <f>VLOOKUP(C98,crop_coefficients!$A$3:$F$165,4,FALSE)</f>
        <v>#N/A</v>
      </c>
      <c r="Q98" t="e">
        <f>VLOOKUP(C98,crop_coefficients!$A$3:$F$165,5,FALSE)</f>
        <v>#N/A</v>
      </c>
      <c r="R98" t="e">
        <f>VLOOKUP(C98,crop_coefficients!$A$3:$F$165,6,FALSE)</f>
        <v>#N/A</v>
      </c>
      <c r="T98" t="e">
        <f>VLOOKUP(C98,Lengths_crop!$A$3:$I$183,3,FALSE)</f>
        <v>#N/A</v>
      </c>
      <c r="U98" t="e">
        <f>VLOOKUP(C98,Lengths_crop!$A$3:$I$183,4,FALSE)</f>
        <v>#N/A</v>
      </c>
      <c r="V98" t="e">
        <f>VLOOKUP(C98,Lengths_crop!$A$3:$I$183,5,FALSE)</f>
        <v>#N/A</v>
      </c>
      <c r="W98" t="e">
        <f>VLOOKUP(C98,Lengths_crop!$A$3:$I$183,6,FALSE)</f>
        <v>#N/A</v>
      </c>
      <c r="X98" t="e">
        <f>VLOOKUP(C98,Lengths_crop!$A$3:$I$183,7,FALSE)</f>
        <v>#N/A</v>
      </c>
      <c r="Y98" t="e">
        <f>VLOOKUP(C98,Lengths_crop!$A$3:$I$183,8,FALSE)</f>
        <v>#N/A</v>
      </c>
      <c r="Z98" t="e">
        <f>VLOOKUP(C98,Lengths_crop!$A$3:$I$183,9,FALSE)</f>
        <v>#N/A</v>
      </c>
    </row>
    <row r="99" spans="1:26" x14ac:dyDescent="0.25">
      <c r="A99" s="2">
        <v>216</v>
      </c>
      <c r="B99" s="2" t="s">
        <v>192</v>
      </c>
      <c r="C99" s="2" t="s">
        <v>278</v>
      </c>
      <c r="O99" t="e">
        <f>VLOOKUP(C99,crop_coefficients!$A$3:$F$165,3,FALSE)</f>
        <v>#N/A</v>
      </c>
      <c r="P99" t="e">
        <f>VLOOKUP(C99,crop_coefficients!$A$3:$F$165,4,FALSE)</f>
        <v>#N/A</v>
      </c>
      <c r="Q99" t="e">
        <f>VLOOKUP(C99,crop_coefficients!$A$3:$F$165,5,FALSE)</f>
        <v>#N/A</v>
      </c>
      <c r="R99" t="e">
        <f>VLOOKUP(C99,crop_coefficients!$A$3:$F$165,6,FALSE)</f>
        <v>#N/A</v>
      </c>
      <c r="T99" t="e">
        <f>VLOOKUP(C99,Lengths_crop!$A$3:$I$183,3,FALSE)</f>
        <v>#N/A</v>
      </c>
      <c r="U99" t="e">
        <f>VLOOKUP(C99,Lengths_crop!$A$3:$I$183,4,FALSE)</f>
        <v>#N/A</v>
      </c>
      <c r="V99" t="e">
        <f>VLOOKUP(C99,Lengths_crop!$A$3:$I$183,5,FALSE)</f>
        <v>#N/A</v>
      </c>
      <c r="W99" t="e">
        <f>VLOOKUP(C99,Lengths_crop!$A$3:$I$183,6,FALSE)</f>
        <v>#N/A</v>
      </c>
      <c r="X99" t="e">
        <f>VLOOKUP(C99,Lengths_crop!$A$3:$I$183,7,FALSE)</f>
        <v>#N/A</v>
      </c>
      <c r="Y99" t="e">
        <f>VLOOKUP(C99,Lengths_crop!$A$3:$I$183,8,FALSE)</f>
        <v>#N/A</v>
      </c>
      <c r="Z99" t="e">
        <f>VLOOKUP(C99,Lengths_crop!$A$3:$I$183,9,FALSE)</f>
        <v>#N/A</v>
      </c>
    </row>
    <row r="100" spans="1:26" ht="28.5" x14ac:dyDescent="0.25">
      <c r="A100" s="2">
        <v>217</v>
      </c>
      <c r="B100" s="2" t="s">
        <v>229</v>
      </c>
      <c r="C100" s="2" t="s">
        <v>279</v>
      </c>
      <c r="O100" t="e">
        <f>VLOOKUP(C100,crop_coefficients!$A$3:$F$165,3,FALSE)</f>
        <v>#N/A</v>
      </c>
      <c r="P100" t="e">
        <f>VLOOKUP(C100,crop_coefficients!$A$3:$F$165,4,FALSE)</f>
        <v>#N/A</v>
      </c>
      <c r="Q100" t="e">
        <f>VLOOKUP(C100,crop_coefficients!$A$3:$F$165,5,FALSE)</f>
        <v>#N/A</v>
      </c>
      <c r="R100" t="e">
        <f>VLOOKUP(C100,crop_coefficients!$A$3:$F$165,6,FALSE)</f>
        <v>#N/A</v>
      </c>
      <c r="T100" t="e">
        <f>VLOOKUP(C100,Lengths_crop!$A$3:$I$183,3,FALSE)</f>
        <v>#N/A</v>
      </c>
      <c r="U100" t="e">
        <f>VLOOKUP(C100,Lengths_crop!$A$3:$I$183,4,FALSE)</f>
        <v>#N/A</v>
      </c>
      <c r="V100" t="e">
        <f>VLOOKUP(C100,Lengths_crop!$A$3:$I$183,5,FALSE)</f>
        <v>#N/A</v>
      </c>
      <c r="W100" t="e">
        <f>VLOOKUP(C100,Lengths_crop!$A$3:$I$183,6,FALSE)</f>
        <v>#N/A</v>
      </c>
      <c r="X100" t="e">
        <f>VLOOKUP(C100,Lengths_crop!$A$3:$I$183,7,FALSE)</f>
        <v>#N/A</v>
      </c>
      <c r="Y100" t="e">
        <f>VLOOKUP(C100,Lengths_crop!$A$3:$I$183,8,FALSE)</f>
        <v>#N/A</v>
      </c>
      <c r="Z100" t="e">
        <f>VLOOKUP(C100,Lengths_crop!$A$3:$I$183,9,FALSE)</f>
        <v>#N/A</v>
      </c>
    </row>
    <row r="101" spans="1:26" ht="28.5" x14ac:dyDescent="0.25">
      <c r="A101" s="2">
        <v>218</v>
      </c>
      <c r="B101" s="2" t="s">
        <v>223</v>
      </c>
      <c r="C101" s="2" t="s">
        <v>280</v>
      </c>
      <c r="O101" t="e">
        <f>VLOOKUP(C101,crop_coefficients!$A$3:$F$165,3,FALSE)</f>
        <v>#N/A</v>
      </c>
      <c r="P101" t="e">
        <f>VLOOKUP(C101,crop_coefficients!$A$3:$F$165,4,FALSE)</f>
        <v>#N/A</v>
      </c>
      <c r="Q101" t="e">
        <f>VLOOKUP(C101,crop_coefficients!$A$3:$F$165,5,FALSE)</f>
        <v>#N/A</v>
      </c>
      <c r="R101" t="e">
        <f>VLOOKUP(C101,crop_coefficients!$A$3:$F$165,6,FALSE)</f>
        <v>#N/A</v>
      </c>
      <c r="T101" t="e">
        <f>VLOOKUP(C101,Lengths_crop!$A$3:$I$183,3,FALSE)</f>
        <v>#N/A</v>
      </c>
      <c r="U101" t="e">
        <f>VLOOKUP(C101,Lengths_crop!$A$3:$I$183,4,FALSE)</f>
        <v>#N/A</v>
      </c>
      <c r="V101" t="e">
        <f>VLOOKUP(C101,Lengths_crop!$A$3:$I$183,5,FALSE)</f>
        <v>#N/A</v>
      </c>
      <c r="W101" t="e">
        <f>VLOOKUP(C101,Lengths_crop!$A$3:$I$183,6,FALSE)</f>
        <v>#N/A</v>
      </c>
      <c r="X101" t="e">
        <f>VLOOKUP(C101,Lengths_crop!$A$3:$I$183,7,FALSE)</f>
        <v>#N/A</v>
      </c>
      <c r="Y101" t="e">
        <f>VLOOKUP(C101,Lengths_crop!$A$3:$I$183,8,FALSE)</f>
        <v>#N/A</v>
      </c>
      <c r="Z101" t="e">
        <f>VLOOKUP(C101,Lengths_crop!$A$3:$I$183,9,FALSE)</f>
        <v>#N/A</v>
      </c>
    </row>
    <row r="102" spans="1:26" x14ac:dyDescent="0.25">
      <c r="A102" s="2">
        <v>219</v>
      </c>
      <c r="B102" s="2" t="s">
        <v>192</v>
      </c>
      <c r="C102" s="2" t="s">
        <v>281</v>
      </c>
      <c r="O102" t="e">
        <f>VLOOKUP(C102,crop_coefficients!$A$3:$F$165,3,FALSE)</f>
        <v>#N/A</v>
      </c>
      <c r="P102" t="e">
        <f>VLOOKUP(C102,crop_coefficients!$A$3:$F$165,4,FALSE)</f>
        <v>#N/A</v>
      </c>
      <c r="Q102" t="e">
        <f>VLOOKUP(C102,crop_coefficients!$A$3:$F$165,5,FALSE)</f>
        <v>#N/A</v>
      </c>
      <c r="R102" t="e">
        <f>VLOOKUP(C102,crop_coefficients!$A$3:$F$165,6,FALSE)</f>
        <v>#N/A</v>
      </c>
      <c r="T102" t="e">
        <f>VLOOKUP(C102,Lengths_crop!$A$3:$I$183,3,FALSE)</f>
        <v>#N/A</v>
      </c>
      <c r="U102" t="e">
        <f>VLOOKUP(C102,Lengths_crop!$A$3:$I$183,4,FALSE)</f>
        <v>#N/A</v>
      </c>
      <c r="V102" t="e">
        <f>VLOOKUP(C102,Lengths_crop!$A$3:$I$183,5,FALSE)</f>
        <v>#N/A</v>
      </c>
      <c r="W102" t="e">
        <f>VLOOKUP(C102,Lengths_crop!$A$3:$I$183,6,FALSE)</f>
        <v>#N/A</v>
      </c>
      <c r="X102" t="e">
        <f>VLOOKUP(C102,Lengths_crop!$A$3:$I$183,7,FALSE)</f>
        <v>#N/A</v>
      </c>
      <c r="Y102" t="e">
        <f>VLOOKUP(C102,Lengths_crop!$A$3:$I$183,8,FALSE)</f>
        <v>#N/A</v>
      </c>
      <c r="Z102" t="e">
        <f>VLOOKUP(C102,Lengths_crop!$A$3:$I$183,9,FALSE)</f>
        <v>#N/A</v>
      </c>
    </row>
    <row r="103" spans="1:26" x14ac:dyDescent="0.25">
      <c r="A103" s="2">
        <v>220</v>
      </c>
      <c r="B103" s="2" t="s">
        <v>223</v>
      </c>
      <c r="C103" s="2" t="s">
        <v>282</v>
      </c>
      <c r="O103" t="e">
        <f>VLOOKUP(C103,crop_coefficients!$A$3:$F$165,3,FALSE)</f>
        <v>#N/A</v>
      </c>
      <c r="P103" t="e">
        <f>VLOOKUP(C103,crop_coefficients!$A$3:$F$165,4,FALSE)</f>
        <v>#N/A</v>
      </c>
      <c r="Q103" t="e">
        <f>VLOOKUP(C103,crop_coefficients!$A$3:$F$165,5,FALSE)</f>
        <v>#N/A</v>
      </c>
      <c r="R103" t="e">
        <f>VLOOKUP(C103,crop_coefficients!$A$3:$F$165,6,FALSE)</f>
        <v>#N/A</v>
      </c>
      <c r="T103" t="e">
        <f>VLOOKUP(C103,Lengths_crop!$A$3:$I$183,3,FALSE)</f>
        <v>#N/A</v>
      </c>
      <c r="U103" t="e">
        <f>VLOOKUP(C103,Lengths_crop!$A$3:$I$183,4,FALSE)</f>
        <v>#N/A</v>
      </c>
      <c r="V103" t="e">
        <f>VLOOKUP(C103,Lengths_crop!$A$3:$I$183,5,FALSE)</f>
        <v>#N/A</v>
      </c>
      <c r="W103" t="e">
        <f>VLOOKUP(C103,Lengths_crop!$A$3:$I$183,6,FALSE)</f>
        <v>#N/A</v>
      </c>
      <c r="X103" t="e">
        <f>VLOOKUP(C103,Lengths_crop!$A$3:$I$183,7,FALSE)</f>
        <v>#N/A</v>
      </c>
      <c r="Y103" t="e">
        <f>VLOOKUP(C103,Lengths_crop!$A$3:$I$183,8,FALSE)</f>
        <v>#N/A</v>
      </c>
      <c r="Z103" t="e">
        <f>VLOOKUP(C103,Lengths_crop!$A$3:$I$183,9,FALSE)</f>
        <v>#N/A</v>
      </c>
    </row>
    <row r="104" spans="1:26" ht="28.5" x14ac:dyDescent="0.25">
      <c r="A104" s="2">
        <v>221</v>
      </c>
      <c r="B104" s="2" t="s">
        <v>192</v>
      </c>
      <c r="C104" s="2" t="s">
        <v>283</v>
      </c>
      <c r="O104">
        <f>VLOOKUP(C104,crop_coefficients!$A$3:$F$165,3,FALSE)</f>
        <v>0.4</v>
      </c>
      <c r="P104">
        <f>VLOOKUP(C104,crop_coefficients!$A$3:$F$165,4,FALSE)</f>
        <v>0.85</v>
      </c>
      <c r="Q104">
        <f>VLOOKUP(C104,crop_coefficients!$A$3:$F$165,5,FALSE)</f>
        <v>0.75</v>
      </c>
      <c r="R104">
        <f>VLOOKUP(C104,crop_coefficients!$A$3:$F$165,6,FALSE)</f>
        <v>0.2</v>
      </c>
      <c r="T104" t="e">
        <f>VLOOKUP(C104,Lengths_crop!$A$3:$I$183,3,FALSE)</f>
        <v>#N/A</v>
      </c>
      <c r="U104" t="e">
        <f>VLOOKUP(C104,Lengths_crop!$A$3:$I$183,4,FALSE)</f>
        <v>#N/A</v>
      </c>
      <c r="V104" t="e">
        <f>VLOOKUP(C104,Lengths_crop!$A$3:$I$183,5,FALSE)</f>
        <v>#N/A</v>
      </c>
      <c r="W104" t="e">
        <f>VLOOKUP(C104,Lengths_crop!$A$3:$I$183,6,FALSE)</f>
        <v>#N/A</v>
      </c>
      <c r="X104" t="e">
        <f>VLOOKUP(C104,Lengths_crop!$A$3:$I$183,7,FALSE)</f>
        <v>#N/A</v>
      </c>
      <c r="Y104" t="e">
        <f>VLOOKUP(C104,Lengths_crop!$A$3:$I$183,8,FALSE)</f>
        <v>#N/A</v>
      </c>
      <c r="Z104" t="e">
        <f>VLOOKUP(C104,Lengths_crop!$A$3:$I$183,9,FALSE)</f>
        <v>#N/A</v>
      </c>
    </row>
    <row r="105" spans="1:26" x14ac:dyDescent="0.25">
      <c r="A105" s="2">
        <v>222</v>
      </c>
      <c r="B105" s="2" t="s">
        <v>192</v>
      </c>
      <c r="C105" s="2" t="s">
        <v>284</v>
      </c>
      <c r="O105" t="e">
        <f>VLOOKUP(C105,crop_coefficients!$A$3:$F$165,3,FALSE)</f>
        <v>#N/A</v>
      </c>
      <c r="P105" t="e">
        <f>VLOOKUP(C105,crop_coefficients!$A$3:$F$165,4,FALSE)</f>
        <v>#N/A</v>
      </c>
      <c r="Q105" t="e">
        <f>VLOOKUP(C105,crop_coefficients!$A$3:$F$165,5,FALSE)</f>
        <v>#N/A</v>
      </c>
      <c r="R105" t="e">
        <f>VLOOKUP(C105,crop_coefficients!$A$3:$F$165,6,FALSE)</f>
        <v>#N/A</v>
      </c>
      <c r="T105" t="e">
        <f>VLOOKUP(C105,Lengths_crop!$A$3:$I$183,3,FALSE)</f>
        <v>#N/A</v>
      </c>
      <c r="U105" t="e">
        <f>VLOOKUP(C105,Lengths_crop!$A$3:$I$183,4,FALSE)</f>
        <v>#N/A</v>
      </c>
      <c r="V105" t="e">
        <f>VLOOKUP(C105,Lengths_crop!$A$3:$I$183,5,FALSE)</f>
        <v>#N/A</v>
      </c>
      <c r="W105" t="e">
        <f>VLOOKUP(C105,Lengths_crop!$A$3:$I$183,6,FALSE)</f>
        <v>#N/A</v>
      </c>
      <c r="X105" t="e">
        <f>VLOOKUP(C105,Lengths_crop!$A$3:$I$183,7,FALSE)</f>
        <v>#N/A</v>
      </c>
      <c r="Y105" t="e">
        <f>VLOOKUP(C105,Lengths_crop!$A$3:$I$183,8,FALSE)</f>
        <v>#N/A</v>
      </c>
      <c r="Z105" t="e">
        <f>VLOOKUP(C105,Lengths_crop!$A$3:$I$183,9,FALSE)</f>
        <v>#N/A</v>
      </c>
    </row>
    <row r="106" spans="1:26" x14ac:dyDescent="0.25">
      <c r="A106" s="2">
        <v>223</v>
      </c>
      <c r="B106" s="2" t="s">
        <v>223</v>
      </c>
      <c r="C106" s="2" t="s">
        <v>285</v>
      </c>
      <c r="O106" t="e">
        <f>VLOOKUP(C106,crop_coefficients!$A$3:$F$165,3,FALSE)</f>
        <v>#N/A</v>
      </c>
      <c r="P106" t="e">
        <f>VLOOKUP(C106,crop_coefficients!$A$3:$F$165,4,FALSE)</f>
        <v>#N/A</v>
      </c>
      <c r="Q106" t="e">
        <f>VLOOKUP(C106,crop_coefficients!$A$3:$F$165,5,FALSE)</f>
        <v>#N/A</v>
      </c>
      <c r="R106" t="e">
        <f>VLOOKUP(C106,crop_coefficients!$A$3:$F$165,6,FALSE)</f>
        <v>#N/A</v>
      </c>
      <c r="T106" t="e">
        <f>VLOOKUP(C106,Lengths_crop!$A$3:$I$183,3,FALSE)</f>
        <v>#N/A</v>
      </c>
      <c r="U106" t="e">
        <f>VLOOKUP(C106,Lengths_crop!$A$3:$I$183,4,FALSE)</f>
        <v>#N/A</v>
      </c>
      <c r="V106" t="e">
        <f>VLOOKUP(C106,Lengths_crop!$A$3:$I$183,5,FALSE)</f>
        <v>#N/A</v>
      </c>
      <c r="W106" t="e">
        <f>VLOOKUP(C106,Lengths_crop!$A$3:$I$183,6,FALSE)</f>
        <v>#N/A</v>
      </c>
      <c r="X106" t="e">
        <f>VLOOKUP(C106,Lengths_crop!$A$3:$I$183,7,FALSE)</f>
        <v>#N/A</v>
      </c>
      <c r="Y106" t="e">
        <f>VLOOKUP(C106,Lengths_crop!$A$3:$I$183,8,FALSE)</f>
        <v>#N/A</v>
      </c>
      <c r="Z106" t="e">
        <f>VLOOKUP(C106,Lengths_crop!$A$3:$I$183,9,FALSE)</f>
        <v>#N/A</v>
      </c>
    </row>
    <row r="107" spans="1:26" x14ac:dyDescent="0.25">
      <c r="A107" s="2">
        <v>224</v>
      </c>
      <c r="B107" s="2" t="s">
        <v>146</v>
      </c>
      <c r="C107" s="2" t="s">
        <v>286</v>
      </c>
      <c r="O107" t="e">
        <f>VLOOKUP(C107,crop_coefficients!$A$3:$F$165,3,FALSE)</f>
        <v>#N/A</v>
      </c>
      <c r="P107" t="e">
        <f>VLOOKUP(C107,crop_coefficients!$A$3:$F$165,4,FALSE)</f>
        <v>#N/A</v>
      </c>
      <c r="Q107" t="e">
        <f>VLOOKUP(C107,crop_coefficients!$A$3:$F$165,5,FALSE)</f>
        <v>#N/A</v>
      </c>
      <c r="R107" t="e">
        <f>VLOOKUP(C107,crop_coefficients!$A$3:$F$165,6,FALSE)</f>
        <v>#N/A</v>
      </c>
      <c r="T107" t="e">
        <f>VLOOKUP(C107,Lengths_crop!$A$3:$I$183,3,FALSE)</f>
        <v>#N/A</v>
      </c>
      <c r="U107" t="e">
        <f>VLOOKUP(C107,Lengths_crop!$A$3:$I$183,4,FALSE)</f>
        <v>#N/A</v>
      </c>
      <c r="V107" t="e">
        <f>VLOOKUP(C107,Lengths_crop!$A$3:$I$183,5,FALSE)</f>
        <v>#N/A</v>
      </c>
      <c r="W107" t="e">
        <f>VLOOKUP(C107,Lengths_crop!$A$3:$I$183,6,FALSE)</f>
        <v>#N/A</v>
      </c>
      <c r="X107" t="e">
        <f>VLOOKUP(C107,Lengths_crop!$A$3:$I$183,7,FALSE)</f>
        <v>#N/A</v>
      </c>
      <c r="Y107" t="e">
        <f>VLOOKUP(C107,Lengths_crop!$A$3:$I$183,8,FALSE)</f>
        <v>#N/A</v>
      </c>
      <c r="Z107" t="e">
        <f>VLOOKUP(C107,Lengths_crop!$A$3:$I$183,9,FALSE)</f>
        <v>#N/A</v>
      </c>
    </row>
    <row r="108" spans="1:26" ht="57" x14ac:dyDescent="0.25">
      <c r="A108" s="2">
        <v>225</v>
      </c>
      <c r="B108" s="2" t="s">
        <v>133</v>
      </c>
      <c r="C108" s="2" t="s">
        <v>287</v>
      </c>
      <c r="D108" s="9">
        <v>0.7</v>
      </c>
      <c r="E108" s="9">
        <v>1.1499999999999999</v>
      </c>
      <c r="F108" s="9">
        <v>1.05</v>
      </c>
      <c r="G108" s="9">
        <v>1.5</v>
      </c>
      <c r="O108" t="e">
        <f>VLOOKUP(C108,crop_coefficients!$A$3:$F$165,3,FALSE)</f>
        <v>#N/A</v>
      </c>
      <c r="P108" t="e">
        <f>VLOOKUP(C108,crop_coefficients!$A$3:$F$165,4,FALSE)</f>
        <v>#N/A</v>
      </c>
      <c r="Q108" t="e">
        <f>VLOOKUP(C108,crop_coefficients!$A$3:$F$165,5,FALSE)</f>
        <v>#N/A</v>
      </c>
      <c r="R108" t="e">
        <f>VLOOKUP(C108,crop_coefficients!$A$3:$F$165,6,FALSE)</f>
        <v>#N/A</v>
      </c>
      <c r="T108" t="e">
        <f>VLOOKUP(C108,Lengths_crop!$A$3:$I$183,3,FALSE)</f>
        <v>#N/A</v>
      </c>
      <c r="U108" t="e">
        <f>VLOOKUP(C108,Lengths_crop!$A$3:$I$183,4,FALSE)</f>
        <v>#N/A</v>
      </c>
      <c r="V108" t="e">
        <f>VLOOKUP(C108,Lengths_crop!$A$3:$I$183,5,FALSE)</f>
        <v>#N/A</v>
      </c>
      <c r="W108" t="e">
        <f>VLOOKUP(C108,Lengths_crop!$A$3:$I$183,6,FALSE)</f>
        <v>#N/A</v>
      </c>
      <c r="X108" t="e">
        <f>VLOOKUP(C108,Lengths_crop!$A$3:$I$183,7,FALSE)</f>
        <v>#N/A</v>
      </c>
      <c r="Y108" t="e">
        <f>VLOOKUP(C108,Lengths_crop!$A$3:$I$183,8,FALSE)</f>
        <v>#N/A</v>
      </c>
      <c r="Z108" t="e">
        <f>VLOOKUP(C108,Lengths_crop!$A$3:$I$183,9,FALSE)</f>
        <v>#N/A</v>
      </c>
    </row>
    <row r="109" spans="1:26" ht="57" x14ac:dyDescent="0.25">
      <c r="A109" s="2">
        <v>226</v>
      </c>
      <c r="B109" s="2" t="s">
        <v>133</v>
      </c>
      <c r="C109" s="2" t="s">
        <v>288</v>
      </c>
      <c r="D109">
        <v>0.3</v>
      </c>
      <c r="E109">
        <v>1.1499999999999999</v>
      </c>
      <c r="F109">
        <v>0.25</v>
      </c>
      <c r="G109">
        <v>1</v>
      </c>
      <c r="H109">
        <v>20</v>
      </c>
      <c r="I109">
        <v>50</v>
      </c>
      <c r="J109">
        <v>60</v>
      </c>
      <c r="K109">
        <v>30</v>
      </c>
      <c r="L109">
        <v>160</v>
      </c>
      <c r="M109" t="s">
        <v>430</v>
      </c>
      <c r="N109" t="s">
        <v>320</v>
      </c>
      <c r="O109" t="e">
        <f>VLOOKUP(C109,crop_coefficients!$A$3:$F$165,3,FALSE)</f>
        <v>#N/A</v>
      </c>
      <c r="P109" t="e">
        <f>VLOOKUP(C109,crop_coefficients!$A$3:$F$165,4,FALSE)</f>
        <v>#N/A</v>
      </c>
      <c r="Q109" t="e">
        <f>VLOOKUP(C109,crop_coefficients!$A$3:$F$165,5,FALSE)</f>
        <v>#N/A</v>
      </c>
      <c r="R109" t="e">
        <f>VLOOKUP(C109,crop_coefficients!$A$3:$F$165,6,FALSE)</f>
        <v>#N/A</v>
      </c>
      <c r="T109" t="e">
        <f>VLOOKUP(C109,Lengths_crop!$A$3:$I$183,3,FALSE)</f>
        <v>#N/A</v>
      </c>
      <c r="U109" t="e">
        <f>VLOOKUP(C109,Lengths_crop!$A$3:$I$183,4,FALSE)</f>
        <v>#N/A</v>
      </c>
      <c r="V109" t="e">
        <f>VLOOKUP(C109,Lengths_crop!$A$3:$I$183,5,FALSE)</f>
        <v>#N/A</v>
      </c>
      <c r="W109" t="e">
        <f>VLOOKUP(C109,Lengths_crop!$A$3:$I$183,6,FALSE)</f>
        <v>#N/A</v>
      </c>
      <c r="X109" t="e">
        <f>VLOOKUP(C109,Lengths_crop!$A$3:$I$183,7,FALSE)</f>
        <v>#N/A</v>
      </c>
      <c r="Y109" t="e">
        <f>VLOOKUP(C109,Lengths_crop!$A$3:$I$183,8,FALSE)</f>
        <v>#N/A</v>
      </c>
      <c r="Z109" t="e">
        <f>VLOOKUP(C109,Lengths_crop!$A$3:$I$183,9,FALSE)</f>
        <v>#N/A</v>
      </c>
    </row>
    <row r="110" spans="1:26" x14ac:dyDescent="0.25">
      <c r="A110" s="2">
        <v>227</v>
      </c>
      <c r="B110" s="2" t="s">
        <v>192</v>
      </c>
      <c r="C110" s="2" t="s">
        <v>289</v>
      </c>
      <c r="O110">
        <f>VLOOKUP(C110,crop_coefficients!$A$3:$F$165,3,FALSE)</f>
        <v>0.7</v>
      </c>
      <c r="P110">
        <f>VLOOKUP(C110,crop_coefficients!$A$3:$F$165,4,FALSE)</f>
        <v>1</v>
      </c>
      <c r="Q110">
        <f>VLOOKUP(C110,crop_coefficients!$A$3:$F$165,5,FALSE)</f>
        <v>0.95</v>
      </c>
      <c r="R110">
        <f>VLOOKUP(C110,crop_coefficients!$A$3:$F$165,6,FALSE)</f>
        <v>0.3</v>
      </c>
      <c r="T110">
        <f>VLOOKUP(C110,Lengths_crop!$A$3:$I$183,3,FALSE)</f>
        <v>20</v>
      </c>
      <c r="U110">
        <f>VLOOKUP(C110,Lengths_crop!$A$3:$I$183,4,FALSE)</f>
        <v>30</v>
      </c>
      <c r="V110">
        <f>VLOOKUP(C110,Lengths_crop!$A$3:$I$183,5,FALSE)</f>
        <v>15</v>
      </c>
      <c r="W110">
        <f>VLOOKUP(C110,Lengths_crop!$A$3:$I$183,6,FALSE)</f>
        <v>10</v>
      </c>
      <c r="X110">
        <f>VLOOKUP(C110,Lengths_crop!$A$3:$I$183,7,FALSE)</f>
        <v>75</v>
      </c>
      <c r="Y110" t="str">
        <f>VLOOKUP(C110,Lengths_crop!$A$3:$I$183,8,FALSE)</f>
        <v>April</v>
      </c>
      <c r="Z110" t="str">
        <f>VLOOKUP(C110,Lengths_crop!$A$3:$I$183,9,FALSE)</f>
        <v>Mediterranean</v>
      </c>
    </row>
    <row r="111" spans="1:26" ht="57" x14ac:dyDescent="0.25">
      <c r="A111" s="2">
        <v>228</v>
      </c>
      <c r="B111" s="2" t="s">
        <v>290</v>
      </c>
      <c r="C111" s="2" t="s">
        <v>291</v>
      </c>
      <c r="D111" s="9">
        <v>0.7</v>
      </c>
      <c r="E111" s="9">
        <v>1.1499999999999999</v>
      </c>
      <c r="F111" s="9">
        <v>1.05</v>
      </c>
      <c r="G111" s="9">
        <v>1.5</v>
      </c>
      <c r="O111" t="e">
        <f>VLOOKUP(C111,crop_coefficients!$A$3:$F$165,3,FALSE)</f>
        <v>#N/A</v>
      </c>
      <c r="P111" t="e">
        <f>VLOOKUP(C111,crop_coefficients!$A$3:$F$165,4,FALSE)</f>
        <v>#N/A</v>
      </c>
      <c r="Q111" t="e">
        <f>VLOOKUP(C111,crop_coefficients!$A$3:$F$165,5,FALSE)</f>
        <v>#N/A</v>
      </c>
      <c r="R111" t="e">
        <f>VLOOKUP(C111,crop_coefficients!$A$3:$F$165,6,FALSE)</f>
        <v>#N/A</v>
      </c>
      <c r="T111" t="e">
        <f>VLOOKUP(C111,Lengths_crop!$A$3:$I$183,3,FALSE)</f>
        <v>#N/A</v>
      </c>
      <c r="U111" t="e">
        <f>VLOOKUP(C111,Lengths_crop!$A$3:$I$183,4,FALSE)</f>
        <v>#N/A</v>
      </c>
      <c r="V111" t="e">
        <f>VLOOKUP(C111,Lengths_crop!$A$3:$I$183,5,FALSE)</f>
        <v>#N/A</v>
      </c>
      <c r="W111" t="e">
        <f>VLOOKUP(C111,Lengths_crop!$A$3:$I$183,6,FALSE)</f>
        <v>#N/A</v>
      </c>
      <c r="X111" t="e">
        <f>VLOOKUP(C111,Lengths_crop!$A$3:$I$183,7,FALSE)</f>
        <v>#N/A</v>
      </c>
      <c r="Y111" t="e">
        <f>VLOOKUP(C111,Lengths_crop!$A$3:$I$183,8,FALSE)</f>
        <v>#N/A</v>
      </c>
      <c r="Z111" t="e">
        <f>VLOOKUP(C111,Lengths_crop!$A$3:$I$183,9,FALSE)</f>
        <v>#N/A</v>
      </c>
    </row>
    <row r="112" spans="1:26" ht="28.5" x14ac:dyDescent="0.25">
      <c r="A112" s="2">
        <v>229</v>
      </c>
      <c r="B112" s="2" t="s">
        <v>192</v>
      </c>
      <c r="C112" s="2" t="s">
        <v>292</v>
      </c>
      <c r="O112" t="e">
        <f>VLOOKUP(C112,crop_coefficients!$A$3:$F$165,3,FALSE)</f>
        <v>#N/A</v>
      </c>
      <c r="P112" t="e">
        <f>VLOOKUP(C112,crop_coefficients!$A$3:$F$165,4,FALSE)</f>
        <v>#N/A</v>
      </c>
      <c r="Q112" t="e">
        <f>VLOOKUP(C112,crop_coefficients!$A$3:$F$165,5,FALSE)</f>
        <v>#N/A</v>
      </c>
      <c r="R112" t="e">
        <f>VLOOKUP(C112,crop_coefficients!$A$3:$F$165,6,FALSE)</f>
        <v>#N/A</v>
      </c>
      <c r="T112" t="e">
        <f>VLOOKUP(C112,Lengths_crop!$A$3:$I$183,3,FALSE)</f>
        <v>#N/A</v>
      </c>
      <c r="U112" t="e">
        <f>VLOOKUP(C112,Lengths_crop!$A$3:$I$183,4,FALSE)</f>
        <v>#N/A</v>
      </c>
      <c r="V112" t="e">
        <f>VLOOKUP(C112,Lengths_crop!$A$3:$I$183,5,FALSE)</f>
        <v>#N/A</v>
      </c>
      <c r="W112" t="e">
        <f>VLOOKUP(C112,Lengths_crop!$A$3:$I$183,6,FALSE)</f>
        <v>#N/A</v>
      </c>
      <c r="X112" t="e">
        <f>VLOOKUP(C112,Lengths_crop!$A$3:$I$183,7,FALSE)</f>
        <v>#N/A</v>
      </c>
      <c r="Y112" t="e">
        <f>VLOOKUP(C112,Lengths_crop!$A$3:$I$183,8,FALSE)</f>
        <v>#N/A</v>
      </c>
      <c r="Z112" t="e">
        <f>VLOOKUP(C112,Lengths_crop!$A$3:$I$183,9,FALSE)</f>
        <v>#N/A</v>
      </c>
    </row>
    <row r="113" spans="1:26" ht="71.25" x14ac:dyDescent="0.25">
      <c r="A113" s="2">
        <v>230</v>
      </c>
      <c r="B113" s="2">
        <v>896054</v>
      </c>
      <c r="C113" s="2" t="s">
        <v>293</v>
      </c>
      <c r="O113" t="e">
        <f>VLOOKUP(C113,crop_coefficients!$A$3:$F$165,3,FALSE)</f>
        <v>#N/A</v>
      </c>
      <c r="P113" t="e">
        <f>VLOOKUP(C113,crop_coefficients!$A$3:$F$165,4,FALSE)</f>
        <v>#N/A</v>
      </c>
      <c r="Q113" t="e">
        <f>VLOOKUP(C113,crop_coefficients!$A$3:$F$165,5,FALSE)</f>
        <v>#N/A</v>
      </c>
      <c r="R113" t="e">
        <f>VLOOKUP(C113,crop_coefficients!$A$3:$F$165,6,FALSE)</f>
        <v>#N/A</v>
      </c>
      <c r="T113" t="e">
        <f>VLOOKUP(C113,Lengths_crop!$A$3:$I$183,3,FALSE)</f>
        <v>#N/A</v>
      </c>
      <c r="U113" t="e">
        <f>VLOOKUP(C113,Lengths_crop!$A$3:$I$183,4,FALSE)</f>
        <v>#N/A</v>
      </c>
      <c r="V113" t="e">
        <f>VLOOKUP(C113,Lengths_crop!$A$3:$I$183,5,FALSE)</f>
        <v>#N/A</v>
      </c>
      <c r="W113" t="e">
        <f>VLOOKUP(C113,Lengths_crop!$A$3:$I$183,6,FALSE)</f>
        <v>#N/A</v>
      </c>
      <c r="X113" t="e">
        <f>VLOOKUP(C113,Lengths_crop!$A$3:$I$183,7,FALSE)</f>
        <v>#N/A</v>
      </c>
      <c r="Y113" t="e">
        <f>VLOOKUP(C113,Lengths_crop!$A$3:$I$183,8,FALSE)</f>
        <v>#N/A</v>
      </c>
      <c r="Z113" t="e">
        <f>VLOOKUP(C113,Lengths_crop!$A$3:$I$183,9,FALSE)</f>
        <v>#N/A</v>
      </c>
    </row>
    <row r="114" spans="1:26" ht="71.25" x14ac:dyDescent="0.25">
      <c r="A114" s="2">
        <v>231</v>
      </c>
      <c r="B114" s="2" t="s">
        <v>192</v>
      </c>
      <c r="C114" s="2" t="s">
        <v>294</v>
      </c>
      <c r="O114" t="e">
        <f>VLOOKUP(C114,crop_coefficients!$A$3:$F$165,3,FALSE)</f>
        <v>#N/A</v>
      </c>
      <c r="P114" t="e">
        <f>VLOOKUP(C114,crop_coefficients!$A$3:$F$165,4,FALSE)</f>
        <v>#N/A</v>
      </c>
      <c r="Q114" t="e">
        <f>VLOOKUP(C114,crop_coefficients!$A$3:$F$165,5,FALSE)</f>
        <v>#N/A</v>
      </c>
      <c r="R114" t="e">
        <f>VLOOKUP(C114,crop_coefficients!$A$3:$F$165,6,FALSE)</f>
        <v>#N/A</v>
      </c>
      <c r="T114" t="e">
        <f>VLOOKUP(C114,Lengths_crop!$A$3:$I$183,3,FALSE)</f>
        <v>#N/A</v>
      </c>
      <c r="U114" t="e">
        <f>VLOOKUP(C114,Lengths_crop!$A$3:$I$183,4,FALSE)</f>
        <v>#N/A</v>
      </c>
      <c r="V114" t="e">
        <f>VLOOKUP(C114,Lengths_crop!$A$3:$I$183,5,FALSE)</f>
        <v>#N/A</v>
      </c>
      <c r="W114" t="e">
        <f>VLOOKUP(C114,Lengths_crop!$A$3:$I$183,6,FALSE)</f>
        <v>#N/A</v>
      </c>
      <c r="X114" t="e">
        <f>VLOOKUP(C114,Lengths_crop!$A$3:$I$183,7,FALSE)</f>
        <v>#N/A</v>
      </c>
      <c r="Y114" t="e">
        <f>VLOOKUP(C114,Lengths_crop!$A$3:$I$183,8,FALSE)</f>
        <v>#N/A</v>
      </c>
      <c r="Z114" t="e">
        <f>VLOOKUP(C114,Lengths_crop!$A$3:$I$183,9,FALSE)</f>
        <v>#N/A</v>
      </c>
    </row>
    <row r="115" spans="1:26" ht="57" x14ac:dyDescent="0.25">
      <c r="A115" s="2">
        <v>232</v>
      </c>
      <c r="B115" s="2" t="s">
        <v>135</v>
      </c>
      <c r="C115" s="2" t="s">
        <v>295</v>
      </c>
      <c r="O115" t="e">
        <f>VLOOKUP(C115,crop_coefficients!$A$3:$F$165,3,FALSE)</f>
        <v>#N/A</v>
      </c>
      <c r="P115" t="e">
        <f>VLOOKUP(C115,crop_coefficients!$A$3:$F$165,4,FALSE)</f>
        <v>#N/A</v>
      </c>
      <c r="Q115" t="e">
        <f>VLOOKUP(C115,crop_coefficients!$A$3:$F$165,5,FALSE)</f>
        <v>#N/A</v>
      </c>
      <c r="R115" t="e">
        <f>VLOOKUP(C115,crop_coefficients!$A$3:$F$165,6,FALSE)</f>
        <v>#N/A</v>
      </c>
      <c r="T115" t="e">
        <f>VLOOKUP(C115,Lengths_crop!$A$3:$I$183,3,FALSE)</f>
        <v>#N/A</v>
      </c>
      <c r="U115" t="e">
        <f>VLOOKUP(C115,Lengths_crop!$A$3:$I$183,4,FALSE)</f>
        <v>#N/A</v>
      </c>
      <c r="V115" t="e">
        <f>VLOOKUP(C115,Lengths_crop!$A$3:$I$183,5,FALSE)</f>
        <v>#N/A</v>
      </c>
      <c r="W115" t="e">
        <f>VLOOKUP(C115,Lengths_crop!$A$3:$I$183,6,FALSE)</f>
        <v>#N/A</v>
      </c>
      <c r="X115" t="e">
        <f>VLOOKUP(C115,Lengths_crop!$A$3:$I$183,7,FALSE)</f>
        <v>#N/A</v>
      </c>
      <c r="Y115" t="e">
        <f>VLOOKUP(C115,Lengths_crop!$A$3:$I$183,8,FALSE)</f>
        <v>#N/A</v>
      </c>
      <c r="Z115" t="e">
        <f>VLOOKUP(C115,Lengths_crop!$A$3:$I$183,9,FALSE)</f>
        <v>#N/A</v>
      </c>
    </row>
    <row r="116" spans="1:26" ht="57" x14ac:dyDescent="0.25">
      <c r="A116" s="2">
        <v>233</v>
      </c>
      <c r="B116" s="2" t="s">
        <v>153</v>
      </c>
      <c r="C116" s="2" t="s">
        <v>296</v>
      </c>
      <c r="D116">
        <v>0.3</v>
      </c>
      <c r="E116">
        <v>1.1499999999999999</v>
      </c>
      <c r="F116">
        <v>0.25</v>
      </c>
      <c r="G116">
        <v>1</v>
      </c>
      <c r="H116">
        <v>20</v>
      </c>
      <c r="I116">
        <v>50</v>
      </c>
      <c r="J116">
        <v>60</v>
      </c>
      <c r="K116">
        <v>30</v>
      </c>
      <c r="L116">
        <v>160</v>
      </c>
      <c r="M116" t="s">
        <v>430</v>
      </c>
      <c r="N116" t="s">
        <v>320</v>
      </c>
      <c r="O116" t="e">
        <f>VLOOKUP(C116,crop_coefficients!$A$3:$F$165,3,FALSE)</f>
        <v>#N/A</v>
      </c>
      <c r="P116" t="e">
        <f>VLOOKUP(C116,crop_coefficients!$A$3:$F$165,4,FALSE)</f>
        <v>#N/A</v>
      </c>
      <c r="Q116" t="e">
        <f>VLOOKUP(C116,crop_coefficients!$A$3:$F$165,5,FALSE)</f>
        <v>#N/A</v>
      </c>
      <c r="R116" t="e">
        <f>VLOOKUP(C116,crop_coefficients!$A$3:$F$165,6,FALSE)</f>
        <v>#N/A</v>
      </c>
      <c r="T116" t="e">
        <f>VLOOKUP(C116,Lengths_crop!$A$3:$I$183,3,FALSE)</f>
        <v>#N/A</v>
      </c>
      <c r="U116" t="e">
        <f>VLOOKUP(C116,Lengths_crop!$A$3:$I$183,4,FALSE)</f>
        <v>#N/A</v>
      </c>
      <c r="V116" t="e">
        <f>VLOOKUP(C116,Lengths_crop!$A$3:$I$183,5,FALSE)</f>
        <v>#N/A</v>
      </c>
      <c r="W116" t="e">
        <f>VLOOKUP(C116,Lengths_crop!$A$3:$I$183,6,FALSE)</f>
        <v>#N/A</v>
      </c>
      <c r="X116" t="e">
        <f>VLOOKUP(C116,Lengths_crop!$A$3:$I$183,7,FALSE)</f>
        <v>#N/A</v>
      </c>
      <c r="Y116" t="e">
        <f>VLOOKUP(C116,Lengths_crop!$A$3:$I$183,8,FALSE)</f>
        <v>#N/A</v>
      </c>
      <c r="Z116" t="e">
        <f>VLOOKUP(C116,Lengths_crop!$A$3:$I$183,9,FALSE)</f>
        <v>#N/A</v>
      </c>
    </row>
    <row r="117" spans="1:26" ht="71.25" x14ac:dyDescent="0.25">
      <c r="A117" s="2">
        <v>234</v>
      </c>
      <c r="B117" s="2" t="s">
        <v>139</v>
      </c>
      <c r="C117" s="2" t="s">
        <v>297</v>
      </c>
      <c r="D117" s="9">
        <v>0.7</v>
      </c>
      <c r="E117" s="9">
        <v>1.1000000000000001</v>
      </c>
      <c r="F117" s="9">
        <v>0.55000000000000004</v>
      </c>
      <c r="G117" s="9">
        <v>1.5</v>
      </c>
      <c r="H117" s="9">
        <v>20</v>
      </c>
      <c r="I117" s="9">
        <v>35</v>
      </c>
      <c r="J117" s="9">
        <v>45</v>
      </c>
      <c r="K117" s="9">
        <v>30</v>
      </c>
      <c r="L117" s="9">
        <v>140</v>
      </c>
      <c r="M117" t="s">
        <v>497</v>
      </c>
      <c r="N117" t="s">
        <v>370</v>
      </c>
      <c r="O117" t="e">
        <f>VLOOKUP(C117,crop_coefficients!$A$3:$F$165,3,FALSE)</f>
        <v>#N/A</v>
      </c>
      <c r="P117" t="e">
        <f>VLOOKUP(C117,crop_coefficients!$A$3:$F$165,4,FALSE)</f>
        <v>#N/A</v>
      </c>
      <c r="Q117" t="e">
        <f>VLOOKUP(C117,crop_coefficients!$A$3:$F$165,5,FALSE)</f>
        <v>#N/A</v>
      </c>
      <c r="R117" t="e">
        <f>VLOOKUP(C117,crop_coefficients!$A$3:$F$165,6,FALSE)</f>
        <v>#N/A</v>
      </c>
      <c r="T117" t="e">
        <f>VLOOKUP(C117,Lengths_crop!$A$3:$I$183,3,FALSE)</f>
        <v>#N/A</v>
      </c>
      <c r="U117" t="e">
        <f>VLOOKUP(C117,Lengths_crop!$A$3:$I$183,4,FALSE)</f>
        <v>#N/A</v>
      </c>
      <c r="V117" t="e">
        <f>VLOOKUP(C117,Lengths_crop!$A$3:$I$183,5,FALSE)</f>
        <v>#N/A</v>
      </c>
      <c r="W117" t="e">
        <f>VLOOKUP(C117,Lengths_crop!$A$3:$I$183,6,FALSE)</f>
        <v>#N/A</v>
      </c>
      <c r="X117" t="e">
        <f>VLOOKUP(C117,Lengths_crop!$A$3:$I$183,7,FALSE)</f>
        <v>#N/A</v>
      </c>
      <c r="Y117" t="e">
        <f>VLOOKUP(C117,Lengths_crop!$A$3:$I$183,8,FALSE)</f>
        <v>#N/A</v>
      </c>
      <c r="Z117" t="e">
        <f>VLOOKUP(C117,Lengths_crop!$A$3:$I$183,9,FALSE)</f>
        <v>#N/A</v>
      </c>
    </row>
    <row r="118" spans="1:26" ht="57" x14ac:dyDescent="0.25">
      <c r="A118" s="2">
        <v>235</v>
      </c>
      <c r="B118" s="2" t="s">
        <v>139</v>
      </c>
      <c r="C118" s="2" t="s">
        <v>298</v>
      </c>
      <c r="D118" s="9">
        <v>0.7</v>
      </c>
      <c r="E118" s="9">
        <v>1.1000000000000001</v>
      </c>
      <c r="F118" s="9">
        <v>0.55000000000000004</v>
      </c>
      <c r="G118" s="9">
        <v>1.5</v>
      </c>
      <c r="H118" s="9">
        <v>20</v>
      </c>
      <c r="I118" s="9">
        <v>35</v>
      </c>
      <c r="J118" s="9">
        <v>45</v>
      </c>
      <c r="K118" s="9">
        <v>30</v>
      </c>
      <c r="L118" s="9">
        <v>140</v>
      </c>
      <c r="M118" t="s">
        <v>497</v>
      </c>
      <c r="N118" t="s">
        <v>370</v>
      </c>
      <c r="O118" t="e">
        <f>VLOOKUP(C118,crop_coefficients!$A$3:$F$165,3,FALSE)</f>
        <v>#N/A</v>
      </c>
      <c r="P118" t="e">
        <f>VLOOKUP(C118,crop_coefficients!$A$3:$F$165,4,FALSE)</f>
        <v>#N/A</v>
      </c>
      <c r="Q118" t="e">
        <f>VLOOKUP(C118,crop_coefficients!$A$3:$F$165,5,FALSE)</f>
        <v>#N/A</v>
      </c>
      <c r="R118" t="e">
        <f>VLOOKUP(C118,crop_coefficients!$A$3:$F$165,6,FALSE)</f>
        <v>#N/A</v>
      </c>
      <c r="T118" t="e">
        <f>VLOOKUP(C118,Lengths_crop!$A$3:$I$183,3,FALSE)</f>
        <v>#N/A</v>
      </c>
      <c r="U118" t="e">
        <f>VLOOKUP(C118,Lengths_crop!$A$3:$I$183,4,FALSE)</f>
        <v>#N/A</v>
      </c>
      <c r="V118" t="e">
        <f>VLOOKUP(C118,Lengths_crop!$A$3:$I$183,5,FALSE)</f>
        <v>#N/A</v>
      </c>
      <c r="W118" t="e">
        <f>VLOOKUP(C118,Lengths_crop!$A$3:$I$183,6,FALSE)</f>
        <v>#N/A</v>
      </c>
      <c r="X118" t="e">
        <f>VLOOKUP(C118,Lengths_crop!$A$3:$I$183,7,FALSE)</f>
        <v>#N/A</v>
      </c>
      <c r="Y118" t="e">
        <f>VLOOKUP(C118,Lengths_crop!$A$3:$I$183,8,FALSE)</f>
        <v>#N/A</v>
      </c>
      <c r="Z118" t="e">
        <f>VLOOKUP(C118,Lengths_crop!$A$3:$I$183,9,FALSE)</f>
        <v>#N/A</v>
      </c>
    </row>
    <row r="119" spans="1:26" ht="71.25" x14ac:dyDescent="0.25">
      <c r="A119" s="2">
        <v>236</v>
      </c>
      <c r="B119" s="2" t="s">
        <v>158</v>
      </c>
      <c r="C119" s="2" t="s">
        <v>299</v>
      </c>
      <c r="D119" s="9">
        <v>0.7</v>
      </c>
      <c r="E119" s="9">
        <v>1.1000000000000001</v>
      </c>
      <c r="F119" s="9">
        <v>0.55000000000000004</v>
      </c>
      <c r="G119" s="9">
        <v>1.5</v>
      </c>
      <c r="H119" s="9">
        <v>20</v>
      </c>
      <c r="I119" s="9">
        <v>35</v>
      </c>
      <c r="J119" s="9">
        <v>45</v>
      </c>
      <c r="K119" s="9">
        <v>30</v>
      </c>
      <c r="L119" s="9">
        <v>140</v>
      </c>
      <c r="M119" t="s">
        <v>497</v>
      </c>
      <c r="N119" t="s">
        <v>370</v>
      </c>
      <c r="O119" t="e">
        <f>VLOOKUP(C119,crop_coefficients!$A$3:$F$165,3,FALSE)</f>
        <v>#N/A</v>
      </c>
      <c r="P119" t="e">
        <f>VLOOKUP(C119,crop_coefficients!$A$3:$F$165,4,FALSE)</f>
        <v>#N/A</v>
      </c>
      <c r="Q119" t="e">
        <f>VLOOKUP(C119,crop_coefficients!$A$3:$F$165,5,FALSE)</f>
        <v>#N/A</v>
      </c>
      <c r="R119" t="e">
        <f>VLOOKUP(C119,crop_coefficients!$A$3:$F$165,6,FALSE)</f>
        <v>#N/A</v>
      </c>
      <c r="T119" t="e">
        <f>VLOOKUP(C119,Lengths_crop!$A$3:$I$183,3,FALSE)</f>
        <v>#N/A</v>
      </c>
      <c r="U119" t="e">
        <f>VLOOKUP(C119,Lengths_crop!$A$3:$I$183,4,FALSE)</f>
        <v>#N/A</v>
      </c>
      <c r="V119" t="e">
        <f>VLOOKUP(C119,Lengths_crop!$A$3:$I$183,5,FALSE)</f>
        <v>#N/A</v>
      </c>
      <c r="W119" t="e">
        <f>VLOOKUP(C119,Lengths_crop!$A$3:$I$183,6,FALSE)</f>
        <v>#N/A</v>
      </c>
      <c r="X119" t="e">
        <f>VLOOKUP(C119,Lengths_crop!$A$3:$I$183,7,FALSE)</f>
        <v>#N/A</v>
      </c>
      <c r="Y119" t="e">
        <f>VLOOKUP(C119,Lengths_crop!$A$3:$I$183,8,FALSE)</f>
        <v>#N/A</v>
      </c>
      <c r="Z119" t="e">
        <f>VLOOKUP(C119,Lengths_crop!$A$3:$I$183,9,FALSE)</f>
        <v>#N/A</v>
      </c>
    </row>
    <row r="120" spans="1:26" ht="57" x14ac:dyDescent="0.25">
      <c r="A120" s="2">
        <v>237</v>
      </c>
      <c r="B120" s="2" t="s">
        <v>133</v>
      </c>
      <c r="C120" s="2" t="s">
        <v>300</v>
      </c>
      <c r="D120">
        <v>0.3</v>
      </c>
      <c r="E120">
        <v>1.1499999999999999</v>
      </c>
      <c r="F120">
        <v>0.25</v>
      </c>
      <c r="G120">
        <v>1</v>
      </c>
      <c r="H120">
        <v>20</v>
      </c>
      <c r="I120">
        <v>50</v>
      </c>
      <c r="J120">
        <v>60</v>
      </c>
      <c r="K120">
        <v>30</v>
      </c>
      <c r="L120">
        <v>160</v>
      </c>
      <c r="M120" t="s">
        <v>430</v>
      </c>
      <c r="N120" t="s">
        <v>320</v>
      </c>
      <c r="O120" t="e">
        <f>VLOOKUP(C120,crop_coefficients!$A$3:$F$165,3,FALSE)</f>
        <v>#N/A</v>
      </c>
      <c r="P120" t="e">
        <f>VLOOKUP(C120,crop_coefficients!$A$3:$F$165,4,FALSE)</f>
        <v>#N/A</v>
      </c>
      <c r="Q120" t="e">
        <f>VLOOKUP(C120,crop_coefficients!$A$3:$F$165,5,FALSE)</f>
        <v>#N/A</v>
      </c>
      <c r="R120" t="e">
        <f>VLOOKUP(C120,crop_coefficients!$A$3:$F$165,6,FALSE)</f>
        <v>#N/A</v>
      </c>
      <c r="T120" t="e">
        <f>VLOOKUP(C120,Lengths_crop!$A$3:$I$183,3,FALSE)</f>
        <v>#N/A</v>
      </c>
      <c r="U120" t="e">
        <f>VLOOKUP(C120,Lengths_crop!$A$3:$I$183,4,FALSE)</f>
        <v>#N/A</v>
      </c>
      <c r="V120" t="e">
        <f>VLOOKUP(C120,Lengths_crop!$A$3:$I$183,5,FALSE)</f>
        <v>#N/A</v>
      </c>
      <c r="W120" t="e">
        <f>VLOOKUP(C120,Lengths_crop!$A$3:$I$183,6,FALSE)</f>
        <v>#N/A</v>
      </c>
      <c r="X120" t="e">
        <f>VLOOKUP(C120,Lengths_crop!$A$3:$I$183,7,FALSE)</f>
        <v>#N/A</v>
      </c>
      <c r="Y120" t="e">
        <f>VLOOKUP(C120,Lengths_crop!$A$3:$I$183,8,FALSE)</f>
        <v>#N/A</v>
      </c>
      <c r="Z120" t="e">
        <f>VLOOKUP(C120,Lengths_crop!$A$3:$I$183,9,FALSE)</f>
        <v>#N/A</v>
      </c>
    </row>
    <row r="121" spans="1:26" ht="57" x14ac:dyDescent="0.25">
      <c r="A121" s="2">
        <v>238</v>
      </c>
      <c r="B121" s="2" t="s">
        <v>158</v>
      </c>
      <c r="C121" s="2" t="s">
        <v>301</v>
      </c>
      <c r="O121" t="e">
        <f>VLOOKUP(C121,crop_coefficients!$A$3:$F$165,3,FALSE)</f>
        <v>#N/A</v>
      </c>
      <c r="P121" t="e">
        <f>VLOOKUP(C121,crop_coefficients!$A$3:$F$165,4,FALSE)</f>
        <v>#N/A</v>
      </c>
      <c r="Q121" t="e">
        <f>VLOOKUP(C121,crop_coefficients!$A$3:$F$165,5,FALSE)</f>
        <v>#N/A</v>
      </c>
      <c r="R121" t="e">
        <f>VLOOKUP(C121,crop_coefficients!$A$3:$F$165,6,FALSE)</f>
        <v>#N/A</v>
      </c>
      <c r="T121" t="e">
        <f>VLOOKUP(C121,Lengths_crop!$A$3:$I$183,3,FALSE)</f>
        <v>#N/A</v>
      </c>
      <c r="U121" t="e">
        <f>VLOOKUP(C121,Lengths_crop!$A$3:$I$183,4,FALSE)</f>
        <v>#N/A</v>
      </c>
      <c r="V121" t="e">
        <f>VLOOKUP(C121,Lengths_crop!$A$3:$I$183,5,FALSE)</f>
        <v>#N/A</v>
      </c>
      <c r="W121" t="e">
        <f>VLOOKUP(C121,Lengths_crop!$A$3:$I$183,6,FALSE)</f>
        <v>#N/A</v>
      </c>
      <c r="X121" t="e">
        <f>VLOOKUP(C121,Lengths_crop!$A$3:$I$183,7,FALSE)</f>
        <v>#N/A</v>
      </c>
      <c r="Y121" t="e">
        <f>VLOOKUP(C121,Lengths_crop!$A$3:$I$183,8,FALSE)</f>
        <v>#N/A</v>
      </c>
      <c r="Z121" t="e">
        <f>VLOOKUP(C121,Lengths_crop!$A$3:$I$183,9,FALSE)</f>
        <v>#N/A</v>
      </c>
    </row>
    <row r="122" spans="1:26" ht="57" x14ac:dyDescent="0.25">
      <c r="A122" s="2">
        <v>239</v>
      </c>
      <c r="B122" s="2">
        <v>267000</v>
      </c>
      <c r="C122" s="2" t="s">
        <v>302</v>
      </c>
      <c r="D122" s="9">
        <v>0.5</v>
      </c>
      <c r="E122" s="9">
        <v>1.1499999999999999</v>
      </c>
      <c r="F122" s="9">
        <v>0.5</v>
      </c>
      <c r="G122" s="9">
        <v>0.75</v>
      </c>
      <c r="H122" s="9">
        <v>20</v>
      </c>
      <c r="I122">
        <v>33</v>
      </c>
      <c r="J122" s="9">
        <v>60</v>
      </c>
      <c r="K122" s="9">
        <v>25</v>
      </c>
      <c r="L122" s="9">
        <v>140</v>
      </c>
      <c r="M122" t="s">
        <v>412</v>
      </c>
      <c r="N122" t="s">
        <v>455</v>
      </c>
      <c r="O122" t="e">
        <f>VLOOKUP(C122,crop_coefficients!$A$3:$F$165,3,FALSE)</f>
        <v>#N/A</v>
      </c>
      <c r="P122" t="e">
        <f>VLOOKUP(C122,crop_coefficients!$A$3:$F$165,4,FALSE)</f>
        <v>#N/A</v>
      </c>
      <c r="Q122" t="e">
        <f>VLOOKUP(C122,crop_coefficients!$A$3:$F$165,5,FALSE)</f>
        <v>#N/A</v>
      </c>
      <c r="R122" t="e">
        <f>VLOOKUP(C122,crop_coefficients!$A$3:$F$165,6,FALSE)</f>
        <v>#N/A</v>
      </c>
      <c r="T122" t="e">
        <f>VLOOKUP(C122,Lengths_crop!$A$3:$I$183,3,FALSE)</f>
        <v>#N/A</v>
      </c>
      <c r="U122" t="e">
        <f>VLOOKUP(C122,Lengths_crop!$A$3:$I$183,4,FALSE)</f>
        <v>#N/A</v>
      </c>
      <c r="V122" t="e">
        <f>VLOOKUP(C122,Lengths_crop!$A$3:$I$183,5,FALSE)</f>
        <v>#N/A</v>
      </c>
      <c r="W122" t="e">
        <f>VLOOKUP(C122,Lengths_crop!$A$3:$I$183,6,FALSE)</f>
        <v>#N/A</v>
      </c>
      <c r="X122" t="e">
        <f>VLOOKUP(C122,Lengths_crop!$A$3:$I$183,7,FALSE)</f>
        <v>#N/A</v>
      </c>
      <c r="Y122" t="e">
        <f>VLOOKUP(C122,Lengths_crop!$A$3:$I$183,8,FALSE)</f>
        <v>#N/A</v>
      </c>
      <c r="Z122" t="e">
        <f>VLOOKUP(C122,Lengths_crop!$A$3:$I$183,9,FALSE)</f>
        <v>#N/A</v>
      </c>
    </row>
    <row r="123" spans="1:26" ht="57" x14ac:dyDescent="0.25">
      <c r="A123" s="2">
        <v>240</v>
      </c>
      <c r="B123" s="2">
        <v>267000</v>
      </c>
      <c r="C123" s="2" t="s">
        <v>303</v>
      </c>
      <c r="D123" s="9">
        <v>0.5</v>
      </c>
      <c r="E123" s="9">
        <v>1.1499999999999999</v>
      </c>
      <c r="F123" s="9">
        <v>0.5</v>
      </c>
      <c r="G123" s="9">
        <v>0.75</v>
      </c>
      <c r="H123" s="9">
        <v>20</v>
      </c>
      <c r="I123">
        <v>33</v>
      </c>
      <c r="J123" s="9">
        <v>60</v>
      </c>
      <c r="K123" s="9">
        <v>25</v>
      </c>
      <c r="L123" s="9">
        <v>140</v>
      </c>
      <c r="M123" t="s">
        <v>412</v>
      </c>
      <c r="N123" t="s">
        <v>455</v>
      </c>
      <c r="O123" t="e">
        <f>VLOOKUP(C123,crop_coefficients!$A$3:$F$165,3,FALSE)</f>
        <v>#N/A</v>
      </c>
      <c r="P123" t="e">
        <f>VLOOKUP(C123,crop_coefficients!$A$3:$F$165,4,FALSE)</f>
        <v>#N/A</v>
      </c>
      <c r="Q123" t="e">
        <f>VLOOKUP(C123,crop_coefficients!$A$3:$F$165,5,FALSE)</f>
        <v>#N/A</v>
      </c>
      <c r="R123" t="e">
        <f>VLOOKUP(C123,crop_coefficients!$A$3:$F$165,6,FALSE)</f>
        <v>#N/A</v>
      </c>
      <c r="T123" t="e">
        <f>VLOOKUP(C123,Lengths_crop!$A$3:$I$183,3,FALSE)</f>
        <v>#N/A</v>
      </c>
      <c r="U123" t="e">
        <f>VLOOKUP(C123,Lengths_crop!$A$3:$I$183,4,FALSE)</f>
        <v>#N/A</v>
      </c>
      <c r="V123" t="e">
        <f>VLOOKUP(C123,Lengths_crop!$A$3:$I$183,5,FALSE)</f>
        <v>#N/A</v>
      </c>
      <c r="W123" t="e">
        <f>VLOOKUP(C123,Lengths_crop!$A$3:$I$183,6,FALSE)</f>
        <v>#N/A</v>
      </c>
      <c r="X123" t="e">
        <f>VLOOKUP(C123,Lengths_crop!$A$3:$I$183,7,FALSE)</f>
        <v>#N/A</v>
      </c>
      <c r="Y123" t="e">
        <f>VLOOKUP(C123,Lengths_crop!$A$3:$I$183,8,FALSE)</f>
        <v>#N/A</v>
      </c>
      <c r="Z123" t="e">
        <f>VLOOKUP(C123,Lengths_crop!$A$3:$I$183,9,FALSE)</f>
        <v>#N/A</v>
      </c>
    </row>
    <row r="124" spans="1:26" ht="57" x14ac:dyDescent="0.25">
      <c r="A124" s="2">
        <v>241</v>
      </c>
      <c r="B124" s="2" t="s">
        <v>133</v>
      </c>
      <c r="C124" s="2" t="s">
        <v>304</v>
      </c>
      <c r="D124" s="9">
        <v>0.5</v>
      </c>
      <c r="E124" s="9">
        <v>1.1499999999999999</v>
      </c>
      <c r="F124" s="9">
        <v>0.5</v>
      </c>
      <c r="G124" s="9">
        <v>0.75</v>
      </c>
      <c r="H124" s="9">
        <v>20</v>
      </c>
      <c r="I124">
        <v>33</v>
      </c>
      <c r="J124" s="9">
        <v>60</v>
      </c>
      <c r="K124" s="9">
        <v>25</v>
      </c>
      <c r="L124" s="9">
        <v>140</v>
      </c>
      <c r="M124" t="s">
        <v>412</v>
      </c>
      <c r="N124" t="s">
        <v>455</v>
      </c>
      <c r="O124" t="e">
        <f>VLOOKUP(C124,crop_coefficients!$A$3:$F$165,3,FALSE)</f>
        <v>#N/A</v>
      </c>
      <c r="P124" t="e">
        <f>VLOOKUP(C124,crop_coefficients!$A$3:$F$165,4,FALSE)</f>
        <v>#N/A</v>
      </c>
      <c r="Q124" t="e">
        <f>VLOOKUP(C124,crop_coefficients!$A$3:$F$165,5,FALSE)</f>
        <v>#N/A</v>
      </c>
      <c r="R124" t="e">
        <f>VLOOKUP(C124,crop_coefficients!$A$3:$F$165,6,FALSE)</f>
        <v>#N/A</v>
      </c>
      <c r="T124" t="e">
        <f>VLOOKUP(C124,Lengths_crop!$A$3:$I$183,3,FALSE)</f>
        <v>#N/A</v>
      </c>
      <c r="U124" t="e">
        <f>VLOOKUP(C124,Lengths_crop!$A$3:$I$183,4,FALSE)</f>
        <v>#N/A</v>
      </c>
      <c r="V124" t="e">
        <f>VLOOKUP(C124,Lengths_crop!$A$3:$I$183,5,FALSE)</f>
        <v>#N/A</v>
      </c>
      <c r="W124" t="e">
        <f>VLOOKUP(C124,Lengths_crop!$A$3:$I$183,6,FALSE)</f>
        <v>#N/A</v>
      </c>
      <c r="X124" t="e">
        <f>VLOOKUP(C124,Lengths_crop!$A$3:$I$183,7,FALSE)</f>
        <v>#N/A</v>
      </c>
      <c r="Y124" t="e">
        <f>VLOOKUP(C124,Lengths_crop!$A$3:$I$183,8,FALSE)</f>
        <v>#N/A</v>
      </c>
      <c r="Z124" t="e">
        <f>VLOOKUP(C124,Lengths_crop!$A$3:$I$183,9,FALSE)</f>
        <v>#N/A</v>
      </c>
    </row>
    <row r="125" spans="1:26" ht="28.5" x14ac:dyDescent="0.25">
      <c r="A125" s="2">
        <v>242</v>
      </c>
      <c r="B125" s="2">
        <v>99</v>
      </c>
      <c r="C125" s="2" t="s">
        <v>305</v>
      </c>
      <c r="O125" t="e">
        <f>VLOOKUP(C125,crop_coefficients!$A$3:$F$165,3,FALSE)</f>
        <v>#N/A</v>
      </c>
      <c r="P125" t="e">
        <f>VLOOKUP(C125,crop_coefficients!$A$3:$F$165,4,FALSE)</f>
        <v>#N/A</v>
      </c>
      <c r="Q125" t="e">
        <f>VLOOKUP(C125,crop_coefficients!$A$3:$F$165,5,FALSE)</f>
        <v>#N/A</v>
      </c>
      <c r="R125" t="e">
        <f>VLOOKUP(C125,crop_coefficients!$A$3:$F$165,6,FALSE)</f>
        <v>#N/A</v>
      </c>
      <c r="T125" t="e">
        <f>VLOOKUP(C125,Lengths_crop!$A$3:$I$183,3,FALSE)</f>
        <v>#N/A</v>
      </c>
      <c r="U125" t="e">
        <f>VLOOKUP(C125,Lengths_crop!$A$3:$I$183,4,FALSE)</f>
        <v>#N/A</v>
      </c>
      <c r="V125" t="e">
        <f>VLOOKUP(C125,Lengths_crop!$A$3:$I$183,5,FALSE)</f>
        <v>#N/A</v>
      </c>
      <c r="W125" t="e">
        <f>VLOOKUP(C125,Lengths_crop!$A$3:$I$183,6,FALSE)</f>
        <v>#N/A</v>
      </c>
      <c r="X125" t="e">
        <f>VLOOKUP(C125,Lengths_crop!$A$3:$I$183,7,FALSE)</f>
        <v>#N/A</v>
      </c>
      <c r="Y125" t="e">
        <f>VLOOKUP(C125,Lengths_crop!$A$3:$I$183,8,FALSE)</f>
        <v>#N/A</v>
      </c>
      <c r="Z125" t="e">
        <f>VLOOKUP(C125,Lengths_crop!$A$3:$I$183,9,FALSE)</f>
        <v>#N/A</v>
      </c>
    </row>
    <row r="126" spans="1:26" ht="28.5" x14ac:dyDescent="0.25">
      <c r="A126" s="2">
        <v>243</v>
      </c>
      <c r="B126" s="2" t="s">
        <v>192</v>
      </c>
      <c r="C126" s="2" t="s">
        <v>306</v>
      </c>
      <c r="O126">
        <f>VLOOKUP(C126,crop_coefficients!$A$3:$F$165,3,FALSE)</f>
        <v>0.7</v>
      </c>
      <c r="P126">
        <f>VLOOKUP(C126,crop_coefficients!$A$3:$F$165,4,FALSE)</f>
        <v>1.05</v>
      </c>
      <c r="Q126">
        <f>VLOOKUP(C126,crop_coefficients!$A$3:$F$165,5,FALSE)</f>
        <v>0.95</v>
      </c>
      <c r="R126">
        <f>VLOOKUP(C126,crop_coefficients!$A$3:$F$165,6,FALSE)</f>
        <v>0.4</v>
      </c>
      <c r="T126">
        <f>VLOOKUP(C126,Lengths_crop!$A$3:$I$183,3,FALSE)</f>
        <v>40</v>
      </c>
      <c r="U126">
        <f>VLOOKUP(C126,Lengths_crop!$A$3:$I$183,4,FALSE)</f>
        <v>60</v>
      </c>
      <c r="V126">
        <f>VLOOKUP(C126,Lengths_crop!$A$3:$I$183,5,FALSE)</f>
        <v>50</v>
      </c>
      <c r="W126">
        <f>VLOOKUP(C126,Lengths_crop!$A$3:$I$183,6,FALSE)</f>
        <v>15</v>
      </c>
      <c r="X126">
        <f>VLOOKUP(C126,Lengths_crop!$A$3:$I$183,7,FALSE)</f>
        <v>165</v>
      </c>
      <c r="Y126" t="str">
        <f>VLOOKUP(C126,Lengths_crop!$A$3:$I$183,8,FALSE)</f>
        <v>Sept</v>
      </c>
      <c r="Z126" t="str">
        <f>VLOOKUP(C126,Lengths_crop!$A$3:$I$183,9,FALSE)</f>
        <v>Calif. Desert, USA</v>
      </c>
    </row>
    <row r="127" spans="1:26" ht="28.5" x14ac:dyDescent="0.25">
      <c r="A127" s="2">
        <v>244</v>
      </c>
      <c r="B127" s="2" t="s">
        <v>192</v>
      </c>
      <c r="C127" s="2" t="s">
        <v>307</v>
      </c>
      <c r="O127">
        <f>VLOOKUP(C127,crop_coefficients!$A$3:$F$165,3,FALSE)</f>
        <v>0.7</v>
      </c>
      <c r="P127">
        <f>VLOOKUP(C127,crop_coefficients!$A$3:$F$165,4,FALSE)</f>
        <v>1.05</v>
      </c>
      <c r="Q127">
        <f>VLOOKUP(C127,crop_coefficients!$A$3:$F$165,5,FALSE)</f>
        <v>0.95</v>
      </c>
      <c r="R127">
        <f>VLOOKUP(C127,crop_coefficients!$A$3:$F$165,6,FALSE)</f>
        <v>0.4</v>
      </c>
      <c r="T127">
        <f>VLOOKUP(C127,Lengths_crop!$A$3:$I$183,3,FALSE)</f>
        <v>35</v>
      </c>
      <c r="U127">
        <f>VLOOKUP(C127,Lengths_crop!$A$3:$I$183,4,FALSE)</f>
        <v>50</v>
      </c>
      <c r="V127">
        <f>VLOOKUP(C127,Lengths_crop!$A$3:$I$183,5,FALSE)</f>
        <v>40</v>
      </c>
      <c r="W127">
        <f>VLOOKUP(C127,Lengths_crop!$A$3:$I$183,6,FALSE)</f>
        <v>15</v>
      </c>
      <c r="X127">
        <f>VLOOKUP(C127,Lengths_crop!$A$3:$I$183,7,FALSE)</f>
        <v>140</v>
      </c>
      <c r="Y127" t="str">
        <f>VLOOKUP(C127,Lengths_crop!$A$3:$I$183,8,FALSE)</f>
        <v>Sept</v>
      </c>
      <c r="Z127" t="str">
        <f>VLOOKUP(C127,Lengths_crop!$A$3:$I$183,9,FALSE)</f>
        <v>Calif. Desert, USA</v>
      </c>
    </row>
    <row r="128" spans="1:26" x14ac:dyDescent="0.25">
      <c r="A128" s="2">
        <v>245</v>
      </c>
      <c r="B128" s="2" t="s">
        <v>192</v>
      </c>
      <c r="C128" s="2" t="s">
        <v>308</v>
      </c>
      <c r="O128">
        <f>VLOOKUP(C128,crop_coefficients!$A$3:$F$165,3,FALSE)</f>
        <v>0.7</v>
      </c>
      <c r="P128">
        <f>VLOOKUP(C128,crop_coefficients!$A$3:$F$165,4,FALSE)</f>
        <v>1.05</v>
      </c>
      <c r="Q128">
        <f>VLOOKUP(C128,crop_coefficients!$A$3:$F$165,5,FALSE)</f>
        <v>1</v>
      </c>
      <c r="R128">
        <f>VLOOKUP(C128,crop_coefficients!$A$3:$F$165,6,FALSE)</f>
        <v>0.6</v>
      </c>
      <c r="T128">
        <f>VLOOKUP(C128,Lengths_crop!$A$3:$I$183,3,FALSE)</f>
        <v>25</v>
      </c>
      <c r="U128">
        <f>VLOOKUP(C128,Lengths_crop!$A$3:$I$183,4,FALSE)</f>
        <v>40</v>
      </c>
      <c r="V128">
        <f>VLOOKUP(C128,Lengths_crop!$A$3:$I$183,5,FALSE)</f>
        <v>95</v>
      </c>
      <c r="W128">
        <f>VLOOKUP(C128,Lengths_crop!$A$3:$I$183,6,FALSE)</f>
        <v>20</v>
      </c>
      <c r="X128">
        <f>VLOOKUP(C128,Lengths_crop!$A$3:$I$183,7,FALSE)</f>
        <v>180</v>
      </c>
      <c r="Y128" t="str">
        <f>VLOOKUP(C128,Lengths_crop!$A$3:$I$183,8,FALSE)</f>
        <v>Oct</v>
      </c>
      <c r="Z128" t="str">
        <f>VLOOKUP(C128,Lengths_crop!$A$3:$I$183,9,FALSE)</f>
        <v>(Semi) Arid</v>
      </c>
    </row>
    <row r="129" spans="1:26" ht="28.5" x14ac:dyDescent="0.25">
      <c r="A129" s="2">
        <v>246</v>
      </c>
      <c r="B129" s="2" t="s">
        <v>192</v>
      </c>
      <c r="C129" s="2" t="s">
        <v>309</v>
      </c>
      <c r="O129" t="e">
        <f>VLOOKUP(C129,crop_coefficients!$A$3:$F$165,3,FALSE)</f>
        <v>#N/A</v>
      </c>
      <c r="P129" t="e">
        <f>VLOOKUP(C129,crop_coefficients!$A$3:$F$165,4,FALSE)</f>
        <v>#N/A</v>
      </c>
      <c r="Q129" t="e">
        <f>VLOOKUP(C129,crop_coefficients!$A$3:$F$165,5,FALSE)</f>
        <v>#N/A</v>
      </c>
      <c r="R129" t="e">
        <f>VLOOKUP(C129,crop_coefficients!$A$3:$F$165,6,FALSE)</f>
        <v>#N/A</v>
      </c>
      <c r="T129" t="e">
        <f>VLOOKUP(C129,Lengths_crop!$A$3:$I$183,3,FALSE)</f>
        <v>#N/A</v>
      </c>
      <c r="U129" t="e">
        <f>VLOOKUP(C129,Lengths_crop!$A$3:$I$183,4,FALSE)</f>
        <v>#N/A</v>
      </c>
      <c r="V129" t="e">
        <f>VLOOKUP(C129,Lengths_crop!$A$3:$I$183,5,FALSE)</f>
        <v>#N/A</v>
      </c>
      <c r="W129" t="e">
        <f>VLOOKUP(C129,Lengths_crop!$A$3:$I$183,6,FALSE)</f>
        <v>#N/A</v>
      </c>
      <c r="X129" t="e">
        <f>VLOOKUP(C129,Lengths_crop!$A$3:$I$183,7,FALSE)</f>
        <v>#N/A</v>
      </c>
      <c r="Y129" t="e">
        <f>VLOOKUP(C129,Lengths_crop!$A$3:$I$183,8,FALSE)</f>
        <v>#N/A</v>
      </c>
      <c r="Z129" t="e">
        <f>VLOOKUP(C129,Lengths_crop!$A$3:$I$183,9,FALSE)</f>
        <v>#N/A</v>
      </c>
    </row>
    <row r="130" spans="1:26" x14ac:dyDescent="0.25">
      <c r="A130" s="2">
        <v>247</v>
      </c>
      <c r="B130" s="2" t="s">
        <v>192</v>
      </c>
      <c r="C130" s="2" t="s">
        <v>310</v>
      </c>
      <c r="O130" t="e">
        <f>VLOOKUP(C130,crop_coefficients!$A$3:$F$165,3,FALSE)</f>
        <v>#N/A</v>
      </c>
      <c r="P130" t="e">
        <f>VLOOKUP(C130,crop_coefficients!$A$3:$F$165,4,FALSE)</f>
        <v>#N/A</v>
      </c>
      <c r="Q130" t="e">
        <f>VLOOKUP(C130,crop_coefficients!$A$3:$F$165,5,FALSE)</f>
        <v>#N/A</v>
      </c>
      <c r="R130" t="e">
        <f>VLOOKUP(C130,crop_coefficients!$A$3:$F$165,6,FALSE)</f>
        <v>#N/A</v>
      </c>
      <c r="T130" t="e">
        <f>VLOOKUP(C130,Lengths_crop!$A$3:$I$183,3,FALSE)</f>
        <v>#N/A</v>
      </c>
      <c r="U130" t="e">
        <f>VLOOKUP(C130,Lengths_crop!$A$3:$I$183,4,FALSE)</f>
        <v>#N/A</v>
      </c>
      <c r="V130" t="e">
        <f>VLOOKUP(C130,Lengths_crop!$A$3:$I$183,5,FALSE)</f>
        <v>#N/A</v>
      </c>
      <c r="W130" t="e">
        <f>VLOOKUP(C130,Lengths_crop!$A$3:$I$183,6,FALSE)</f>
        <v>#N/A</v>
      </c>
      <c r="X130" t="e">
        <f>VLOOKUP(C130,Lengths_crop!$A$3:$I$183,7,FALSE)</f>
        <v>#N/A</v>
      </c>
      <c r="Y130" t="e">
        <f>VLOOKUP(C130,Lengths_crop!$A$3:$I$183,8,FALSE)</f>
        <v>#N/A</v>
      </c>
      <c r="Z130" t="e">
        <f>VLOOKUP(C130,Lengths_crop!$A$3:$I$183,9,FALSE)</f>
        <v>#N/A</v>
      </c>
    </row>
    <row r="131" spans="1:26" ht="28.5" x14ac:dyDescent="0.25">
      <c r="A131" s="2">
        <v>248</v>
      </c>
      <c r="B131" s="2" t="s">
        <v>192</v>
      </c>
      <c r="C131" s="2" t="s">
        <v>311</v>
      </c>
      <c r="O131" t="e">
        <f>VLOOKUP(C131,crop_coefficients!$A$3:$F$165,3,FALSE)</f>
        <v>#N/A</v>
      </c>
      <c r="P131" t="e">
        <f>VLOOKUP(C131,crop_coefficients!$A$3:$F$165,4,FALSE)</f>
        <v>#N/A</v>
      </c>
      <c r="Q131" t="e">
        <f>VLOOKUP(C131,crop_coefficients!$A$3:$F$165,5,FALSE)</f>
        <v>#N/A</v>
      </c>
      <c r="R131" t="e">
        <f>VLOOKUP(C131,crop_coefficients!$A$3:$F$165,6,FALSE)</f>
        <v>#N/A</v>
      </c>
      <c r="T131" t="e">
        <f>VLOOKUP(C131,Lengths_crop!$A$3:$I$183,3,FALSE)</f>
        <v>#N/A</v>
      </c>
      <c r="U131" t="e">
        <f>VLOOKUP(C131,Lengths_crop!$A$3:$I$183,4,FALSE)</f>
        <v>#N/A</v>
      </c>
      <c r="V131" t="e">
        <f>VLOOKUP(C131,Lengths_crop!$A$3:$I$183,5,FALSE)</f>
        <v>#N/A</v>
      </c>
      <c r="W131" t="e">
        <f>VLOOKUP(C131,Lengths_crop!$A$3:$I$183,6,FALSE)</f>
        <v>#N/A</v>
      </c>
      <c r="X131" t="e">
        <f>VLOOKUP(C131,Lengths_crop!$A$3:$I$183,7,FALSE)</f>
        <v>#N/A</v>
      </c>
      <c r="Y131" t="e">
        <f>VLOOKUP(C131,Lengths_crop!$A$3:$I$183,8,FALSE)</f>
        <v>#N/A</v>
      </c>
      <c r="Z131" t="e">
        <f>VLOOKUP(C131,Lengths_crop!$A$3:$I$183,9,FALSE)</f>
        <v>#N/A</v>
      </c>
    </row>
    <row r="132" spans="1:26" x14ac:dyDescent="0.25">
      <c r="A132" s="2">
        <v>249</v>
      </c>
      <c r="B132" s="2" t="s">
        <v>192</v>
      </c>
      <c r="C132" s="2" t="s">
        <v>312</v>
      </c>
      <c r="O132" t="e">
        <f>VLOOKUP(C132,crop_coefficients!$A$3:$F$165,3,FALSE)</f>
        <v>#N/A</v>
      </c>
      <c r="P132" t="e">
        <f>VLOOKUP(C132,crop_coefficients!$A$3:$F$165,4,FALSE)</f>
        <v>#N/A</v>
      </c>
      <c r="Q132" t="e">
        <f>VLOOKUP(C132,crop_coefficients!$A$3:$F$165,5,FALSE)</f>
        <v>#N/A</v>
      </c>
      <c r="R132" t="e">
        <f>VLOOKUP(C132,crop_coefficients!$A$3:$F$165,6,FALSE)</f>
        <v>#N/A</v>
      </c>
      <c r="T132" t="e">
        <f>VLOOKUP(C132,Lengths_crop!$A$3:$I$183,3,FALSE)</f>
        <v>#N/A</v>
      </c>
      <c r="U132" t="e">
        <f>VLOOKUP(C132,Lengths_crop!$A$3:$I$183,4,FALSE)</f>
        <v>#N/A</v>
      </c>
      <c r="V132" t="e">
        <f>VLOOKUP(C132,Lengths_crop!$A$3:$I$183,5,FALSE)</f>
        <v>#N/A</v>
      </c>
      <c r="W132" t="e">
        <f>VLOOKUP(C132,Lengths_crop!$A$3:$I$183,6,FALSE)</f>
        <v>#N/A</v>
      </c>
      <c r="X132" t="e">
        <f>VLOOKUP(C132,Lengths_crop!$A$3:$I$183,7,FALSE)</f>
        <v>#N/A</v>
      </c>
      <c r="Y132" t="e">
        <f>VLOOKUP(C132,Lengths_crop!$A$3:$I$183,8,FALSE)</f>
        <v>#N/A</v>
      </c>
      <c r="Z132" t="e">
        <f>VLOOKUP(C132,Lengths_crop!$A$3:$I$183,9,FALSE)</f>
        <v>#N/A</v>
      </c>
    </row>
    <row r="133" spans="1:26" ht="28.5" x14ac:dyDescent="0.25">
      <c r="A133" s="2">
        <v>250</v>
      </c>
      <c r="B133" s="2" t="s">
        <v>192</v>
      </c>
      <c r="C133" s="2" t="s">
        <v>313</v>
      </c>
      <c r="O133" t="e">
        <f>VLOOKUP(C133,crop_coefficients!$A$3:$F$165,3,FALSE)</f>
        <v>#N/A</v>
      </c>
      <c r="P133" t="e">
        <f>VLOOKUP(C133,crop_coefficients!$A$3:$F$165,4,FALSE)</f>
        <v>#N/A</v>
      </c>
      <c r="Q133" t="e">
        <f>VLOOKUP(C133,crop_coefficients!$A$3:$F$165,5,FALSE)</f>
        <v>#N/A</v>
      </c>
      <c r="R133" t="e">
        <f>VLOOKUP(C133,crop_coefficients!$A$3:$F$165,6,FALSE)</f>
        <v>#N/A</v>
      </c>
      <c r="T133" t="e">
        <f>VLOOKUP(C133,Lengths_crop!$A$3:$I$183,3,FALSE)</f>
        <v>#N/A</v>
      </c>
      <c r="U133" t="e">
        <f>VLOOKUP(C133,Lengths_crop!$A$3:$I$183,4,FALSE)</f>
        <v>#N/A</v>
      </c>
      <c r="V133" t="e">
        <f>VLOOKUP(C133,Lengths_crop!$A$3:$I$183,5,FALSE)</f>
        <v>#N/A</v>
      </c>
      <c r="W133" t="e">
        <f>VLOOKUP(C133,Lengths_crop!$A$3:$I$183,6,FALSE)</f>
        <v>#N/A</v>
      </c>
      <c r="X133" t="e">
        <f>VLOOKUP(C133,Lengths_crop!$A$3:$I$183,7,FALSE)</f>
        <v>#N/A</v>
      </c>
      <c r="Y133" t="e">
        <f>VLOOKUP(C133,Lengths_crop!$A$3:$I$183,8,FALSE)</f>
        <v>#N/A</v>
      </c>
      <c r="Z133" t="e">
        <f>VLOOKUP(C133,Lengths_crop!$A$3:$I$183,9,FALSE)</f>
        <v>#N/A</v>
      </c>
    </row>
    <row r="134" spans="1:26" ht="57" x14ac:dyDescent="0.25">
      <c r="A134" s="2">
        <v>254</v>
      </c>
      <c r="B134" s="2">
        <v>267000</v>
      </c>
      <c r="C134" s="2" t="s">
        <v>314</v>
      </c>
      <c r="D134" s="9">
        <v>0.5</v>
      </c>
      <c r="E134" s="9">
        <v>1.1499999999999999</v>
      </c>
      <c r="F134" s="9">
        <v>0.5</v>
      </c>
      <c r="G134" s="9">
        <v>0.75</v>
      </c>
      <c r="H134" s="9">
        <v>20</v>
      </c>
      <c r="I134">
        <v>33</v>
      </c>
      <c r="J134" s="9">
        <v>60</v>
      </c>
      <c r="K134" s="9">
        <v>25</v>
      </c>
      <c r="L134" s="9">
        <v>140</v>
      </c>
      <c r="M134" t="s">
        <v>412</v>
      </c>
      <c r="N134" t="s">
        <v>455</v>
      </c>
      <c r="O134" t="e">
        <f>VLOOKUP(C134,crop_coefficients!$A$3:$F$165,3,FALSE)</f>
        <v>#N/A</v>
      </c>
      <c r="P134" t="e">
        <f>VLOOKUP(C134,crop_coefficients!$A$3:$F$165,4,FALSE)</f>
        <v>#N/A</v>
      </c>
      <c r="Q134" t="e">
        <f>VLOOKUP(C134,crop_coefficients!$A$3:$F$165,5,FALSE)</f>
        <v>#N/A</v>
      </c>
      <c r="R134" t="e">
        <f>VLOOKUP(C134,crop_coefficients!$A$3:$F$165,6,FALSE)</f>
        <v>#N/A</v>
      </c>
      <c r="T134" t="e">
        <f>VLOOKUP(C134,Lengths_crop!$A$3:$I$183,3,FALSE)</f>
        <v>#N/A</v>
      </c>
      <c r="U134" t="e">
        <f>VLOOKUP(C134,Lengths_crop!$A$3:$I$183,4,FALSE)</f>
        <v>#N/A</v>
      </c>
      <c r="V134" t="e">
        <f>VLOOKUP(C134,Lengths_crop!$A$3:$I$183,5,FALSE)</f>
        <v>#N/A</v>
      </c>
      <c r="W134" t="e">
        <f>VLOOKUP(C134,Lengths_crop!$A$3:$I$183,6,FALSE)</f>
        <v>#N/A</v>
      </c>
      <c r="X134" t="e">
        <f>VLOOKUP(C134,Lengths_crop!$A$3:$I$183,7,FALSE)</f>
        <v>#N/A</v>
      </c>
      <c r="Y134" t="e">
        <f>VLOOKUP(C134,Lengths_crop!$A$3:$I$183,8,FALSE)</f>
        <v>#N/A</v>
      </c>
      <c r="Z134" t="e">
        <f>VLOOKUP(C134,Lengths_crop!$A$3:$I$183,9,FALSE)</f>
        <v>#N/A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B1E53-C4E9-4B89-850A-AE8C360FA559}">
  <dimension ref="A1:I183"/>
  <sheetViews>
    <sheetView topLeftCell="A153" workbookViewId="0">
      <selection activeCell="H154" sqref="H154"/>
    </sheetView>
  </sheetViews>
  <sheetFormatPr defaultRowHeight="15" x14ac:dyDescent="0.25"/>
  <sheetData>
    <row r="1" spans="1:9" ht="27" x14ac:dyDescent="0.25">
      <c r="A1" s="13" t="s">
        <v>350</v>
      </c>
      <c r="B1" s="13"/>
      <c r="C1" s="5" t="s">
        <v>351</v>
      </c>
      <c r="D1" s="5" t="s">
        <v>352</v>
      </c>
      <c r="E1" s="5" t="s">
        <v>353</v>
      </c>
      <c r="F1" s="5" t="s">
        <v>354</v>
      </c>
      <c r="G1" s="5" t="s">
        <v>355</v>
      </c>
      <c r="H1" s="5" t="s">
        <v>356</v>
      </c>
      <c r="I1" s="5" t="s">
        <v>318</v>
      </c>
    </row>
    <row r="2" spans="1:9" x14ac:dyDescent="0.25">
      <c r="A2" s="14" t="s">
        <v>319</v>
      </c>
      <c r="B2" s="14"/>
      <c r="C2" s="14"/>
      <c r="D2" s="14"/>
      <c r="E2" s="14"/>
      <c r="F2" s="14"/>
      <c r="G2" s="14"/>
      <c r="H2" s="14"/>
      <c r="I2" s="14"/>
    </row>
    <row r="3" spans="1:9" ht="38.25" x14ac:dyDescent="0.25">
      <c r="A3" s="12" t="s">
        <v>276</v>
      </c>
      <c r="B3" s="12"/>
      <c r="C3" s="6">
        <v>35</v>
      </c>
      <c r="D3" s="6">
        <v>45</v>
      </c>
      <c r="E3" s="6">
        <v>40</v>
      </c>
      <c r="F3" s="6">
        <v>15</v>
      </c>
      <c r="G3" s="6">
        <v>135</v>
      </c>
      <c r="H3" s="6" t="s">
        <v>357</v>
      </c>
      <c r="I3" s="6" t="s">
        <v>320</v>
      </c>
    </row>
    <row r="4" spans="1:9" ht="38.25" x14ac:dyDescent="0.25">
      <c r="A4" s="12" t="s">
        <v>306</v>
      </c>
      <c r="B4" s="12"/>
      <c r="C4" s="6">
        <v>40</v>
      </c>
      <c r="D4" s="6">
        <v>60</v>
      </c>
      <c r="E4" s="6">
        <v>50</v>
      </c>
      <c r="F4" s="6">
        <v>15</v>
      </c>
      <c r="G4" s="6">
        <v>165</v>
      </c>
      <c r="H4" s="6" t="s">
        <v>357</v>
      </c>
      <c r="I4" s="6" t="s">
        <v>320</v>
      </c>
    </row>
    <row r="5" spans="1:9" ht="25.5" x14ac:dyDescent="0.25">
      <c r="A5" s="12" t="s">
        <v>267</v>
      </c>
      <c r="B5" s="12"/>
      <c r="C5" s="6">
        <v>20</v>
      </c>
      <c r="D5" s="6">
        <v>30</v>
      </c>
      <c r="E5" s="6" t="s">
        <v>358</v>
      </c>
      <c r="F5" s="6">
        <v>20</v>
      </c>
      <c r="G5" s="6">
        <v>100</v>
      </c>
      <c r="H5" s="6" t="s">
        <v>359</v>
      </c>
      <c r="I5" s="6" t="s">
        <v>360</v>
      </c>
    </row>
    <row r="6" spans="1:9" ht="25.5" x14ac:dyDescent="0.25">
      <c r="A6" s="12"/>
      <c r="B6" s="12"/>
      <c r="C6" s="6">
        <v>30</v>
      </c>
      <c r="D6" s="6">
        <v>40</v>
      </c>
      <c r="E6" s="6">
        <v>60</v>
      </c>
      <c r="F6" s="6">
        <v>20</v>
      </c>
      <c r="G6" s="6">
        <v>150</v>
      </c>
      <c r="H6" s="6" t="s">
        <v>361</v>
      </c>
      <c r="I6" s="6" t="s">
        <v>327</v>
      </c>
    </row>
    <row r="7" spans="1:9" ht="38.25" x14ac:dyDescent="0.25">
      <c r="A7" s="12"/>
      <c r="B7" s="12"/>
      <c r="C7" s="6">
        <v>30</v>
      </c>
      <c r="D7" s="6">
        <v>50</v>
      </c>
      <c r="E7" s="6">
        <v>90</v>
      </c>
      <c r="F7" s="6">
        <v>30</v>
      </c>
      <c r="G7" s="6">
        <v>200</v>
      </c>
      <c r="H7" s="6" t="s">
        <v>362</v>
      </c>
      <c r="I7" s="6" t="s">
        <v>320</v>
      </c>
    </row>
    <row r="8" spans="1:9" ht="38.25" x14ac:dyDescent="0.25">
      <c r="A8" s="12" t="s">
        <v>307</v>
      </c>
      <c r="B8" s="12"/>
      <c r="C8" s="6">
        <v>35</v>
      </c>
      <c r="D8" s="6">
        <v>50</v>
      </c>
      <c r="E8" s="6">
        <v>40</v>
      </c>
      <c r="F8" s="6">
        <v>15</v>
      </c>
      <c r="G8" s="6">
        <v>140</v>
      </c>
      <c r="H8" s="6" t="s">
        <v>357</v>
      </c>
      <c r="I8" s="6" t="s">
        <v>320</v>
      </c>
    </row>
    <row r="9" spans="1:9" ht="25.5" x14ac:dyDescent="0.25">
      <c r="A9" s="12" t="s">
        <v>308</v>
      </c>
      <c r="B9" s="12"/>
      <c r="C9" s="6">
        <v>25</v>
      </c>
      <c r="D9" s="6">
        <v>40</v>
      </c>
      <c r="E9" s="6">
        <v>95</v>
      </c>
      <c r="F9" s="6">
        <v>20</v>
      </c>
      <c r="G9" s="6">
        <v>180</v>
      </c>
      <c r="H9" s="6" t="s">
        <v>362</v>
      </c>
      <c r="I9" s="6" t="s">
        <v>363</v>
      </c>
    </row>
    <row r="10" spans="1:9" ht="25.5" x14ac:dyDescent="0.25">
      <c r="A10" s="12"/>
      <c r="B10" s="12"/>
      <c r="C10" s="6">
        <v>25</v>
      </c>
      <c r="D10" s="6">
        <v>40</v>
      </c>
      <c r="E10" s="6">
        <v>45</v>
      </c>
      <c r="F10" s="6">
        <v>15</v>
      </c>
      <c r="G10" s="6">
        <v>125</v>
      </c>
      <c r="H10" s="6" t="s">
        <v>364</v>
      </c>
      <c r="I10" s="6" t="s">
        <v>327</v>
      </c>
    </row>
    <row r="11" spans="1:9" ht="25.5" x14ac:dyDescent="0.25">
      <c r="A11" s="12"/>
      <c r="B11" s="12"/>
      <c r="C11" s="6">
        <v>30</v>
      </c>
      <c r="D11" s="6">
        <v>55</v>
      </c>
      <c r="E11" s="6">
        <v>105</v>
      </c>
      <c r="F11" s="6">
        <v>20</v>
      </c>
      <c r="G11" s="6">
        <v>210</v>
      </c>
      <c r="H11" s="6" t="s">
        <v>365</v>
      </c>
      <c r="I11" s="6" t="s">
        <v>363</v>
      </c>
    </row>
    <row r="12" spans="1:9" ht="25.5" x14ac:dyDescent="0.25">
      <c r="A12" s="12" t="s">
        <v>366</v>
      </c>
      <c r="B12" s="12"/>
      <c r="C12" s="6">
        <v>20</v>
      </c>
      <c r="D12" s="6">
        <v>30</v>
      </c>
      <c r="E12" s="6">
        <v>20</v>
      </c>
      <c r="F12" s="6">
        <v>10</v>
      </c>
      <c r="G12" s="6">
        <v>80</v>
      </c>
      <c r="H12" s="6" t="s">
        <v>364</v>
      </c>
      <c r="I12" s="6" t="s">
        <v>327</v>
      </c>
    </row>
    <row r="13" spans="1:9" ht="25.5" x14ac:dyDescent="0.25">
      <c r="A13" s="12"/>
      <c r="B13" s="12"/>
      <c r="C13" s="6">
        <v>25</v>
      </c>
      <c r="D13" s="6">
        <v>35</v>
      </c>
      <c r="E13" s="6">
        <v>25</v>
      </c>
      <c r="F13" s="6">
        <v>10</v>
      </c>
      <c r="G13" s="6">
        <v>95</v>
      </c>
      <c r="H13" s="6" t="s">
        <v>367</v>
      </c>
      <c r="I13" s="6" t="s">
        <v>327</v>
      </c>
    </row>
    <row r="14" spans="1:9" ht="25.5" x14ac:dyDescent="0.25">
      <c r="A14" s="12"/>
      <c r="B14" s="12"/>
      <c r="C14" s="6">
        <v>30</v>
      </c>
      <c r="D14" s="6">
        <v>35</v>
      </c>
      <c r="E14" s="6">
        <v>90</v>
      </c>
      <c r="F14" s="6">
        <v>40</v>
      </c>
      <c r="G14" s="6">
        <v>195</v>
      </c>
      <c r="H14" s="6" t="s">
        <v>368</v>
      </c>
      <c r="I14" s="6" t="s">
        <v>327</v>
      </c>
    </row>
    <row r="15" spans="1:9" ht="25.5" x14ac:dyDescent="0.25">
      <c r="A15" s="12" t="s">
        <v>289</v>
      </c>
      <c r="B15" s="12"/>
      <c r="C15" s="6">
        <v>20</v>
      </c>
      <c r="D15" s="6">
        <v>30</v>
      </c>
      <c r="E15" s="6">
        <v>15</v>
      </c>
      <c r="F15" s="6">
        <v>10</v>
      </c>
      <c r="G15" s="6">
        <v>75</v>
      </c>
      <c r="H15" s="6" t="s">
        <v>364</v>
      </c>
      <c r="I15" s="6" t="s">
        <v>327</v>
      </c>
    </row>
    <row r="16" spans="1:9" ht="25.5" x14ac:dyDescent="0.25">
      <c r="A16" s="12"/>
      <c r="B16" s="12"/>
      <c r="C16" s="6">
        <v>30</v>
      </c>
      <c r="D16" s="6">
        <v>40</v>
      </c>
      <c r="E16" s="6">
        <v>25</v>
      </c>
      <c r="F16" s="6">
        <v>10</v>
      </c>
      <c r="G16" s="6">
        <v>105</v>
      </c>
      <c r="H16" s="6" t="s">
        <v>369</v>
      </c>
      <c r="I16" s="6" t="s">
        <v>327</v>
      </c>
    </row>
    <row r="17" spans="1:9" ht="25.5" x14ac:dyDescent="0.25">
      <c r="A17" s="12"/>
      <c r="B17" s="12"/>
      <c r="C17" s="6">
        <v>25</v>
      </c>
      <c r="D17" s="6">
        <v>35</v>
      </c>
      <c r="E17" s="6">
        <v>30</v>
      </c>
      <c r="F17" s="6">
        <v>10</v>
      </c>
      <c r="G17" s="6">
        <v>100</v>
      </c>
      <c r="H17" s="6" t="s">
        <v>368</v>
      </c>
      <c r="I17" s="6" t="s">
        <v>370</v>
      </c>
    </row>
    <row r="18" spans="1:9" ht="25.5" x14ac:dyDescent="0.25">
      <c r="A18" s="12"/>
      <c r="B18" s="12"/>
      <c r="C18" s="6">
        <v>35</v>
      </c>
      <c r="D18" s="6">
        <v>50</v>
      </c>
      <c r="E18" s="6">
        <v>45</v>
      </c>
      <c r="F18" s="6">
        <v>10</v>
      </c>
      <c r="G18" s="6">
        <v>140</v>
      </c>
      <c r="H18" s="6" t="s">
        <v>371</v>
      </c>
      <c r="I18" s="6" t="s">
        <v>327</v>
      </c>
    </row>
    <row r="19" spans="1:9" ht="25.5" x14ac:dyDescent="0.25">
      <c r="A19" s="12" t="s">
        <v>372</v>
      </c>
      <c r="B19" s="12"/>
      <c r="C19" s="6">
        <v>15</v>
      </c>
      <c r="D19" s="6">
        <v>25</v>
      </c>
      <c r="E19" s="6">
        <v>70</v>
      </c>
      <c r="F19" s="6">
        <v>40</v>
      </c>
      <c r="G19" s="6">
        <v>150</v>
      </c>
      <c r="H19" s="6" t="s">
        <v>364</v>
      </c>
      <c r="I19" s="6" t="s">
        <v>327</v>
      </c>
    </row>
    <row r="20" spans="1:9" ht="38.25" x14ac:dyDescent="0.25">
      <c r="A20" s="12"/>
      <c r="B20" s="12"/>
      <c r="C20" s="6">
        <v>20</v>
      </c>
      <c r="D20" s="6">
        <v>35</v>
      </c>
      <c r="E20" s="6">
        <v>110</v>
      </c>
      <c r="F20" s="6">
        <v>45</v>
      </c>
      <c r="G20" s="6">
        <v>210</v>
      </c>
      <c r="H20" s="6" t="s">
        <v>373</v>
      </c>
      <c r="I20" s="6" t="s">
        <v>374</v>
      </c>
    </row>
    <row r="21" spans="1:9" ht="25.5" x14ac:dyDescent="0.25">
      <c r="A21" s="12" t="s">
        <v>375</v>
      </c>
      <c r="B21" s="12"/>
      <c r="C21" s="6">
        <v>25</v>
      </c>
      <c r="D21" s="6">
        <v>30</v>
      </c>
      <c r="E21" s="6">
        <v>10</v>
      </c>
      <c r="F21" s="6">
        <v>5</v>
      </c>
      <c r="G21" s="6">
        <v>70</v>
      </c>
      <c r="H21" s="6" t="s">
        <v>376</v>
      </c>
      <c r="I21" s="6" t="s">
        <v>327</v>
      </c>
    </row>
    <row r="22" spans="1:9" ht="25.5" x14ac:dyDescent="0.25">
      <c r="A22" s="12"/>
      <c r="B22" s="12"/>
      <c r="C22" s="6">
        <v>20</v>
      </c>
      <c r="D22" s="6">
        <v>45</v>
      </c>
      <c r="E22" s="6">
        <v>20</v>
      </c>
      <c r="F22" s="6">
        <v>10</v>
      </c>
      <c r="G22" s="6">
        <v>95</v>
      </c>
      <c r="H22" s="6" t="s">
        <v>377</v>
      </c>
      <c r="I22" s="6" t="s">
        <v>370</v>
      </c>
    </row>
    <row r="23" spans="1:9" ht="25.5" x14ac:dyDescent="0.25">
      <c r="A23" s="12"/>
      <c r="B23" s="12"/>
      <c r="C23" s="6">
        <v>30</v>
      </c>
      <c r="D23" s="6">
        <v>55</v>
      </c>
      <c r="E23" s="6">
        <v>55</v>
      </c>
      <c r="F23" s="6">
        <v>40</v>
      </c>
      <c r="G23" s="6">
        <v>180</v>
      </c>
      <c r="H23" s="6" t="s">
        <v>378</v>
      </c>
      <c r="I23" s="6" t="s">
        <v>379</v>
      </c>
    </row>
    <row r="24" spans="1:9" ht="38.25" x14ac:dyDescent="0.25">
      <c r="A24" s="12" t="s">
        <v>380</v>
      </c>
      <c r="B24" s="12"/>
      <c r="C24" s="6">
        <v>20</v>
      </c>
      <c r="D24" s="6">
        <v>45</v>
      </c>
      <c r="E24" s="6">
        <v>165</v>
      </c>
      <c r="F24" s="6">
        <v>45</v>
      </c>
      <c r="G24" s="6">
        <v>275</v>
      </c>
      <c r="H24" s="6" t="s">
        <v>357</v>
      </c>
      <c r="I24" s="6" t="s">
        <v>320</v>
      </c>
    </row>
    <row r="25" spans="1:9" ht="25.5" x14ac:dyDescent="0.25">
      <c r="A25" s="12" t="s">
        <v>381</v>
      </c>
      <c r="B25" s="12"/>
      <c r="C25" s="6">
        <v>20</v>
      </c>
      <c r="D25" s="6">
        <v>20</v>
      </c>
      <c r="E25" s="6" t="s">
        <v>382</v>
      </c>
      <c r="F25" s="6">
        <v>5</v>
      </c>
      <c r="G25" s="6" t="s">
        <v>383</v>
      </c>
      <c r="H25" s="6" t="s">
        <v>384</v>
      </c>
      <c r="I25" s="6" t="s">
        <v>327</v>
      </c>
    </row>
    <row r="26" spans="1:9" ht="25.5" x14ac:dyDescent="0.25">
      <c r="A26" s="12"/>
      <c r="B26" s="12"/>
      <c r="C26" s="6">
        <v>20</v>
      </c>
      <c r="D26" s="6">
        <v>30</v>
      </c>
      <c r="E26" s="6">
        <v>40</v>
      </c>
      <c r="F26" s="6">
        <v>10</v>
      </c>
      <c r="G26" s="6">
        <v>100</v>
      </c>
      <c r="H26" s="6" t="s">
        <v>385</v>
      </c>
      <c r="I26" s="6" t="s">
        <v>370</v>
      </c>
    </row>
    <row r="27" spans="1:9" ht="25.5" x14ac:dyDescent="0.25">
      <c r="A27" s="12" t="s">
        <v>386</v>
      </c>
      <c r="B27" s="12"/>
      <c r="C27" s="6">
        <v>5</v>
      </c>
      <c r="D27" s="6">
        <v>10</v>
      </c>
      <c r="E27" s="6">
        <v>15</v>
      </c>
      <c r="F27" s="6">
        <v>5</v>
      </c>
      <c r="G27" s="6">
        <v>35</v>
      </c>
      <c r="H27" s="6" t="s">
        <v>387</v>
      </c>
      <c r="I27" s="6" t="s">
        <v>388</v>
      </c>
    </row>
    <row r="28" spans="1:9" ht="25.5" x14ac:dyDescent="0.25">
      <c r="A28" s="12"/>
      <c r="B28" s="12"/>
      <c r="C28" s="6">
        <v>10</v>
      </c>
      <c r="D28" s="6">
        <v>10</v>
      </c>
      <c r="E28" s="6">
        <v>15</v>
      </c>
      <c r="F28" s="6">
        <v>5</v>
      </c>
      <c r="G28" s="6">
        <v>40</v>
      </c>
      <c r="H28" s="6" t="s">
        <v>389</v>
      </c>
      <c r="I28" s="6" t="s">
        <v>370</v>
      </c>
    </row>
    <row r="29" spans="1:9" x14ac:dyDescent="0.25">
      <c r="A29" s="14" t="s">
        <v>390</v>
      </c>
      <c r="B29" s="14"/>
      <c r="C29" s="14"/>
      <c r="D29" s="14"/>
      <c r="E29" s="14"/>
      <c r="F29" s="14"/>
      <c r="G29" s="14"/>
      <c r="H29" s="14"/>
      <c r="I29" s="14"/>
    </row>
    <row r="30" spans="1:9" ht="25.5" x14ac:dyDescent="0.25">
      <c r="A30" s="12" t="s">
        <v>391</v>
      </c>
      <c r="B30" s="12"/>
      <c r="C30" s="6">
        <v>30</v>
      </c>
      <c r="D30" s="6">
        <v>40</v>
      </c>
      <c r="E30" s="6">
        <v>40</v>
      </c>
      <c r="F30" s="6">
        <v>20</v>
      </c>
      <c r="G30" s="6" t="s">
        <v>392</v>
      </c>
      <c r="H30" s="6" t="s">
        <v>377</v>
      </c>
      <c r="I30" s="6" t="s">
        <v>370</v>
      </c>
    </row>
    <row r="31" spans="1:9" ht="25.5" x14ac:dyDescent="0.25">
      <c r="A31" s="12"/>
      <c r="B31" s="12"/>
      <c r="C31" s="6">
        <v>30</v>
      </c>
      <c r="D31" s="6">
        <v>45</v>
      </c>
      <c r="E31" s="6">
        <v>40</v>
      </c>
      <c r="F31" s="6">
        <v>25</v>
      </c>
      <c r="G31" s="6">
        <v>40</v>
      </c>
      <c r="H31" s="6" t="s">
        <v>393</v>
      </c>
      <c r="I31" s="6" t="s">
        <v>327</v>
      </c>
    </row>
    <row r="32" spans="1:9" ht="38.25" x14ac:dyDescent="0.25">
      <c r="A32" s="12" t="s">
        <v>321</v>
      </c>
      <c r="B32" s="12"/>
      <c r="C32" s="6" t="s">
        <v>394</v>
      </c>
      <c r="D32" s="6">
        <v>35</v>
      </c>
      <c r="E32" s="6">
        <v>40</v>
      </c>
      <c r="F32" s="6">
        <v>20</v>
      </c>
      <c r="G32" s="6">
        <v>125</v>
      </c>
      <c r="H32" s="6" t="s">
        <v>395</v>
      </c>
      <c r="I32" s="6" t="s">
        <v>396</v>
      </c>
    </row>
    <row r="33" spans="1:9" ht="25.5" x14ac:dyDescent="0.25">
      <c r="A33" s="12"/>
      <c r="B33" s="12"/>
      <c r="C33" s="6">
        <v>30</v>
      </c>
      <c r="D33" s="6">
        <v>40</v>
      </c>
      <c r="E33" s="6">
        <v>110</v>
      </c>
      <c r="F33" s="6">
        <v>30</v>
      </c>
      <c r="G33" s="6">
        <v>210</v>
      </c>
      <c r="H33" s="6" t="s">
        <v>377</v>
      </c>
      <c r="I33" s="6" t="s">
        <v>370</v>
      </c>
    </row>
    <row r="34" spans="1:9" ht="25.5" x14ac:dyDescent="0.25">
      <c r="A34" s="12" t="s">
        <v>397</v>
      </c>
      <c r="B34" s="12"/>
      <c r="C34" s="6">
        <v>30</v>
      </c>
      <c r="D34" s="6">
        <v>40</v>
      </c>
      <c r="E34" s="6">
        <v>40</v>
      </c>
      <c r="F34" s="6">
        <v>25</v>
      </c>
      <c r="G34" s="6">
        <v>135</v>
      </c>
      <c r="H34" s="6" t="s">
        <v>398</v>
      </c>
      <c r="I34" s="6" t="s">
        <v>370</v>
      </c>
    </row>
    <row r="35" spans="1:9" ht="25.5" x14ac:dyDescent="0.25">
      <c r="A35" s="12"/>
      <c r="B35" s="12"/>
      <c r="C35" s="6">
        <v>35</v>
      </c>
      <c r="D35" s="6">
        <v>40</v>
      </c>
      <c r="E35" s="6">
        <v>50</v>
      </c>
      <c r="F35" s="6">
        <v>30</v>
      </c>
      <c r="G35" s="6">
        <v>155</v>
      </c>
      <c r="H35" s="6" t="s">
        <v>399</v>
      </c>
      <c r="I35" s="6" t="s">
        <v>379</v>
      </c>
    </row>
    <row r="36" spans="1:9" ht="38.25" x14ac:dyDescent="0.25">
      <c r="A36" s="12"/>
      <c r="B36" s="12"/>
      <c r="C36" s="6">
        <v>25</v>
      </c>
      <c r="D36" s="6">
        <v>40</v>
      </c>
      <c r="E36" s="6">
        <v>60</v>
      </c>
      <c r="F36" s="6">
        <v>30</v>
      </c>
      <c r="G36" s="6">
        <v>155</v>
      </c>
      <c r="H36" s="6" t="s">
        <v>365</v>
      </c>
      <c r="I36" s="6" t="s">
        <v>320</v>
      </c>
    </row>
    <row r="37" spans="1:9" ht="25.5" x14ac:dyDescent="0.25">
      <c r="A37" s="12"/>
      <c r="B37" s="12"/>
      <c r="C37" s="6">
        <v>35</v>
      </c>
      <c r="D37" s="6">
        <v>45</v>
      </c>
      <c r="E37" s="6">
        <v>70</v>
      </c>
      <c r="F37" s="6">
        <v>30</v>
      </c>
      <c r="G37" s="6">
        <v>180</v>
      </c>
      <c r="H37" s="6" t="s">
        <v>368</v>
      </c>
      <c r="I37" s="6" t="s">
        <v>370</v>
      </c>
    </row>
    <row r="38" spans="1:9" ht="25.5" x14ac:dyDescent="0.25">
      <c r="A38" s="12"/>
      <c r="B38" s="12"/>
      <c r="C38" s="6">
        <v>30</v>
      </c>
      <c r="D38" s="6">
        <v>40</v>
      </c>
      <c r="E38" s="6">
        <v>45</v>
      </c>
      <c r="F38" s="6">
        <v>30</v>
      </c>
      <c r="G38" s="6">
        <v>145</v>
      </c>
      <c r="H38" s="6" t="s">
        <v>376</v>
      </c>
      <c r="I38" s="6" t="s">
        <v>327</v>
      </c>
    </row>
    <row r="39" spans="1:9" x14ac:dyDescent="0.25">
      <c r="A39" s="14" t="s">
        <v>400</v>
      </c>
      <c r="B39" s="14"/>
      <c r="C39" s="14"/>
      <c r="D39" s="14"/>
      <c r="E39" s="14"/>
      <c r="F39" s="14"/>
      <c r="G39" s="14"/>
      <c r="H39" s="14"/>
      <c r="I39" s="14"/>
    </row>
    <row r="40" spans="1:9" ht="25.5" x14ac:dyDescent="0.25">
      <c r="A40" s="12" t="s">
        <v>401</v>
      </c>
      <c r="B40" s="12"/>
      <c r="C40" s="6">
        <v>30</v>
      </c>
      <c r="D40" s="6">
        <v>45</v>
      </c>
      <c r="E40" s="6">
        <v>35</v>
      </c>
      <c r="F40" s="6">
        <v>10</v>
      </c>
      <c r="G40" s="6">
        <v>120</v>
      </c>
      <c r="H40" s="6" t="s">
        <v>365</v>
      </c>
      <c r="I40" s="6" t="s">
        <v>379</v>
      </c>
    </row>
    <row r="41" spans="1:9" ht="25.5" x14ac:dyDescent="0.25">
      <c r="A41" s="12"/>
      <c r="B41" s="12"/>
      <c r="C41" s="6">
        <v>10</v>
      </c>
      <c r="D41" s="6">
        <v>60</v>
      </c>
      <c r="E41" s="6">
        <v>25</v>
      </c>
      <c r="F41" s="6">
        <v>25</v>
      </c>
      <c r="G41" s="6">
        <v>120</v>
      </c>
      <c r="H41" s="6" t="s">
        <v>402</v>
      </c>
      <c r="I41" s="6" t="s">
        <v>379</v>
      </c>
    </row>
    <row r="42" spans="1:9" ht="25.5" x14ac:dyDescent="0.25">
      <c r="A42" s="12" t="s">
        <v>403</v>
      </c>
      <c r="B42" s="12"/>
      <c r="C42" s="6">
        <v>20</v>
      </c>
      <c r="D42" s="6">
        <v>30</v>
      </c>
      <c r="E42" s="6">
        <v>40</v>
      </c>
      <c r="F42" s="6">
        <v>15</v>
      </c>
      <c r="G42" s="6">
        <v>105</v>
      </c>
      <c r="H42" s="6" t="s">
        <v>404</v>
      </c>
      <c r="I42" s="6" t="s">
        <v>370</v>
      </c>
    </row>
    <row r="43" spans="1:9" ht="25.5" x14ac:dyDescent="0.25">
      <c r="A43" s="12"/>
      <c r="B43" s="12"/>
      <c r="C43" s="6">
        <v>25</v>
      </c>
      <c r="D43" s="6">
        <v>35</v>
      </c>
      <c r="E43" s="6">
        <v>50</v>
      </c>
      <c r="F43" s="6">
        <v>20</v>
      </c>
      <c r="G43" s="6">
        <v>130</v>
      </c>
      <c r="H43" s="6" t="s">
        <v>405</v>
      </c>
      <c r="I43" s="6" t="s">
        <v>370</v>
      </c>
    </row>
    <row r="44" spans="1:9" ht="25.5" x14ac:dyDescent="0.25">
      <c r="A44" s="12" t="s">
        <v>322</v>
      </c>
      <c r="B44" s="12"/>
      <c r="C44" s="6">
        <v>20</v>
      </c>
      <c r="D44" s="6">
        <v>30</v>
      </c>
      <c r="E44" s="6">
        <v>30</v>
      </c>
      <c r="F44" s="6">
        <v>20</v>
      </c>
      <c r="G44" s="6">
        <v>100</v>
      </c>
      <c r="H44" s="6" t="s">
        <v>406</v>
      </c>
      <c r="I44" s="6" t="s">
        <v>327</v>
      </c>
    </row>
    <row r="45" spans="1:9" x14ac:dyDescent="0.25">
      <c r="A45" s="12"/>
      <c r="B45" s="12"/>
      <c r="C45" s="6">
        <v>25</v>
      </c>
      <c r="D45" s="6">
        <v>35</v>
      </c>
      <c r="E45" s="6">
        <v>35</v>
      </c>
      <c r="F45" s="6">
        <v>25</v>
      </c>
      <c r="G45" s="6">
        <v>120</v>
      </c>
      <c r="H45" s="6" t="s">
        <v>407</v>
      </c>
      <c r="I45" s="6" t="s">
        <v>408</v>
      </c>
    </row>
    <row r="46" spans="1:9" ht="25.5" x14ac:dyDescent="0.25">
      <c r="A46" s="12" t="s">
        <v>323</v>
      </c>
      <c r="B46" s="12"/>
      <c r="C46" s="6">
        <v>25</v>
      </c>
      <c r="D46" s="6">
        <v>35</v>
      </c>
      <c r="E46" s="6">
        <v>25</v>
      </c>
      <c r="F46" s="6">
        <v>15</v>
      </c>
      <c r="G46" s="6">
        <v>100</v>
      </c>
      <c r="H46" s="6" t="s">
        <v>409</v>
      </c>
      <c r="I46" s="6" t="s">
        <v>410</v>
      </c>
    </row>
    <row r="47" spans="1:9" ht="25.5" x14ac:dyDescent="0.25">
      <c r="A47" s="12"/>
      <c r="B47" s="12"/>
      <c r="C47" s="6">
        <v>20</v>
      </c>
      <c r="D47" s="6">
        <v>30</v>
      </c>
      <c r="E47" s="6">
        <v>25</v>
      </c>
      <c r="F47" s="6">
        <v>15</v>
      </c>
      <c r="G47" s="6">
        <v>90</v>
      </c>
      <c r="H47" s="6" t="s">
        <v>393</v>
      </c>
      <c r="I47" s="6" t="s">
        <v>388</v>
      </c>
    </row>
    <row r="48" spans="1:9" ht="25.5" x14ac:dyDescent="0.25">
      <c r="A48" s="12" t="s">
        <v>411</v>
      </c>
      <c r="B48" s="12"/>
      <c r="C48" s="6">
        <v>25</v>
      </c>
      <c r="D48" s="6">
        <v>35</v>
      </c>
      <c r="E48" s="6">
        <v>40</v>
      </c>
      <c r="F48" s="6">
        <v>20</v>
      </c>
      <c r="G48" s="6">
        <v>120</v>
      </c>
      <c r="H48" s="6" t="s">
        <v>412</v>
      </c>
      <c r="I48" s="6" t="s">
        <v>327</v>
      </c>
    </row>
    <row r="49" spans="1:9" ht="25.5" x14ac:dyDescent="0.25">
      <c r="A49" s="12"/>
      <c r="B49" s="12"/>
      <c r="C49" s="6">
        <v>30</v>
      </c>
      <c r="D49" s="6">
        <v>30</v>
      </c>
      <c r="E49" s="6">
        <v>50</v>
      </c>
      <c r="F49" s="6">
        <v>30</v>
      </c>
      <c r="G49" s="6">
        <v>140</v>
      </c>
      <c r="H49" s="6" t="s">
        <v>378</v>
      </c>
      <c r="I49" s="6" t="s">
        <v>379</v>
      </c>
    </row>
    <row r="50" spans="1:9" ht="38.25" x14ac:dyDescent="0.25">
      <c r="A50" s="12"/>
      <c r="B50" s="12"/>
      <c r="C50" s="6">
        <v>15</v>
      </c>
      <c r="D50" s="6">
        <v>40</v>
      </c>
      <c r="E50" s="6">
        <v>65</v>
      </c>
      <c r="F50" s="6">
        <v>15</v>
      </c>
      <c r="G50" s="6">
        <v>135</v>
      </c>
      <c r="H50" s="6" t="s">
        <v>402</v>
      </c>
      <c r="I50" s="6" t="s">
        <v>320</v>
      </c>
    </row>
    <row r="51" spans="1:9" ht="25.5" x14ac:dyDescent="0.25">
      <c r="A51" s="12"/>
      <c r="B51" s="12"/>
      <c r="C51" s="6">
        <v>30</v>
      </c>
      <c r="D51" s="6">
        <v>45</v>
      </c>
      <c r="E51" s="6">
        <v>65</v>
      </c>
      <c r="F51" s="6">
        <v>20</v>
      </c>
      <c r="G51" s="6">
        <v>160</v>
      </c>
      <c r="H51" s="6" t="s">
        <v>413</v>
      </c>
      <c r="I51" s="6" t="s">
        <v>370</v>
      </c>
    </row>
    <row r="52" spans="1:9" x14ac:dyDescent="0.25">
      <c r="A52" s="12" t="s">
        <v>414</v>
      </c>
      <c r="B52" s="12"/>
      <c r="C52" s="6">
        <v>20</v>
      </c>
      <c r="D52" s="6">
        <v>30</v>
      </c>
      <c r="E52" s="6">
        <v>30</v>
      </c>
      <c r="F52" s="6">
        <v>30</v>
      </c>
      <c r="G52" s="6">
        <v>110</v>
      </c>
      <c r="H52" s="6" t="s">
        <v>364</v>
      </c>
      <c r="I52" s="6" t="s">
        <v>415</v>
      </c>
    </row>
    <row r="53" spans="1:9" ht="38.25" x14ac:dyDescent="0.25">
      <c r="A53" s="12"/>
      <c r="B53" s="12"/>
      <c r="C53" s="6">
        <v>10</v>
      </c>
      <c r="D53" s="6">
        <v>20</v>
      </c>
      <c r="E53" s="6">
        <v>20</v>
      </c>
      <c r="F53" s="6">
        <v>30</v>
      </c>
      <c r="G53" s="6">
        <v>80</v>
      </c>
      <c r="H53" s="6" t="s">
        <v>416</v>
      </c>
      <c r="I53" s="6" t="s">
        <v>417</v>
      </c>
    </row>
    <row r="54" spans="1:9" x14ac:dyDescent="0.25">
      <c r="A54" s="14" t="s">
        <v>324</v>
      </c>
      <c r="B54" s="14"/>
      <c r="C54" s="14"/>
      <c r="D54" s="14"/>
      <c r="E54" s="14"/>
      <c r="F54" s="14"/>
      <c r="G54" s="14"/>
      <c r="H54" s="14"/>
      <c r="I54" s="14"/>
    </row>
    <row r="55" spans="1:9" ht="25.5" x14ac:dyDescent="0.25">
      <c r="A55" s="12" t="s">
        <v>418</v>
      </c>
      <c r="B55" s="12"/>
      <c r="C55" s="6">
        <v>15</v>
      </c>
      <c r="D55" s="6">
        <v>25</v>
      </c>
      <c r="E55" s="6">
        <v>20</v>
      </c>
      <c r="F55" s="6">
        <v>10</v>
      </c>
      <c r="G55" s="6">
        <v>70</v>
      </c>
      <c r="H55" s="6" t="s">
        <v>399</v>
      </c>
      <c r="I55" s="6" t="s">
        <v>327</v>
      </c>
    </row>
    <row r="56" spans="1:9" ht="38.25" x14ac:dyDescent="0.25">
      <c r="A56" s="12"/>
      <c r="B56" s="12"/>
      <c r="C56" s="6">
        <v>25</v>
      </c>
      <c r="D56" s="6">
        <v>30</v>
      </c>
      <c r="E56" s="6">
        <v>25</v>
      </c>
      <c r="F56" s="6">
        <v>10</v>
      </c>
      <c r="G56" s="6">
        <v>90</v>
      </c>
      <c r="H56" s="6" t="s">
        <v>361</v>
      </c>
      <c r="I56" s="6" t="s">
        <v>419</v>
      </c>
    </row>
    <row r="57" spans="1:9" ht="25.5" x14ac:dyDescent="0.25">
      <c r="A57" s="12" t="s">
        <v>420</v>
      </c>
      <c r="B57" s="12"/>
      <c r="C57" s="6">
        <v>20</v>
      </c>
      <c r="D57" s="6">
        <v>40</v>
      </c>
      <c r="E57" s="6">
        <v>90</v>
      </c>
      <c r="F57" s="6">
        <v>60</v>
      </c>
      <c r="G57" s="6">
        <v>210</v>
      </c>
      <c r="H57" s="6" t="s">
        <v>421</v>
      </c>
      <c r="I57" s="6" t="s">
        <v>325</v>
      </c>
    </row>
    <row r="58" spans="1:9" x14ac:dyDescent="0.25">
      <c r="A58" s="12" t="s">
        <v>422</v>
      </c>
      <c r="B58" s="12"/>
      <c r="C58" s="6">
        <v>150</v>
      </c>
      <c r="D58" s="6">
        <v>40</v>
      </c>
      <c r="E58" s="6">
        <v>110</v>
      </c>
      <c r="F58" s="6">
        <v>60</v>
      </c>
      <c r="G58" s="6">
        <v>360</v>
      </c>
      <c r="H58" s="6" t="s">
        <v>423</v>
      </c>
      <c r="I58" s="7"/>
    </row>
    <row r="59" spans="1:9" ht="38.25" x14ac:dyDescent="0.25">
      <c r="A59" s="12" t="s">
        <v>424</v>
      </c>
      <c r="B59" s="12"/>
      <c r="C59" s="6">
        <v>25</v>
      </c>
      <c r="D59" s="6">
        <v>30</v>
      </c>
      <c r="E59" s="6" t="s">
        <v>425</v>
      </c>
      <c r="F59" s="6">
        <v>30</v>
      </c>
      <c r="G59" s="6" t="s">
        <v>426</v>
      </c>
      <c r="H59" s="6" t="s">
        <v>427</v>
      </c>
      <c r="I59" s="6" t="s">
        <v>428</v>
      </c>
    </row>
    <row r="60" spans="1:9" ht="38.25" x14ac:dyDescent="0.25">
      <c r="A60" s="12"/>
      <c r="B60" s="12"/>
      <c r="C60" s="6">
        <v>25</v>
      </c>
      <c r="D60" s="6">
        <v>30</v>
      </c>
      <c r="E60" s="6">
        <v>45</v>
      </c>
      <c r="F60" s="6">
        <v>30</v>
      </c>
      <c r="G60" s="6">
        <v>130</v>
      </c>
      <c r="H60" s="6" t="s">
        <v>412</v>
      </c>
      <c r="I60" s="6" t="s">
        <v>429</v>
      </c>
    </row>
    <row r="61" spans="1:9" x14ac:dyDescent="0.25">
      <c r="A61" s="12"/>
      <c r="B61" s="12"/>
      <c r="C61" s="6">
        <v>30</v>
      </c>
      <c r="D61" s="6">
        <v>35</v>
      </c>
      <c r="E61" s="6">
        <v>50</v>
      </c>
      <c r="F61" s="6">
        <v>30</v>
      </c>
      <c r="G61" s="6">
        <v>145</v>
      </c>
      <c r="H61" s="6" t="s">
        <v>364</v>
      </c>
      <c r="I61" s="6" t="s">
        <v>408</v>
      </c>
    </row>
    <row r="62" spans="1:9" ht="25.5" x14ac:dyDescent="0.25">
      <c r="A62" s="12"/>
      <c r="B62" s="12"/>
      <c r="C62" s="6">
        <v>45</v>
      </c>
      <c r="D62" s="6">
        <v>30</v>
      </c>
      <c r="E62" s="6">
        <v>70</v>
      </c>
      <c r="F62" s="6">
        <v>20</v>
      </c>
      <c r="G62" s="6">
        <v>165</v>
      </c>
      <c r="H62" s="6" t="s">
        <v>399</v>
      </c>
      <c r="I62" s="6" t="s">
        <v>343</v>
      </c>
    </row>
    <row r="63" spans="1:9" ht="38.25" x14ac:dyDescent="0.25">
      <c r="A63" s="12"/>
      <c r="B63" s="12"/>
      <c r="C63" s="6">
        <v>30</v>
      </c>
      <c r="D63" s="6">
        <v>35</v>
      </c>
      <c r="E63" s="6">
        <v>50</v>
      </c>
      <c r="F63" s="6">
        <v>25</v>
      </c>
      <c r="G63" s="6">
        <v>140</v>
      </c>
      <c r="H63" s="6" t="s">
        <v>430</v>
      </c>
      <c r="I63" s="6" t="s">
        <v>320</v>
      </c>
    </row>
    <row r="64" spans="1:9" ht="25.5" x14ac:dyDescent="0.25">
      <c r="A64" s="12" t="s">
        <v>431</v>
      </c>
      <c r="B64" s="12"/>
      <c r="C64" s="6">
        <v>20</v>
      </c>
      <c r="D64" s="6">
        <v>30</v>
      </c>
      <c r="E64" s="6">
        <v>60</v>
      </c>
      <c r="F64" s="6">
        <v>40</v>
      </c>
      <c r="G64" s="6">
        <v>150</v>
      </c>
      <c r="H64" s="6" t="s">
        <v>364</v>
      </c>
      <c r="I64" s="6" t="s">
        <v>327</v>
      </c>
    </row>
    <row r="65" spans="1:9" ht="25.5" x14ac:dyDescent="0.25">
      <c r="A65" s="12"/>
      <c r="B65" s="12"/>
      <c r="C65" s="6">
        <v>15</v>
      </c>
      <c r="D65" s="6">
        <v>30</v>
      </c>
      <c r="E65" s="6">
        <v>50</v>
      </c>
      <c r="F65" s="6">
        <v>30</v>
      </c>
      <c r="G65" s="6">
        <v>125</v>
      </c>
      <c r="H65" s="6" t="s">
        <v>432</v>
      </c>
      <c r="I65" s="6" t="s">
        <v>325</v>
      </c>
    </row>
    <row r="66" spans="1:9" ht="25.5" x14ac:dyDescent="0.25">
      <c r="A66" s="12" t="s">
        <v>433</v>
      </c>
      <c r="B66" s="12"/>
      <c r="C66" s="6">
        <v>30</v>
      </c>
      <c r="D66" s="6">
        <v>45</v>
      </c>
      <c r="E66" s="6">
        <v>90</v>
      </c>
      <c r="F66" s="6">
        <v>15</v>
      </c>
      <c r="G66" s="6">
        <v>180</v>
      </c>
      <c r="H66" s="6" t="s">
        <v>378</v>
      </c>
      <c r="I66" s="6" t="s">
        <v>379</v>
      </c>
    </row>
    <row r="67" spans="1:9" ht="25.5" x14ac:dyDescent="0.25">
      <c r="A67" s="12"/>
      <c r="B67" s="12"/>
      <c r="C67" s="6">
        <v>25</v>
      </c>
      <c r="D67" s="6">
        <v>30</v>
      </c>
      <c r="E67" s="6">
        <v>90</v>
      </c>
      <c r="F67" s="6">
        <v>10</v>
      </c>
      <c r="G67" s="6">
        <v>155</v>
      </c>
      <c r="H67" s="6" t="s">
        <v>407</v>
      </c>
      <c r="I67" s="6" t="s">
        <v>379</v>
      </c>
    </row>
    <row r="68" spans="1:9" ht="38.25" x14ac:dyDescent="0.25">
      <c r="A68" s="12"/>
      <c r="B68" s="12"/>
      <c r="C68" s="6">
        <v>25</v>
      </c>
      <c r="D68" s="6">
        <v>65</v>
      </c>
      <c r="E68" s="6">
        <v>100</v>
      </c>
      <c r="F68" s="6">
        <v>65</v>
      </c>
      <c r="G68" s="6">
        <v>255</v>
      </c>
      <c r="H68" s="6" t="s">
        <v>357</v>
      </c>
      <c r="I68" s="6" t="s">
        <v>320</v>
      </c>
    </row>
    <row r="69" spans="1:9" ht="25.5" x14ac:dyDescent="0.25">
      <c r="A69" s="12"/>
      <c r="B69" s="12"/>
      <c r="C69" s="6">
        <v>50</v>
      </c>
      <c r="D69" s="6">
        <v>40</v>
      </c>
      <c r="E69" s="6">
        <v>50</v>
      </c>
      <c r="F69" s="6">
        <v>40</v>
      </c>
      <c r="G69" s="6">
        <v>180</v>
      </c>
      <c r="H69" s="6" t="s">
        <v>364</v>
      </c>
      <c r="I69" s="6" t="s">
        <v>343</v>
      </c>
    </row>
    <row r="70" spans="1:9" ht="25.5" x14ac:dyDescent="0.25">
      <c r="A70" s="12"/>
      <c r="B70" s="12"/>
      <c r="C70" s="6">
        <v>25</v>
      </c>
      <c r="D70" s="6">
        <v>35</v>
      </c>
      <c r="E70" s="6">
        <v>50</v>
      </c>
      <c r="F70" s="6">
        <v>50</v>
      </c>
      <c r="G70" s="6">
        <v>160</v>
      </c>
      <c r="H70" s="6" t="s">
        <v>412</v>
      </c>
      <c r="I70" s="6" t="s">
        <v>327</v>
      </c>
    </row>
    <row r="71" spans="1:9" ht="25.5" x14ac:dyDescent="0.25">
      <c r="A71" s="12"/>
      <c r="B71" s="12"/>
      <c r="C71" s="6">
        <v>45</v>
      </c>
      <c r="D71" s="6">
        <v>75</v>
      </c>
      <c r="E71" s="6">
        <v>80</v>
      </c>
      <c r="F71" s="6">
        <v>30</v>
      </c>
      <c r="G71" s="6">
        <v>230</v>
      </c>
      <c r="H71" s="6" t="s">
        <v>385</v>
      </c>
      <c r="I71" s="6" t="s">
        <v>327</v>
      </c>
    </row>
    <row r="72" spans="1:9" ht="25.5" x14ac:dyDescent="0.25">
      <c r="A72" s="12"/>
      <c r="B72" s="12"/>
      <c r="C72" s="6">
        <v>35</v>
      </c>
      <c r="D72" s="6">
        <v>60</v>
      </c>
      <c r="E72" s="6">
        <v>70</v>
      </c>
      <c r="F72" s="6">
        <v>40</v>
      </c>
      <c r="G72" s="6">
        <v>205</v>
      </c>
      <c r="H72" s="6" t="s">
        <v>385</v>
      </c>
      <c r="I72" s="6" t="s">
        <v>434</v>
      </c>
    </row>
    <row r="73" spans="1:9" x14ac:dyDescent="0.25">
      <c r="A73" s="14" t="s">
        <v>435</v>
      </c>
      <c r="B73" s="14"/>
      <c r="C73" s="14"/>
      <c r="D73" s="14"/>
      <c r="E73" s="14"/>
      <c r="F73" s="14"/>
      <c r="G73" s="14"/>
      <c r="H73" s="14"/>
      <c r="I73" s="14"/>
    </row>
    <row r="74" spans="1:9" ht="38.25" x14ac:dyDescent="0.25">
      <c r="A74" s="12" t="s">
        <v>436</v>
      </c>
      <c r="B74" s="12"/>
      <c r="C74" s="6">
        <v>20</v>
      </c>
      <c r="D74" s="6">
        <v>30</v>
      </c>
      <c r="E74" s="6">
        <v>30</v>
      </c>
      <c r="F74" s="6">
        <v>10</v>
      </c>
      <c r="G74" s="6">
        <v>90</v>
      </c>
      <c r="H74" s="6" t="s">
        <v>361</v>
      </c>
      <c r="I74" s="6" t="s">
        <v>437</v>
      </c>
    </row>
    <row r="75" spans="1:9" ht="38.25" x14ac:dyDescent="0.25">
      <c r="A75" s="12"/>
      <c r="B75" s="12"/>
      <c r="C75" s="6">
        <v>15</v>
      </c>
      <c r="D75" s="6">
        <v>25</v>
      </c>
      <c r="E75" s="6">
        <v>25</v>
      </c>
      <c r="F75" s="6">
        <v>10</v>
      </c>
      <c r="G75" s="6">
        <v>75</v>
      </c>
      <c r="H75" s="6" t="s">
        <v>438</v>
      </c>
      <c r="I75" s="6" t="s">
        <v>439</v>
      </c>
    </row>
    <row r="76" spans="1:9" ht="38.25" x14ac:dyDescent="0.25">
      <c r="A76" s="12" t="s">
        <v>440</v>
      </c>
      <c r="B76" s="12"/>
      <c r="C76" s="6">
        <v>20</v>
      </c>
      <c r="D76" s="6">
        <v>30</v>
      </c>
      <c r="E76" s="6">
        <v>40</v>
      </c>
      <c r="F76" s="6">
        <v>20</v>
      </c>
      <c r="G76" s="6">
        <v>110</v>
      </c>
      <c r="H76" s="6" t="s">
        <v>393</v>
      </c>
      <c r="I76" s="6" t="s">
        <v>441</v>
      </c>
    </row>
    <row r="77" spans="1:9" ht="25.5" x14ac:dyDescent="0.25">
      <c r="A77" s="12"/>
      <c r="B77" s="12"/>
      <c r="C77" s="6">
        <v>15</v>
      </c>
      <c r="D77" s="6">
        <v>25</v>
      </c>
      <c r="E77" s="6">
        <v>35</v>
      </c>
      <c r="F77" s="6">
        <v>20</v>
      </c>
      <c r="G77" s="6">
        <v>95</v>
      </c>
      <c r="H77" s="6" t="s">
        <v>407</v>
      </c>
      <c r="I77" s="6" t="s">
        <v>442</v>
      </c>
    </row>
    <row r="78" spans="1:9" ht="25.5" x14ac:dyDescent="0.25">
      <c r="A78" s="12"/>
      <c r="B78" s="12"/>
      <c r="C78" s="6">
        <v>25</v>
      </c>
      <c r="D78" s="6">
        <v>25</v>
      </c>
      <c r="E78" s="6">
        <v>30</v>
      </c>
      <c r="F78" s="6">
        <v>20</v>
      </c>
      <c r="G78" s="6">
        <v>100</v>
      </c>
      <c r="H78" s="6" t="s">
        <v>407</v>
      </c>
      <c r="I78" s="6" t="s">
        <v>343</v>
      </c>
    </row>
    <row r="79" spans="1:9" x14ac:dyDescent="0.25">
      <c r="A79" s="12" t="s">
        <v>443</v>
      </c>
      <c r="B79" s="12"/>
      <c r="C79" s="6">
        <v>15</v>
      </c>
      <c r="D79" s="6">
        <v>25</v>
      </c>
      <c r="E79" s="6">
        <v>35</v>
      </c>
      <c r="F79" s="6">
        <v>15</v>
      </c>
      <c r="G79" s="6">
        <v>90</v>
      </c>
      <c r="H79" s="6" t="s">
        <v>412</v>
      </c>
      <c r="I79" s="6" t="s">
        <v>408</v>
      </c>
    </row>
    <row r="80" spans="1:9" ht="25.5" x14ac:dyDescent="0.25">
      <c r="A80" s="12"/>
      <c r="B80" s="12"/>
      <c r="C80" s="6">
        <v>20</v>
      </c>
      <c r="D80" s="6">
        <v>30</v>
      </c>
      <c r="E80" s="6">
        <v>35</v>
      </c>
      <c r="F80" s="6">
        <v>15</v>
      </c>
      <c r="G80" s="6">
        <v>100</v>
      </c>
      <c r="H80" s="6" t="s">
        <v>387</v>
      </c>
      <c r="I80" s="6" t="s">
        <v>327</v>
      </c>
    </row>
    <row r="81" spans="1:9" x14ac:dyDescent="0.25">
      <c r="A81" s="7"/>
      <c r="B81" s="6" t="s">
        <v>444</v>
      </c>
      <c r="C81" s="6">
        <v>90</v>
      </c>
      <c r="D81" s="6">
        <v>45</v>
      </c>
      <c r="E81" s="6">
        <v>40</v>
      </c>
      <c r="F81" s="6">
        <v>60</v>
      </c>
      <c r="G81" s="6">
        <v>235</v>
      </c>
      <c r="H81" s="6" t="s">
        <v>445</v>
      </c>
      <c r="I81" s="6" t="s">
        <v>408</v>
      </c>
    </row>
    <row r="82" spans="1:9" x14ac:dyDescent="0.25">
      <c r="A82" s="7"/>
      <c r="B82" s="6" t="s">
        <v>446</v>
      </c>
      <c r="C82" s="6">
        <v>90</v>
      </c>
      <c r="D82" s="6">
        <v>45</v>
      </c>
      <c r="E82" s="6">
        <v>40</v>
      </c>
      <c r="F82" s="6">
        <v>0</v>
      </c>
      <c r="G82" s="6">
        <v>175</v>
      </c>
      <c r="H82" s="6" t="s">
        <v>445</v>
      </c>
      <c r="I82" s="6" t="s">
        <v>408</v>
      </c>
    </row>
    <row r="83" spans="1:9" ht="25.5" customHeight="1" x14ac:dyDescent="0.25">
      <c r="A83" s="12" t="s">
        <v>326</v>
      </c>
      <c r="B83" s="12"/>
      <c r="C83" s="6">
        <v>20</v>
      </c>
      <c r="D83" s="6">
        <v>30</v>
      </c>
      <c r="E83" s="6">
        <v>30</v>
      </c>
      <c r="F83" s="6">
        <v>20</v>
      </c>
      <c r="G83" s="6">
        <v>110</v>
      </c>
      <c r="H83" s="6" t="s">
        <v>378</v>
      </c>
      <c r="I83" s="6" t="s">
        <v>327</v>
      </c>
    </row>
    <row r="84" spans="1:9" ht="25.5" x14ac:dyDescent="0.25">
      <c r="A84" s="12" t="s">
        <v>447</v>
      </c>
      <c r="B84" s="12"/>
      <c r="C84" s="6">
        <v>25</v>
      </c>
      <c r="D84" s="6">
        <v>35</v>
      </c>
      <c r="E84" s="6">
        <v>45</v>
      </c>
      <c r="F84" s="6">
        <v>25</v>
      </c>
      <c r="G84" s="6">
        <v>130</v>
      </c>
      <c r="H84" s="6" t="s">
        <v>448</v>
      </c>
      <c r="I84" s="6" t="s">
        <v>449</v>
      </c>
    </row>
    <row r="85" spans="1:9" ht="25.5" x14ac:dyDescent="0.25">
      <c r="A85" s="12"/>
      <c r="B85" s="12"/>
      <c r="C85" s="6">
        <v>35</v>
      </c>
      <c r="D85" s="6">
        <v>35</v>
      </c>
      <c r="E85" s="6">
        <v>35</v>
      </c>
      <c r="F85" s="6">
        <v>35</v>
      </c>
      <c r="G85" s="6">
        <v>140</v>
      </c>
      <c r="H85" s="6" t="s">
        <v>423</v>
      </c>
      <c r="I85" s="6" t="s">
        <v>450</v>
      </c>
    </row>
    <row r="86" spans="1:9" ht="25.5" x14ac:dyDescent="0.25">
      <c r="A86" s="12"/>
      <c r="B86" s="12"/>
      <c r="C86" s="6">
        <v>35</v>
      </c>
      <c r="D86" s="6">
        <v>45</v>
      </c>
      <c r="E86" s="6">
        <v>35</v>
      </c>
      <c r="F86" s="6">
        <v>25</v>
      </c>
      <c r="G86" s="6">
        <v>140</v>
      </c>
      <c r="H86" s="6" t="s">
        <v>451</v>
      </c>
      <c r="I86" s="6" t="s">
        <v>327</v>
      </c>
    </row>
    <row r="87" spans="1:9" x14ac:dyDescent="0.25">
      <c r="A87" s="12" t="s">
        <v>452</v>
      </c>
      <c r="B87" s="12"/>
      <c r="C87" s="6">
        <v>20</v>
      </c>
      <c r="D87" s="6">
        <v>30</v>
      </c>
      <c r="E87" s="6">
        <v>60</v>
      </c>
      <c r="F87" s="6">
        <v>40</v>
      </c>
      <c r="G87" s="6">
        <v>150</v>
      </c>
      <c r="H87" s="6" t="s">
        <v>364</v>
      </c>
      <c r="I87" s="6" t="s">
        <v>408</v>
      </c>
    </row>
    <row r="88" spans="1:9" ht="25.5" x14ac:dyDescent="0.25">
      <c r="A88" s="12"/>
      <c r="B88" s="12"/>
      <c r="C88" s="6">
        <v>25</v>
      </c>
      <c r="D88" s="6">
        <v>35</v>
      </c>
      <c r="E88" s="6">
        <v>70</v>
      </c>
      <c r="F88" s="6">
        <v>40</v>
      </c>
      <c r="G88" s="6">
        <v>170</v>
      </c>
      <c r="H88" s="6" t="s">
        <v>368</v>
      </c>
      <c r="I88" s="6" t="s">
        <v>370</v>
      </c>
    </row>
    <row r="89" spans="1:9" x14ac:dyDescent="0.25">
      <c r="A89" s="12" t="s">
        <v>202</v>
      </c>
      <c r="B89" s="12"/>
      <c r="C89" s="6">
        <v>15</v>
      </c>
      <c r="D89" s="6">
        <v>25</v>
      </c>
      <c r="E89" s="6">
        <v>35</v>
      </c>
      <c r="F89" s="6">
        <v>15</v>
      </c>
      <c r="G89" s="6">
        <v>90</v>
      </c>
      <c r="H89" s="6" t="s">
        <v>412</v>
      </c>
      <c r="I89" s="6" t="s">
        <v>408</v>
      </c>
    </row>
    <row r="90" spans="1:9" ht="25.5" x14ac:dyDescent="0.25">
      <c r="A90" s="12"/>
      <c r="B90" s="12"/>
      <c r="C90" s="6">
        <v>20</v>
      </c>
      <c r="D90" s="6">
        <v>30</v>
      </c>
      <c r="E90" s="6">
        <v>35</v>
      </c>
      <c r="F90" s="6">
        <v>15</v>
      </c>
      <c r="G90" s="6">
        <v>100</v>
      </c>
      <c r="H90" s="6" t="s">
        <v>387</v>
      </c>
      <c r="I90" s="6" t="s">
        <v>327</v>
      </c>
    </row>
    <row r="91" spans="1:9" ht="25.5" x14ac:dyDescent="0.25">
      <c r="A91" s="12"/>
      <c r="B91" s="12"/>
      <c r="C91" s="6">
        <v>35</v>
      </c>
      <c r="D91" s="6">
        <v>25</v>
      </c>
      <c r="E91" s="6">
        <v>30</v>
      </c>
      <c r="F91" s="6">
        <v>20</v>
      </c>
      <c r="G91" s="6">
        <v>110</v>
      </c>
      <c r="H91" s="6" t="s">
        <v>364</v>
      </c>
      <c r="I91" s="6" t="s">
        <v>343</v>
      </c>
    </row>
    <row r="92" spans="1:9" x14ac:dyDescent="0.25">
      <c r="A92" s="12" t="s">
        <v>141</v>
      </c>
      <c r="B92" s="12"/>
      <c r="C92" s="6">
        <v>15</v>
      </c>
      <c r="D92" s="6">
        <v>15</v>
      </c>
      <c r="E92" s="6">
        <v>40</v>
      </c>
      <c r="F92" s="6">
        <v>15</v>
      </c>
      <c r="G92" s="6">
        <v>85</v>
      </c>
      <c r="H92" s="6" t="s">
        <v>430</v>
      </c>
      <c r="I92" s="6" t="s">
        <v>453</v>
      </c>
    </row>
    <row r="93" spans="1:9" ht="25.5" x14ac:dyDescent="0.25">
      <c r="A93" s="12"/>
      <c r="B93" s="12"/>
      <c r="C93" s="6">
        <v>20</v>
      </c>
      <c r="D93" s="6" t="s">
        <v>454</v>
      </c>
      <c r="E93" s="6">
        <v>60</v>
      </c>
      <c r="F93" s="6">
        <v>25</v>
      </c>
      <c r="G93" s="6">
        <v>140</v>
      </c>
      <c r="H93" s="6" t="s">
        <v>412</v>
      </c>
      <c r="I93" s="6" t="s">
        <v>455</v>
      </c>
    </row>
    <row r="94" spans="1:9" x14ac:dyDescent="0.25">
      <c r="A94" s="12"/>
      <c r="B94" s="12"/>
      <c r="C94" s="6">
        <v>20</v>
      </c>
      <c r="D94" s="6">
        <v>25</v>
      </c>
      <c r="E94" s="6">
        <v>75</v>
      </c>
      <c r="F94" s="6">
        <v>30</v>
      </c>
      <c r="G94" s="6">
        <v>150</v>
      </c>
      <c r="H94" s="6" t="s">
        <v>407</v>
      </c>
      <c r="I94" s="6" t="s">
        <v>456</v>
      </c>
    </row>
    <row r="95" spans="1:9" x14ac:dyDescent="0.25">
      <c r="A95" s="14" t="s">
        <v>328</v>
      </c>
      <c r="B95" s="14"/>
      <c r="C95" s="14"/>
      <c r="D95" s="14"/>
      <c r="E95" s="14"/>
      <c r="F95" s="14"/>
      <c r="G95" s="14"/>
      <c r="H95" s="14"/>
      <c r="I95" s="14"/>
    </row>
    <row r="96" spans="1:9" ht="25.5" x14ac:dyDescent="0.25">
      <c r="A96" s="12" t="s">
        <v>457</v>
      </c>
      <c r="B96" s="12"/>
      <c r="C96" s="6">
        <v>40</v>
      </c>
      <c r="D96" s="6">
        <v>40</v>
      </c>
      <c r="E96" s="6">
        <v>250</v>
      </c>
      <c r="F96" s="6">
        <v>30</v>
      </c>
      <c r="G96" s="6">
        <v>360</v>
      </c>
      <c r="H96" s="6" t="s">
        <v>458</v>
      </c>
      <c r="I96" s="6" t="s">
        <v>459</v>
      </c>
    </row>
    <row r="97" spans="1:9" ht="25.5" x14ac:dyDescent="0.25">
      <c r="A97" s="12"/>
      <c r="B97" s="12"/>
      <c r="C97" s="6">
        <v>20</v>
      </c>
      <c r="D97" s="6">
        <v>25</v>
      </c>
      <c r="E97" s="6">
        <v>250</v>
      </c>
      <c r="F97" s="6">
        <v>30</v>
      </c>
      <c r="G97" s="6">
        <v>325</v>
      </c>
      <c r="H97" s="6" t="s">
        <v>460</v>
      </c>
      <c r="I97" s="6" t="s">
        <v>461</v>
      </c>
    </row>
    <row r="98" spans="1:9" ht="25.5" x14ac:dyDescent="0.25">
      <c r="A98" s="12" t="s">
        <v>268</v>
      </c>
      <c r="B98" s="12"/>
      <c r="C98" s="6">
        <v>50</v>
      </c>
      <c r="D98" s="6">
        <v>30</v>
      </c>
      <c r="E98" s="6">
        <v>100</v>
      </c>
      <c r="F98" s="6">
        <v>50</v>
      </c>
      <c r="G98" s="6">
        <v>230</v>
      </c>
      <c r="H98" s="6" t="s">
        <v>371</v>
      </c>
      <c r="I98" s="6" t="s">
        <v>462</v>
      </c>
    </row>
    <row r="99" spans="1:9" ht="25.5" x14ac:dyDescent="0.25">
      <c r="A99" s="12"/>
      <c r="B99" s="12"/>
      <c r="C99" s="6">
        <v>90</v>
      </c>
      <c r="D99" s="6">
        <v>30</v>
      </c>
      <c r="E99" s="6">
        <v>200</v>
      </c>
      <c r="F99" s="6">
        <v>45</v>
      </c>
      <c r="G99" s="6">
        <v>365</v>
      </c>
      <c r="H99" s="6" t="s">
        <v>371</v>
      </c>
      <c r="I99" s="6" t="s">
        <v>327</v>
      </c>
    </row>
    <row r="100" spans="1:9" x14ac:dyDescent="0.25">
      <c r="A100" s="14" t="s">
        <v>329</v>
      </c>
      <c r="B100" s="14"/>
      <c r="C100" s="14"/>
      <c r="D100" s="14"/>
      <c r="E100" s="14"/>
      <c r="F100" s="14"/>
      <c r="G100" s="14"/>
      <c r="H100" s="14"/>
      <c r="I100" s="14"/>
    </row>
    <row r="101" spans="1:9" ht="38.25" x14ac:dyDescent="0.25">
      <c r="A101" s="12" t="s">
        <v>136</v>
      </c>
      <c r="B101" s="12"/>
      <c r="C101" s="6">
        <v>30</v>
      </c>
      <c r="D101" s="6">
        <v>50</v>
      </c>
      <c r="E101" s="6">
        <v>60</v>
      </c>
      <c r="F101" s="6">
        <v>55</v>
      </c>
      <c r="G101" s="6">
        <v>195</v>
      </c>
      <c r="H101" s="6" t="s">
        <v>463</v>
      </c>
      <c r="I101" s="6" t="s">
        <v>464</v>
      </c>
    </row>
    <row r="102" spans="1:9" ht="38.25" x14ac:dyDescent="0.25">
      <c r="A102" s="12"/>
      <c r="B102" s="12"/>
      <c r="C102" s="6">
        <v>45</v>
      </c>
      <c r="D102" s="6">
        <v>90</v>
      </c>
      <c r="E102" s="6">
        <v>45</v>
      </c>
      <c r="F102" s="6">
        <v>45</v>
      </c>
      <c r="G102" s="6">
        <v>225</v>
      </c>
      <c r="H102" s="6" t="s">
        <v>465</v>
      </c>
      <c r="I102" s="6" t="s">
        <v>320</v>
      </c>
    </row>
    <row r="103" spans="1:9" x14ac:dyDescent="0.25">
      <c r="A103" s="12"/>
      <c r="B103" s="12"/>
      <c r="C103" s="6">
        <v>30</v>
      </c>
      <c r="D103" s="6">
        <v>50</v>
      </c>
      <c r="E103" s="6">
        <v>60</v>
      </c>
      <c r="F103" s="6">
        <v>55</v>
      </c>
      <c r="G103" s="6">
        <v>195</v>
      </c>
      <c r="H103" s="6" t="s">
        <v>357</v>
      </c>
      <c r="I103" s="6" t="s">
        <v>466</v>
      </c>
    </row>
    <row r="104" spans="1:9" x14ac:dyDescent="0.25">
      <c r="A104" s="12"/>
      <c r="B104" s="12"/>
      <c r="C104" s="6">
        <v>30</v>
      </c>
      <c r="D104" s="6">
        <v>50</v>
      </c>
      <c r="E104" s="6">
        <v>55</v>
      </c>
      <c r="F104" s="6">
        <v>45</v>
      </c>
      <c r="G104" s="6">
        <v>180</v>
      </c>
      <c r="H104" s="6" t="s">
        <v>364</v>
      </c>
      <c r="I104" s="6" t="s">
        <v>467</v>
      </c>
    </row>
    <row r="105" spans="1:9" x14ac:dyDescent="0.25">
      <c r="A105" s="12" t="s">
        <v>468</v>
      </c>
      <c r="B105" s="12"/>
      <c r="C105" s="6">
        <v>25</v>
      </c>
      <c r="D105" s="6">
        <v>35</v>
      </c>
      <c r="E105" s="6">
        <v>50</v>
      </c>
      <c r="F105" s="6">
        <v>40</v>
      </c>
      <c r="G105" s="6">
        <v>150</v>
      </c>
      <c r="H105" s="6" t="s">
        <v>364</v>
      </c>
      <c r="I105" s="6" t="s">
        <v>408</v>
      </c>
    </row>
    <row r="106" spans="1:9" x14ac:dyDescent="0.25">
      <c r="A106" s="12"/>
      <c r="B106" s="12"/>
      <c r="C106" s="6">
        <v>30</v>
      </c>
      <c r="D106" s="6">
        <v>40</v>
      </c>
      <c r="E106" s="6">
        <v>100</v>
      </c>
      <c r="F106" s="6">
        <v>50</v>
      </c>
      <c r="G106" s="6">
        <v>220</v>
      </c>
      <c r="H106" s="6" t="s">
        <v>377</v>
      </c>
      <c r="I106" s="6" t="s">
        <v>469</v>
      </c>
    </row>
    <row r="107" spans="1:9" x14ac:dyDescent="0.25">
      <c r="A107" s="14" t="s">
        <v>330</v>
      </c>
      <c r="B107" s="14"/>
      <c r="C107" s="14"/>
      <c r="D107" s="14"/>
      <c r="E107" s="14"/>
      <c r="F107" s="14"/>
      <c r="G107" s="14"/>
      <c r="H107" s="14"/>
      <c r="I107" s="14"/>
    </row>
    <row r="108" spans="1:9" ht="38.25" x14ac:dyDescent="0.25">
      <c r="A108" s="12" t="s">
        <v>470</v>
      </c>
      <c r="B108" s="12"/>
      <c r="C108" s="6">
        <v>25</v>
      </c>
      <c r="D108" s="6">
        <v>40</v>
      </c>
      <c r="E108" s="6">
        <v>65</v>
      </c>
      <c r="F108" s="6">
        <v>50</v>
      </c>
      <c r="G108" s="6">
        <v>180</v>
      </c>
      <c r="H108" s="6" t="s">
        <v>378</v>
      </c>
      <c r="I108" s="6" t="s">
        <v>471</v>
      </c>
    </row>
    <row r="109" spans="1:9" x14ac:dyDescent="0.25">
      <c r="A109" s="12"/>
      <c r="B109" s="12"/>
      <c r="C109" s="6">
        <v>20</v>
      </c>
      <c r="D109" s="6">
        <v>40</v>
      </c>
      <c r="E109" s="6">
        <v>50</v>
      </c>
      <c r="F109" s="6">
        <v>25</v>
      </c>
      <c r="G109" s="6">
        <v>135</v>
      </c>
      <c r="H109" s="6" t="s">
        <v>472</v>
      </c>
      <c r="I109" s="6" t="s">
        <v>473</v>
      </c>
    </row>
    <row r="110" spans="1:9" ht="25.5" x14ac:dyDescent="0.25">
      <c r="A110" s="12" t="s">
        <v>174</v>
      </c>
      <c r="B110" s="12"/>
      <c r="C110" s="6">
        <v>20</v>
      </c>
      <c r="D110" s="6">
        <v>35</v>
      </c>
      <c r="E110" s="6">
        <v>45</v>
      </c>
      <c r="F110" s="6">
        <v>25</v>
      </c>
      <c r="G110" s="6">
        <v>125</v>
      </c>
      <c r="H110" s="6" t="s">
        <v>364</v>
      </c>
      <c r="I110" s="6" t="s">
        <v>474</v>
      </c>
    </row>
    <row r="111" spans="1:9" ht="25.5" x14ac:dyDescent="0.25">
      <c r="A111" s="12"/>
      <c r="B111" s="12"/>
      <c r="C111" s="6">
        <v>25</v>
      </c>
      <c r="D111" s="6">
        <v>35</v>
      </c>
      <c r="E111" s="6">
        <v>55</v>
      </c>
      <c r="F111" s="6">
        <v>30</v>
      </c>
      <c r="G111" s="6">
        <v>145</v>
      </c>
      <c r="H111" s="6" t="s">
        <v>465</v>
      </c>
      <c r="I111" s="6" t="s">
        <v>450</v>
      </c>
    </row>
    <row r="112" spans="1:9" ht="25.5" x14ac:dyDescent="0.25">
      <c r="A112" s="12"/>
      <c r="B112" s="12"/>
      <c r="C112" s="6">
        <v>35</v>
      </c>
      <c r="D112" s="6">
        <v>55</v>
      </c>
      <c r="E112" s="6">
        <v>60</v>
      </c>
      <c r="F112" s="6">
        <v>40</v>
      </c>
      <c r="G112" s="6">
        <v>190</v>
      </c>
      <c r="H112" s="6" t="s">
        <v>368</v>
      </c>
      <c r="I112" s="6" t="s">
        <v>370</v>
      </c>
    </row>
    <row r="113" spans="1:9" x14ac:dyDescent="0.25">
      <c r="A113" s="12" t="s">
        <v>475</v>
      </c>
      <c r="B113" s="12"/>
      <c r="C113" s="6">
        <v>20</v>
      </c>
      <c r="D113" s="6">
        <v>30</v>
      </c>
      <c r="E113" s="6">
        <v>40</v>
      </c>
      <c r="F113" s="6">
        <v>20</v>
      </c>
      <c r="G113" s="6">
        <v>100</v>
      </c>
      <c r="H113" s="6" t="s">
        <v>407</v>
      </c>
      <c r="I113" s="6" t="s">
        <v>331</v>
      </c>
    </row>
    <row r="114" spans="1:9" ht="25.5" x14ac:dyDescent="0.25">
      <c r="A114" s="12" t="s">
        <v>143</v>
      </c>
      <c r="B114" s="12"/>
      <c r="C114" s="6">
        <v>25</v>
      </c>
      <c r="D114" s="6">
        <v>35</v>
      </c>
      <c r="E114" s="6">
        <v>45</v>
      </c>
      <c r="F114" s="6">
        <v>25</v>
      </c>
      <c r="G114" s="6">
        <v>130</v>
      </c>
      <c r="H114" s="6" t="s">
        <v>376</v>
      </c>
      <c r="I114" s="6" t="s">
        <v>332</v>
      </c>
    </row>
    <row r="115" spans="1:9" x14ac:dyDescent="0.25">
      <c r="A115" s="14" t="s">
        <v>333</v>
      </c>
      <c r="B115" s="14"/>
      <c r="C115" s="14"/>
      <c r="D115" s="14"/>
      <c r="E115" s="14"/>
      <c r="F115" s="14"/>
      <c r="G115" s="14"/>
      <c r="H115" s="14"/>
      <c r="I115" s="14"/>
    </row>
    <row r="116" spans="1:9" ht="25.5" x14ac:dyDescent="0.25">
      <c r="A116" s="12" t="s">
        <v>476</v>
      </c>
      <c r="B116" s="12"/>
      <c r="C116" s="6">
        <v>15</v>
      </c>
      <c r="D116" s="6">
        <v>25</v>
      </c>
      <c r="E116" s="6">
        <v>50</v>
      </c>
      <c r="F116" s="6">
        <v>30</v>
      </c>
      <c r="G116" s="6">
        <v>120</v>
      </c>
      <c r="H116" s="6" t="s">
        <v>385</v>
      </c>
      <c r="I116" s="6" t="s">
        <v>477</v>
      </c>
    </row>
    <row r="117" spans="1:9" ht="25.5" x14ac:dyDescent="0.25">
      <c r="A117" s="12"/>
      <c r="B117" s="12"/>
      <c r="C117" s="6">
        <v>20</v>
      </c>
      <c r="D117" s="6">
        <v>25</v>
      </c>
      <c r="E117" s="6">
        <v>60</v>
      </c>
      <c r="F117" s="6">
        <v>30</v>
      </c>
      <c r="G117" s="6">
        <v>135</v>
      </c>
      <c r="H117" s="6" t="s">
        <v>478</v>
      </c>
      <c r="I117" s="6" t="s">
        <v>479</v>
      </c>
    </row>
    <row r="118" spans="1:9" ht="25.5" x14ac:dyDescent="0.25">
      <c r="A118" s="12"/>
      <c r="B118" s="12"/>
      <c r="C118" s="6">
        <v>15</v>
      </c>
      <c r="D118" s="6">
        <v>30</v>
      </c>
      <c r="E118" s="6">
        <v>65</v>
      </c>
      <c r="F118" s="6">
        <v>40</v>
      </c>
      <c r="G118" s="6">
        <v>150</v>
      </c>
      <c r="H118" s="6" t="s">
        <v>480</v>
      </c>
      <c r="I118" s="6" t="s">
        <v>481</v>
      </c>
    </row>
    <row r="119" spans="1:9" x14ac:dyDescent="0.25">
      <c r="A119" s="12"/>
      <c r="B119" s="12"/>
      <c r="C119" s="6">
        <v>40</v>
      </c>
      <c r="D119" s="6">
        <v>30</v>
      </c>
      <c r="E119" s="6">
        <v>40</v>
      </c>
      <c r="F119" s="6">
        <v>20</v>
      </c>
      <c r="G119" s="6">
        <v>130</v>
      </c>
      <c r="H119" s="6" t="s">
        <v>482</v>
      </c>
      <c r="I119" s="7"/>
    </row>
    <row r="120" spans="1:9" x14ac:dyDescent="0.25">
      <c r="A120" s="12"/>
      <c r="B120" s="12"/>
      <c r="C120" s="6">
        <v>40</v>
      </c>
      <c r="D120" s="6">
        <v>60</v>
      </c>
      <c r="E120" s="6">
        <v>60</v>
      </c>
      <c r="F120" s="6">
        <v>40</v>
      </c>
      <c r="G120" s="6">
        <v>200</v>
      </c>
      <c r="H120" s="6" t="s">
        <v>445</v>
      </c>
      <c r="I120" s="7"/>
    </row>
    <row r="121" spans="1:9" ht="38.25" x14ac:dyDescent="0.25">
      <c r="A121" s="12"/>
      <c r="B121" s="12"/>
      <c r="C121" s="6">
        <v>20</v>
      </c>
      <c r="D121" s="6">
        <v>50</v>
      </c>
      <c r="E121" s="6">
        <v>60</v>
      </c>
      <c r="F121" s="6">
        <v>30</v>
      </c>
      <c r="G121" s="6">
        <v>160</v>
      </c>
      <c r="H121" s="6" t="s">
        <v>430</v>
      </c>
      <c r="I121" s="6" t="s">
        <v>320</v>
      </c>
    </row>
    <row r="122" spans="1:9" ht="25.5" x14ac:dyDescent="0.25">
      <c r="A122" s="12" t="s">
        <v>159</v>
      </c>
      <c r="B122" s="12"/>
      <c r="C122" s="6">
        <v>202</v>
      </c>
      <c r="D122" s="6">
        <v>602</v>
      </c>
      <c r="E122" s="6">
        <v>70</v>
      </c>
      <c r="F122" s="6">
        <v>30</v>
      </c>
      <c r="G122" s="6">
        <v>180</v>
      </c>
      <c r="H122" s="6" t="s">
        <v>483</v>
      </c>
      <c r="I122" s="6" t="s">
        <v>379</v>
      </c>
    </row>
    <row r="123" spans="1:9" ht="25.5" x14ac:dyDescent="0.25">
      <c r="A123" s="12"/>
      <c r="B123" s="12"/>
      <c r="C123" s="6">
        <v>30</v>
      </c>
      <c r="D123" s="6">
        <v>140</v>
      </c>
      <c r="E123" s="6">
        <v>40</v>
      </c>
      <c r="F123" s="6">
        <v>30</v>
      </c>
      <c r="G123" s="6">
        <v>240</v>
      </c>
      <c r="H123" s="6" t="s">
        <v>385</v>
      </c>
      <c r="I123" s="6" t="s">
        <v>327</v>
      </c>
    </row>
    <row r="124" spans="1:9" ht="25.5" x14ac:dyDescent="0.25">
      <c r="A124" s="12"/>
      <c r="B124" s="12"/>
      <c r="C124" s="6">
        <v>160</v>
      </c>
      <c r="D124" s="6">
        <v>75</v>
      </c>
      <c r="E124" s="6">
        <v>75</v>
      </c>
      <c r="F124" s="6">
        <v>25</v>
      </c>
      <c r="G124" s="6">
        <v>335</v>
      </c>
      <c r="H124" s="6" t="s">
        <v>377</v>
      </c>
      <c r="I124" s="6" t="s">
        <v>343</v>
      </c>
    </row>
    <row r="125" spans="1:9" ht="25.5" x14ac:dyDescent="0.25">
      <c r="A125" s="12" t="s">
        <v>484</v>
      </c>
      <c r="B125" s="12"/>
      <c r="C125" s="6">
        <v>20</v>
      </c>
      <c r="D125" s="6">
        <v>30</v>
      </c>
      <c r="E125" s="6">
        <v>60</v>
      </c>
      <c r="F125" s="6">
        <v>40</v>
      </c>
      <c r="G125" s="6">
        <v>150</v>
      </c>
      <c r="H125" s="6" t="s">
        <v>364</v>
      </c>
      <c r="I125" s="6" t="s">
        <v>327</v>
      </c>
    </row>
    <row r="126" spans="1:9" ht="25.5" x14ac:dyDescent="0.25">
      <c r="A126" s="12"/>
      <c r="B126" s="12"/>
      <c r="C126" s="6">
        <v>25</v>
      </c>
      <c r="D126" s="6">
        <v>35</v>
      </c>
      <c r="E126" s="6">
        <v>65</v>
      </c>
      <c r="F126" s="6">
        <v>40</v>
      </c>
      <c r="G126" s="6">
        <v>165</v>
      </c>
      <c r="H126" s="6" t="s">
        <v>368</v>
      </c>
      <c r="I126" s="6" t="s">
        <v>485</v>
      </c>
    </row>
    <row r="127" spans="1:9" ht="38.25" x14ac:dyDescent="0.25">
      <c r="A127" s="12" t="s">
        <v>486</v>
      </c>
      <c r="B127" s="12"/>
      <c r="C127" s="6">
        <v>30</v>
      </c>
      <c r="D127" s="6">
        <v>50</v>
      </c>
      <c r="E127" s="6">
        <v>60</v>
      </c>
      <c r="F127" s="6">
        <v>40</v>
      </c>
      <c r="G127" s="6">
        <v>180</v>
      </c>
      <c r="H127" s="6" t="s">
        <v>364</v>
      </c>
      <c r="I127" s="6" t="s">
        <v>487</v>
      </c>
    </row>
    <row r="128" spans="1:9" ht="25.5" x14ac:dyDescent="0.25">
      <c r="A128" s="12"/>
      <c r="B128" s="12"/>
      <c r="C128" s="6">
        <v>25</v>
      </c>
      <c r="D128" s="6">
        <v>40</v>
      </c>
      <c r="E128" s="6">
        <v>45</v>
      </c>
      <c r="F128" s="6">
        <v>30</v>
      </c>
      <c r="G128" s="6">
        <v>140</v>
      </c>
      <c r="H128" s="6" t="s">
        <v>413</v>
      </c>
      <c r="I128" s="6" t="s">
        <v>488</v>
      </c>
    </row>
    <row r="129" spans="1:9" ht="25.5" x14ac:dyDescent="0.25">
      <c r="A129" s="12"/>
      <c r="B129" s="12"/>
      <c r="C129" s="6">
        <v>20</v>
      </c>
      <c r="D129" s="6">
        <v>35</v>
      </c>
      <c r="E129" s="6">
        <v>40</v>
      </c>
      <c r="F129" s="6">
        <v>30</v>
      </c>
      <c r="G129" s="6">
        <v>125</v>
      </c>
      <c r="H129" s="6" t="s">
        <v>407</v>
      </c>
      <c r="I129" s="6" t="s">
        <v>489</v>
      </c>
    </row>
    <row r="130" spans="1:9" ht="25.5" x14ac:dyDescent="0.25">
      <c r="A130" s="12"/>
      <c r="B130" s="12"/>
      <c r="C130" s="6">
        <v>20</v>
      </c>
      <c r="D130" s="6">
        <v>35</v>
      </c>
      <c r="E130" s="6">
        <v>40</v>
      </c>
      <c r="F130" s="6">
        <v>30</v>
      </c>
      <c r="G130" s="6">
        <v>125</v>
      </c>
      <c r="H130" s="6" t="s">
        <v>377</v>
      </c>
      <c r="I130" s="6" t="s">
        <v>490</v>
      </c>
    </row>
    <row r="131" spans="1:9" ht="51" x14ac:dyDescent="0.25">
      <c r="A131" s="12"/>
      <c r="B131" s="12"/>
      <c r="C131" s="6">
        <v>30</v>
      </c>
      <c r="D131" s="6">
        <v>40</v>
      </c>
      <c r="E131" s="6">
        <v>50</v>
      </c>
      <c r="F131" s="6">
        <v>30</v>
      </c>
      <c r="G131" s="6">
        <v>150</v>
      </c>
      <c r="H131" s="6" t="s">
        <v>364</v>
      </c>
      <c r="I131" s="6" t="s">
        <v>491</v>
      </c>
    </row>
    <row r="132" spans="1:9" ht="25.5" x14ac:dyDescent="0.25">
      <c r="A132" s="12"/>
      <c r="B132" s="12"/>
      <c r="C132" s="6">
        <v>30</v>
      </c>
      <c r="D132" s="6">
        <v>40</v>
      </c>
      <c r="E132" s="6">
        <v>50</v>
      </c>
      <c r="F132" s="6">
        <v>50</v>
      </c>
      <c r="G132" s="6">
        <v>170</v>
      </c>
      <c r="H132" s="6" t="s">
        <v>364</v>
      </c>
      <c r="I132" s="6" t="s">
        <v>343</v>
      </c>
    </row>
    <row r="133" spans="1:9" ht="25.5" x14ac:dyDescent="0.25">
      <c r="A133" s="12" t="s">
        <v>492</v>
      </c>
      <c r="B133" s="12"/>
      <c r="C133" s="6">
        <v>20</v>
      </c>
      <c r="D133" s="6">
        <v>20</v>
      </c>
      <c r="E133" s="6">
        <v>30</v>
      </c>
      <c r="F133" s="6">
        <v>10</v>
      </c>
      <c r="G133" s="6">
        <v>80</v>
      </c>
      <c r="H133" s="6" t="s">
        <v>378</v>
      </c>
      <c r="I133" s="6" t="s">
        <v>493</v>
      </c>
    </row>
    <row r="134" spans="1:9" ht="25.5" x14ac:dyDescent="0.25">
      <c r="A134" s="12"/>
      <c r="B134" s="12"/>
      <c r="C134" s="6">
        <v>20</v>
      </c>
      <c r="D134" s="6">
        <v>25</v>
      </c>
      <c r="E134" s="6">
        <v>25</v>
      </c>
      <c r="F134" s="6">
        <v>10</v>
      </c>
      <c r="G134" s="6">
        <v>80</v>
      </c>
      <c r="H134" s="6" t="s">
        <v>393</v>
      </c>
      <c r="I134" s="6" t="s">
        <v>327</v>
      </c>
    </row>
    <row r="135" spans="1:9" ht="25.5" x14ac:dyDescent="0.25">
      <c r="A135" s="12"/>
      <c r="B135" s="12"/>
      <c r="C135" s="6">
        <v>20</v>
      </c>
      <c r="D135" s="6">
        <v>30</v>
      </c>
      <c r="E135" s="6" t="s">
        <v>358</v>
      </c>
      <c r="F135" s="6">
        <v>10</v>
      </c>
      <c r="G135" s="6">
        <v>90</v>
      </c>
      <c r="H135" s="6" t="s">
        <v>494</v>
      </c>
      <c r="I135" s="6" t="s">
        <v>488</v>
      </c>
    </row>
    <row r="136" spans="1:9" ht="25.5" x14ac:dyDescent="0.25">
      <c r="A136" s="12"/>
      <c r="B136" s="12"/>
      <c r="C136" s="6">
        <v>30</v>
      </c>
      <c r="D136" s="6">
        <v>30</v>
      </c>
      <c r="E136" s="6">
        <v>30</v>
      </c>
      <c r="F136" s="6">
        <v>103</v>
      </c>
      <c r="G136" s="6">
        <v>110</v>
      </c>
      <c r="H136" s="6" t="s">
        <v>364</v>
      </c>
      <c r="I136" s="6" t="s">
        <v>343</v>
      </c>
    </row>
    <row r="137" spans="1:9" ht="38.25" x14ac:dyDescent="0.25">
      <c r="A137" s="12"/>
      <c r="B137" s="12"/>
      <c r="C137" s="6">
        <v>20</v>
      </c>
      <c r="D137" s="6">
        <v>40</v>
      </c>
      <c r="E137" s="6">
        <v>70</v>
      </c>
      <c r="F137" s="6">
        <v>10</v>
      </c>
      <c r="G137" s="6">
        <v>140</v>
      </c>
      <c r="H137" s="6" t="s">
        <v>365</v>
      </c>
      <c r="I137" s="6" t="s">
        <v>320</v>
      </c>
    </row>
    <row r="138" spans="1:9" x14ac:dyDescent="0.25">
      <c r="A138" s="12" t="s">
        <v>167</v>
      </c>
      <c r="B138" s="12"/>
      <c r="C138" s="6">
        <v>15</v>
      </c>
      <c r="D138" s="6">
        <v>25</v>
      </c>
      <c r="E138" s="6">
        <v>40</v>
      </c>
      <c r="F138" s="6">
        <v>25</v>
      </c>
      <c r="G138" s="6">
        <v>105</v>
      </c>
      <c r="H138" s="6" t="s">
        <v>407</v>
      </c>
      <c r="I138" s="6" t="s">
        <v>495</v>
      </c>
    </row>
    <row r="139" spans="1:9" ht="25.5" x14ac:dyDescent="0.25">
      <c r="A139" s="12"/>
      <c r="B139" s="12"/>
      <c r="C139" s="6">
        <v>20</v>
      </c>
      <c r="D139" s="6">
        <v>30</v>
      </c>
      <c r="E139" s="6">
        <v>55</v>
      </c>
      <c r="F139" s="6">
        <v>35</v>
      </c>
      <c r="G139" s="6">
        <v>140</v>
      </c>
      <c r="H139" s="6" t="s">
        <v>364</v>
      </c>
      <c r="I139" s="6" t="s">
        <v>455</v>
      </c>
    </row>
    <row r="140" spans="1:9" ht="38.25" x14ac:dyDescent="0.25">
      <c r="A140" s="12" t="s">
        <v>140</v>
      </c>
      <c r="B140" s="12"/>
      <c r="C140" s="6">
        <v>20</v>
      </c>
      <c r="D140" s="6">
        <v>35</v>
      </c>
      <c r="E140" s="6">
        <v>40</v>
      </c>
      <c r="F140" s="6">
        <v>30</v>
      </c>
      <c r="G140" s="6">
        <v>130</v>
      </c>
      <c r="H140" s="6" t="s">
        <v>393</v>
      </c>
      <c r="I140" s="6" t="s">
        <v>496</v>
      </c>
    </row>
    <row r="141" spans="1:9" ht="25.5" x14ac:dyDescent="0.25">
      <c r="A141" s="12"/>
      <c r="B141" s="12"/>
      <c r="C141" s="6">
        <v>20</v>
      </c>
      <c r="D141" s="6">
        <v>35</v>
      </c>
      <c r="E141" s="6">
        <v>45</v>
      </c>
      <c r="F141" s="6">
        <v>30</v>
      </c>
      <c r="G141" s="6">
        <v>140</v>
      </c>
      <c r="H141" s="6" t="s">
        <v>497</v>
      </c>
      <c r="I141" s="6" t="s">
        <v>370</v>
      </c>
    </row>
    <row r="142" spans="1:9" ht="38.25" x14ac:dyDescent="0.25">
      <c r="A142" s="12" t="s">
        <v>138</v>
      </c>
      <c r="B142" s="12"/>
      <c r="C142" s="6">
        <v>30</v>
      </c>
      <c r="D142" s="6">
        <v>30</v>
      </c>
      <c r="E142" s="6">
        <v>60</v>
      </c>
      <c r="F142" s="6">
        <v>30</v>
      </c>
      <c r="G142" s="6">
        <v>150</v>
      </c>
      <c r="H142" s="6" t="s">
        <v>498</v>
      </c>
      <c r="I142" s="6" t="s">
        <v>499</v>
      </c>
    </row>
    <row r="143" spans="1:9" x14ac:dyDescent="0.25">
      <c r="A143" s="12"/>
      <c r="B143" s="12"/>
      <c r="C143" s="6">
        <v>30</v>
      </c>
      <c r="D143" s="6">
        <v>30</v>
      </c>
      <c r="E143" s="6">
        <v>80</v>
      </c>
      <c r="F143" s="6">
        <v>40</v>
      </c>
      <c r="G143" s="6">
        <v>180</v>
      </c>
      <c r="H143" s="6" t="s">
        <v>412</v>
      </c>
      <c r="I143" s="6" t="s">
        <v>453</v>
      </c>
    </row>
    <row r="144" spans="1:9" x14ac:dyDescent="0.25">
      <c r="A144" s="14" t="s">
        <v>334</v>
      </c>
      <c r="B144" s="14"/>
      <c r="C144" s="14"/>
      <c r="D144" s="14"/>
      <c r="E144" s="14"/>
      <c r="F144" s="14"/>
      <c r="G144" s="14"/>
      <c r="H144" s="14"/>
      <c r="I144" s="14"/>
    </row>
    <row r="145" spans="1:9" ht="51" x14ac:dyDescent="0.25">
      <c r="A145" s="12" t="s">
        <v>500</v>
      </c>
      <c r="B145" s="12"/>
      <c r="C145" s="6">
        <v>10</v>
      </c>
      <c r="D145" s="6">
        <v>30</v>
      </c>
      <c r="E145" s="6" t="s">
        <v>501</v>
      </c>
      <c r="F145" s="6" t="s">
        <v>501</v>
      </c>
      <c r="G145" s="6" t="s">
        <v>501</v>
      </c>
      <c r="H145" s="7"/>
      <c r="I145" s="6" t="s">
        <v>502</v>
      </c>
    </row>
    <row r="146" spans="1:9" ht="38.25" x14ac:dyDescent="0.25">
      <c r="A146" s="12" t="s">
        <v>503</v>
      </c>
      <c r="B146" s="12"/>
      <c r="C146" s="6">
        <v>10</v>
      </c>
      <c r="D146" s="6">
        <v>20</v>
      </c>
      <c r="E146" s="6">
        <v>20</v>
      </c>
      <c r="F146" s="6">
        <v>10</v>
      </c>
      <c r="G146" s="6">
        <v>60</v>
      </c>
      <c r="H146" s="6" t="s">
        <v>504</v>
      </c>
      <c r="I146" s="6" t="s">
        <v>505</v>
      </c>
    </row>
    <row r="147" spans="1:9" ht="25.5" x14ac:dyDescent="0.25">
      <c r="A147" s="12"/>
      <c r="B147" s="12"/>
      <c r="C147" s="6">
        <v>10</v>
      </c>
      <c r="D147" s="6">
        <v>30</v>
      </c>
      <c r="E147" s="6">
        <v>25</v>
      </c>
      <c r="F147" s="6">
        <v>10</v>
      </c>
      <c r="G147" s="6">
        <v>75</v>
      </c>
      <c r="H147" s="7"/>
      <c r="I147" s="6" t="s">
        <v>506</v>
      </c>
    </row>
    <row r="148" spans="1:9" ht="25.5" x14ac:dyDescent="0.25">
      <c r="A148" s="12" t="s">
        <v>507</v>
      </c>
      <c r="B148" s="12"/>
      <c r="C148" s="6">
        <v>5</v>
      </c>
      <c r="D148" s="6">
        <v>10</v>
      </c>
      <c r="E148" s="6">
        <v>10</v>
      </c>
      <c r="F148" s="6">
        <v>5</v>
      </c>
      <c r="G148" s="6">
        <v>30</v>
      </c>
      <c r="H148" s="6" t="s">
        <v>465</v>
      </c>
      <c r="I148" s="6" t="s">
        <v>505</v>
      </c>
    </row>
    <row r="149" spans="1:9" ht="25.5" x14ac:dyDescent="0.25">
      <c r="A149" s="12"/>
      <c r="B149" s="12"/>
      <c r="C149" s="6">
        <v>5</v>
      </c>
      <c r="D149" s="6">
        <v>20</v>
      </c>
      <c r="E149" s="6">
        <v>10</v>
      </c>
      <c r="F149" s="6">
        <v>10</v>
      </c>
      <c r="G149" s="6">
        <v>45</v>
      </c>
      <c r="H149" s="6" t="s">
        <v>508</v>
      </c>
      <c r="I149" s="6" t="s">
        <v>506</v>
      </c>
    </row>
    <row r="150" spans="1:9" ht="38.25" x14ac:dyDescent="0.25">
      <c r="A150" s="12" t="s">
        <v>335</v>
      </c>
      <c r="B150" s="12"/>
      <c r="C150" s="6">
        <v>10</v>
      </c>
      <c r="D150" s="6">
        <v>25</v>
      </c>
      <c r="E150" s="6">
        <v>35</v>
      </c>
      <c r="F150" s="6">
        <v>35</v>
      </c>
      <c r="G150" s="6">
        <v>105</v>
      </c>
      <c r="H150" s="6" t="s">
        <v>378</v>
      </c>
      <c r="I150" s="6" t="s">
        <v>320</v>
      </c>
    </row>
    <row r="151" spans="1:9" ht="38.25" x14ac:dyDescent="0.25">
      <c r="A151" s="12" t="s">
        <v>336</v>
      </c>
      <c r="B151" s="12"/>
      <c r="C151" s="6">
        <v>10</v>
      </c>
      <c r="D151" s="6">
        <v>15</v>
      </c>
      <c r="E151" s="6">
        <v>75</v>
      </c>
      <c r="F151" s="6">
        <v>35</v>
      </c>
      <c r="G151" s="6">
        <v>135</v>
      </c>
      <c r="H151" s="6" t="s">
        <v>509</v>
      </c>
      <c r="I151" s="6" t="s">
        <v>320</v>
      </c>
    </row>
    <row r="152" spans="1:9" ht="102" x14ac:dyDescent="0.25">
      <c r="A152" s="12" t="s">
        <v>510</v>
      </c>
      <c r="B152" s="12"/>
      <c r="C152" s="6">
        <v>10</v>
      </c>
      <c r="D152" s="6">
        <v>20</v>
      </c>
      <c r="E152" s="6" t="s">
        <v>511</v>
      </c>
      <c r="F152" s="6" t="s">
        <v>511</v>
      </c>
      <c r="G152" s="6" t="s">
        <v>511</v>
      </c>
      <c r="H152" s="7"/>
      <c r="I152" s="6" t="s">
        <v>512</v>
      </c>
    </row>
    <row r="153" spans="1:9" ht="38.25" x14ac:dyDescent="0.25">
      <c r="A153" s="12" t="s">
        <v>513</v>
      </c>
      <c r="B153" s="12"/>
      <c r="C153" s="6">
        <v>25</v>
      </c>
      <c r="D153" s="6">
        <v>25</v>
      </c>
      <c r="E153" s="6">
        <v>15</v>
      </c>
      <c r="F153" s="6">
        <v>10</v>
      </c>
      <c r="G153" s="6">
        <v>75</v>
      </c>
      <c r="H153" s="6" t="s">
        <v>482</v>
      </c>
      <c r="I153" s="6" t="s">
        <v>320</v>
      </c>
    </row>
    <row r="154" spans="1:9" ht="38.25" x14ac:dyDescent="0.25">
      <c r="A154" s="12" t="s">
        <v>337</v>
      </c>
      <c r="B154" s="12"/>
      <c r="C154" s="6">
        <v>3</v>
      </c>
      <c r="D154" s="6">
        <v>15</v>
      </c>
      <c r="E154" s="6">
        <v>12</v>
      </c>
      <c r="F154" s="6">
        <v>7</v>
      </c>
      <c r="G154" s="6">
        <v>37</v>
      </c>
      <c r="H154" s="6" t="s">
        <v>407</v>
      </c>
      <c r="I154" s="6" t="s">
        <v>320</v>
      </c>
    </row>
    <row r="155" spans="1:9" x14ac:dyDescent="0.25">
      <c r="A155" s="14" t="s">
        <v>338</v>
      </c>
      <c r="B155" s="14"/>
      <c r="C155" s="14"/>
      <c r="D155" s="14"/>
      <c r="E155" s="14"/>
      <c r="F155" s="14"/>
      <c r="G155" s="14"/>
      <c r="H155" s="14"/>
      <c r="I155" s="14"/>
    </row>
    <row r="156" spans="1:9" ht="25.5" x14ac:dyDescent="0.25">
      <c r="A156" s="12" t="s">
        <v>514</v>
      </c>
      <c r="B156" s="12"/>
      <c r="C156" s="6">
        <v>35</v>
      </c>
      <c r="D156" s="6">
        <v>60</v>
      </c>
      <c r="E156" s="6">
        <v>190</v>
      </c>
      <c r="F156" s="6">
        <v>120</v>
      </c>
      <c r="G156" s="6">
        <v>405</v>
      </c>
      <c r="H156" s="7"/>
      <c r="I156" s="6" t="s">
        <v>515</v>
      </c>
    </row>
    <row r="157" spans="1:9" x14ac:dyDescent="0.25">
      <c r="A157" s="12"/>
      <c r="B157" s="12"/>
      <c r="C157" s="6">
        <v>50</v>
      </c>
      <c r="D157" s="6">
        <v>70</v>
      </c>
      <c r="E157" s="6">
        <v>220</v>
      </c>
      <c r="F157" s="6">
        <v>140</v>
      </c>
      <c r="G157" s="6">
        <v>480</v>
      </c>
      <c r="H157" s="7"/>
      <c r="I157" s="6" t="s">
        <v>453</v>
      </c>
    </row>
    <row r="158" spans="1:9" ht="25.5" x14ac:dyDescent="0.25">
      <c r="A158" s="12"/>
      <c r="B158" s="12"/>
      <c r="C158" s="6">
        <v>75</v>
      </c>
      <c r="D158" s="6">
        <v>105</v>
      </c>
      <c r="E158" s="6">
        <v>330</v>
      </c>
      <c r="F158" s="6">
        <v>210</v>
      </c>
      <c r="G158" s="6">
        <v>720</v>
      </c>
      <c r="H158" s="7"/>
      <c r="I158" s="6" t="s">
        <v>341</v>
      </c>
    </row>
    <row r="159" spans="1:9" ht="25.5" x14ac:dyDescent="0.25">
      <c r="A159" s="12" t="s">
        <v>339</v>
      </c>
      <c r="B159" s="12"/>
      <c r="C159" s="6">
        <v>25</v>
      </c>
      <c r="D159" s="6">
        <v>70</v>
      </c>
      <c r="E159" s="6">
        <v>135</v>
      </c>
      <c r="F159" s="6">
        <v>50</v>
      </c>
      <c r="G159" s="6">
        <v>280</v>
      </c>
      <c r="H159" s="7"/>
      <c r="I159" s="6" t="s">
        <v>515</v>
      </c>
    </row>
    <row r="160" spans="1:9" x14ac:dyDescent="0.25">
      <c r="A160" s="12"/>
      <c r="B160" s="12"/>
      <c r="C160" s="6">
        <v>30</v>
      </c>
      <c r="D160" s="6">
        <v>50</v>
      </c>
      <c r="E160" s="6">
        <v>180</v>
      </c>
      <c r="F160" s="6">
        <v>60</v>
      </c>
      <c r="G160" s="6">
        <v>320</v>
      </c>
      <c r="H160" s="7"/>
      <c r="I160" s="6" t="s">
        <v>453</v>
      </c>
    </row>
    <row r="161" spans="1:9" ht="25.5" x14ac:dyDescent="0.25">
      <c r="A161" s="12"/>
      <c r="B161" s="12"/>
      <c r="C161" s="6">
        <v>35</v>
      </c>
      <c r="D161" s="6">
        <v>105</v>
      </c>
      <c r="E161" s="6">
        <v>210</v>
      </c>
      <c r="F161" s="6">
        <v>70</v>
      </c>
      <c r="G161" s="6">
        <v>420</v>
      </c>
      <c r="H161" s="7"/>
      <c r="I161" s="6" t="s">
        <v>341</v>
      </c>
    </row>
    <row r="162" spans="1:9" x14ac:dyDescent="0.25">
      <c r="A162" s="14" t="s">
        <v>340</v>
      </c>
      <c r="B162" s="14"/>
      <c r="C162" s="14"/>
      <c r="D162" s="14"/>
      <c r="E162" s="14"/>
      <c r="F162" s="14"/>
      <c r="G162" s="14"/>
      <c r="H162" s="14"/>
      <c r="I162" s="14"/>
    </row>
    <row r="163" spans="1:9" ht="25.5" x14ac:dyDescent="0.25">
      <c r="A163" s="12" t="s">
        <v>516</v>
      </c>
      <c r="B163" s="12"/>
      <c r="C163" s="6">
        <v>120</v>
      </c>
      <c r="D163" s="6">
        <v>90</v>
      </c>
      <c r="E163" s="6">
        <v>120</v>
      </c>
      <c r="F163" s="6">
        <v>60</v>
      </c>
      <c r="G163" s="6">
        <v>390</v>
      </c>
      <c r="H163" s="6" t="s">
        <v>465</v>
      </c>
      <c r="I163" s="6" t="s">
        <v>327</v>
      </c>
    </row>
    <row r="164" spans="1:9" ht="25.5" x14ac:dyDescent="0.25">
      <c r="A164" s="12" t="s">
        <v>517</v>
      </c>
      <c r="B164" s="12"/>
      <c r="C164" s="6">
        <v>120</v>
      </c>
      <c r="D164" s="6">
        <v>60</v>
      </c>
      <c r="E164" s="6">
        <v>180</v>
      </c>
      <c r="F164" s="6">
        <v>5</v>
      </c>
      <c r="G164" s="6">
        <v>365</v>
      </c>
      <c r="H164" s="6" t="s">
        <v>371</v>
      </c>
      <c r="I164" s="6" t="s">
        <v>327</v>
      </c>
    </row>
    <row r="165" spans="1:9" ht="25.5" x14ac:dyDescent="0.25">
      <c r="A165" s="12" t="s">
        <v>518</v>
      </c>
      <c r="B165" s="12"/>
      <c r="C165" s="6">
        <v>60</v>
      </c>
      <c r="D165" s="6">
        <v>120</v>
      </c>
      <c r="E165" s="6">
        <v>600</v>
      </c>
      <c r="F165" s="6">
        <v>10</v>
      </c>
      <c r="G165" s="6">
        <v>790</v>
      </c>
      <c r="H165" s="7"/>
      <c r="I165" s="6" t="s">
        <v>341</v>
      </c>
    </row>
    <row r="166" spans="1:9" x14ac:dyDescent="0.25">
      <c r="A166" s="14" t="s">
        <v>342</v>
      </c>
      <c r="B166" s="14"/>
      <c r="C166" s="14"/>
      <c r="D166" s="14"/>
      <c r="E166" s="14"/>
      <c r="F166" s="14"/>
      <c r="G166" s="14"/>
      <c r="H166" s="14"/>
      <c r="I166" s="14"/>
    </row>
    <row r="167" spans="1:9" ht="25.5" x14ac:dyDescent="0.25">
      <c r="A167" s="12" t="s">
        <v>227</v>
      </c>
      <c r="B167" s="12"/>
      <c r="C167" s="6">
        <v>20</v>
      </c>
      <c r="D167" s="6">
        <v>40</v>
      </c>
      <c r="E167" s="6">
        <v>120</v>
      </c>
      <c r="F167" s="6">
        <v>60</v>
      </c>
      <c r="G167" s="6">
        <v>240</v>
      </c>
      <c r="H167" s="6" t="s">
        <v>364</v>
      </c>
      <c r="I167" s="6" t="s">
        <v>515</v>
      </c>
    </row>
    <row r="168" spans="1:9" ht="25.5" x14ac:dyDescent="0.25">
      <c r="A168" s="12"/>
      <c r="B168" s="12"/>
      <c r="C168" s="6">
        <v>20</v>
      </c>
      <c r="D168" s="6">
        <v>50</v>
      </c>
      <c r="E168" s="6">
        <v>75</v>
      </c>
      <c r="F168" s="6">
        <v>60</v>
      </c>
      <c r="G168" s="6">
        <v>205</v>
      </c>
      <c r="H168" s="6" t="s">
        <v>465</v>
      </c>
      <c r="I168" s="6" t="s">
        <v>379</v>
      </c>
    </row>
    <row r="169" spans="1:9" ht="25.5" x14ac:dyDescent="0.25">
      <c r="A169" s="12"/>
      <c r="B169" s="12"/>
      <c r="C169" s="6">
        <v>20</v>
      </c>
      <c r="D169" s="6">
        <v>50</v>
      </c>
      <c r="E169" s="6">
        <v>90</v>
      </c>
      <c r="F169" s="6">
        <v>20</v>
      </c>
      <c r="G169" s="6">
        <v>180</v>
      </c>
      <c r="H169" s="6" t="s">
        <v>412</v>
      </c>
      <c r="I169" s="6" t="s">
        <v>450</v>
      </c>
    </row>
    <row r="170" spans="1:9" ht="38.25" x14ac:dyDescent="0.25">
      <c r="A170" s="12"/>
      <c r="B170" s="12"/>
      <c r="C170" s="6">
        <v>30</v>
      </c>
      <c r="D170" s="6">
        <v>60</v>
      </c>
      <c r="E170" s="6">
        <v>40</v>
      </c>
      <c r="F170" s="6">
        <v>80</v>
      </c>
      <c r="G170" s="6">
        <v>210</v>
      </c>
      <c r="H170" s="6" t="s">
        <v>364</v>
      </c>
      <c r="I170" s="6" t="s">
        <v>519</v>
      </c>
    </row>
    <row r="171" spans="1:9" ht="25.5" x14ac:dyDescent="0.25">
      <c r="A171" s="12" t="s">
        <v>206</v>
      </c>
      <c r="B171" s="12"/>
      <c r="C171" s="6">
        <v>25</v>
      </c>
      <c r="D171" s="6">
        <v>40</v>
      </c>
      <c r="E171" s="6">
        <v>80</v>
      </c>
      <c r="F171" s="6">
        <v>10</v>
      </c>
      <c r="G171" s="6">
        <v>155</v>
      </c>
      <c r="H171" s="6" t="s">
        <v>364</v>
      </c>
      <c r="I171" s="6" t="s">
        <v>343</v>
      </c>
    </row>
    <row r="172" spans="1:9" x14ac:dyDescent="0.25">
      <c r="A172" s="14" t="s">
        <v>344</v>
      </c>
      <c r="B172" s="14"/>
      <c r="C172" s="14"/>
      <c r="D172" s="14"/>
      <c r="E172" s="14"/>
      <c r="F172" s="14"/>
      <c r="G172" s="14"/>
      <c r="H172" s="14"/>
      <c r="I172" s="14"/>
    </row>
    <row r="173" spans="1:9" ht="25.5" x14ac:dyDescent="0.25">
      <c r="A173" s="12" t="s">
        <v>232</v>
      </c>
      <c r="B173" s="12"/>
      <c r="C173" s="6">
        <v>60</v>
      </c>
      <c r="D173" s="6">
        <v>90</v>
      </c>
      <c r="E173" s="6">
        <v>120</v>
      </c>
      <c r="F173" s="6">
        <v>95</v>
      </c>
      <c r="G173" s="6">
        <v>365</v>
      </c>
      <c r="H173" s="6" t="s">
        <v>365</v>
      </c>
      <c r="I173" s="6" t="s">
        <v>327</v>
      </c>
    </row>
    <row r="174" spans="1:9" ht="25.5" x14ac:dyDescent="0.25">
      <c r="A174" s="12" t="s">
        <v>520</v>
      </c>
      <c r="B174" s="12"/>
      <c r="C174" s="6">
        <v>20</v>
      </c>
      <c r="D174" s="6">
        <v>70</v>
      </c>
      <c r="E174" s="6">
        <v>90</v>
      </c>
      <c r="F174" s="6">
        <v>30</v>
      </c>
      <c r="G174" s="6">
        <v>210</v>
      </c>
      <c r="H174" s="6" t="s">
        <v>378</v>
      </c>
      <c r="I174" s="6" t="s">
        <v>450</v>
      </c>
    </row>
    <row r="175" spans="1:9" ht="25.5" x14ac:dyDescent="0.25">
      <c r="A175" s="12"/>
      <c r="B175" s="12"/>
      <c r="C175" s="6">
        <v>20</v>
      </c>
      <c r="D175" s="6">
        <v>70</v>
      </c>
      <c r="E175" s="6">
        <v>120</v>
      </c>
      <c r="F175" s="6">
        <v>60</v>
      </c>
      <c r="G175" s="6">
        <v>270</v>
      </c>
      <c r="H175" s="6" t="s">
        <v>378</v>
      </c>
      <c r="I175" s="6" t="s">
        <v>515</v>
      </c>
    </row>
    <row r="176" spans="1:9" ht="25.5" x14ac:dyDescent="0.25">
      <c r="A176" s="12"/>
      <c r="B176" s="12"/>
      <c r="C176" s="6">
        <v>30</v>
      </c>
      <c r="D176" s="6">
        <v>50</v>
      </c>
      <c r="E176" s="6">
        <v>130</v>
      </c>
      <c r="F176" s="6">
        <v>30</v>
      </c>
      <c r="G176" s="6">
        <v>240</v>
      </c>
      <c r="H176" s="6" t="s">
        <v>378</v>
      </c>
      <c r="I176" s="6" t="s">
        <v>379</v>
      </c>
    </row>
    <row r="177" spans="1:9" ht="25.5" x14ac:dyDescent="0.25">
      <c r="A177" s="12" t="s">
        <v>272</v>
      </c>
      <c r="B177" s="12"/>
      <c r="C177" s="6">
        <v>30</v>
      </c>
      <c r="D177" s="6">
        <v>90</v>
      </c>
      <c r="E177" s="8">
        <v>60</v>
      </c>
      <c r="F177" s="6">
        <v>90</v>
      </c>
      <c r="G177" s="6">
        <v>2705</v>
      </c>
      <c r="H177" s="6" t="s">
        <v>378</v>
      </c>
      <c r="I177" s="6" t="s">
        <v>327</v>
      </c>
    </row>
    <row r="178" spans="1:9" ht="25.5" x14ac:dyDescent="0.25">
      <c r="A178" s="12" t="s">
        <v>265</v>
      </c>
      <c r="B178" s="12"/>
      <c r="C178" s="6">
        <v>20</v>
      </c>
      <c r="D178" s="6">
        <v>60</v>
      </c>
      <c r="E178" s="6">
        <v>30</v>
      </c>
      <c r="F178" s="6">
        <v>40</v>
      </c>
      <c r="G178" s="6">
        <v>150</v>
      </c>
      <c r="H178" s="6" t="s">
        <v>371</v>
      </c>
      <c r="I178" s="6" t="s">
        <v>327</v>
      </c>
    </row>
    <row r="179" spans="1:9" ht="25.5" x14ac:dyDescent="0.25">
      <c r="A179" s="12" t="s">
        <v>238</v>
      </c>
      <c r="B179" s="12"/>
      <c r="C179" s="6">
        <v>20</v>
      </c>
      <c r="D179" s="6">
        <v>10</v>
      </c>
      <c r="E179" s="6">
        <v>130</v>
      </c>
      <c r="F179" s="6">
        <v>30</v>
      </c>
      <c r="G179" s="6">
        <v>190</v>
      </c>
      <c r="H179" s="6" t="s">
        <v>364</v>
      </c>
      <c r="I179" s="6" t="s">
        <v>345</v>
      </c>
    </row>
    <row r="180" spans="1:9" x14ac:dyDescent="0.25">
      <c r="A180" s="14" t="s">
        <v>346</v>
      </c>
      <c r="B180" s="14"/>
      <c r="C180" s="14"/>
      <c r="D180" s="14"/>
      <c r="E180" s="14"/>
      <c r="F180" s="14"/>
      <c r="G180" s="14"/>
      <c r="H180" s="14"/>
      <c r="I180" s="14"/>
    </row>
    <row r="181" spans="1:9" ht="51" x14ac:dyDescent="0.25">
      <c r="A181" s="12" t="s">
        <v>347</v>
      </c>
      <c r="B181" s="12"/>
      <c r="C181" s="6">
        <v>10</v>
      </c>
      <c r="D181" s="6">
        <v>30</v>
      </c>
      <c r="E181" s="6">
        <v>80</v>
      </c>
      <c r="F181" s="6">
        <v>20</v>
      </c>
      <c r="G181" s="6">
        <v>140</v>
      </c>
      <c r="H181" s="6" t="s">
        <v>412</v>
      </c>
      <c r="I181" s="6" t="s">
        <v>521</v>
      </c>
    </row>
    <row r="182" spans="1:9" ht="25.5" x14ac:dyDescent="0.25">
      <c r="A182" s="12"/>
      <c r="B182" s="12"/>
      <c r="C182" s="6">
        <v>180</v>
      </c>
      <c r="D182" s="6">
        <v>60</v>
      </c>
      <c r="E182" s="6">
        <v>90</v>
      </c>
      <c r="F182" s="6">
        <v>35</v>
      </c>
      <c r="G182" s="6">
        <v>365</v>
      </c>
      <c r="H182" s="6" t="s">
        <v>385</v>
      </c>
      <c r="I182" s="6" t="s">
        <v>522</v>
      </c>
    </row>
    <row r="183" spans="1:9" ht="25.5" x14ac:dyDescent="0.25">
      <c r="A183" s="12" t="s">
        <v>348</v>
      </c>
      <c r="B183" s="12"/>
      <c r="C183" s="6">
        <v>180</v>
      </c>
      <c r="D183" s="6">
        <v>60</v>
      </c>
      <c r="E183" s="6">
        <v>90</v>
      </c>
      <c r="F183" s="6">
        <v>35</v>
      </c>
      <c r="G183" s="6">
        <v>365</v>
      </c>
      <c r="H183" s="6" t="s">
        <v>385</v>
      </c>
      <c r="I183" s="6" t="s">
        <v>349</v>
      </c>
    </row>
  </sheetData>
  <mergeCells count="89">
    <mergeCell ref="A178:B178"/>
    <mergeCell ref="A179:B179"/>
    <mergeCell ref="A180:I180"/>
    <mergeCell ref="A181:B182"/>
    <mergeCell ref="A183:B183"/>
    <mergeCell ref="A177:B177"/>
    <mergeCell ref="A159:B161"/>
    <mergeCell ref="A162:I162"/>
    <mergeCell ref="A163:B163"/>
    <mergeCell ref="A164:B164"/>
    <mergeCell ref="A165:B165"/>
    <mergeCell ref="A166:I166"/>
    <mergeCell ref="A167:B170"/>
    <mergeCell ref="A171:B171"/>
    <mergeCell ref="A172:I172"/>
    <mergeCell ref="A173:B173"/>
    <mergeCell ref="A174:B176"/>
    <mergeCell ref="A156:B158"/>
    <mergeCell ref="A142:B143"/>
    <mergeCell ref="A144:I144"/>
    <mergeCell ref="A145:B145"/>
    <mergeCell ref="A146:B147"/>
    <mergeCell ref="A148:B149"/>
    <mergeCell ref="A150:B150"/>
    <mergeCell ref="A151:B151"/>
    <mergeCell ref="A152:B152"/>
    <mergeCell ref="A153:B153"/>
    <mergeCell ref="A154:B154"/>
    <mergeCell ref="A155:I155"/>
    <mergeCell ref="A140:B141"/>
    <mergeCell ref="A108:B109"/>
    <mergeCell ref="A110:B112"/>
    <mergeCell ref="A113:B113"/>
    <mergeCell ref="A114:B114"/>
    <mergeCell ref="A115:I115"/>
    <mergeCell ref="A116:B121"/>
    <mergeCell ref="A122:B124"/>
    <mergeCell ref="A125:B126"/>
    <mergeCell ref="A127:B132"/>
    <mergeCell ref="A133:B137"/>
    <mergeCell ref="A138:B139"/>
    <mergeCell ref="A107:I107"/>
    <mergeCell ref="A83:B83"/>
    <mergeCell ref="A84:B86"/>
    <mergeCell ref="A87:B88"/>
    <mergeCell ref="A89:B91"/>
    <mergeCell ref="A92:B94"/>
    <mergeCell ref="A95:I95"/>
    <mergeCell ref="A96:B97"/>
    <mergeCell ref="A98:B99"/>
    <mergeCell ref="A100:I100"/>
    <mergeCell ref="A101:B104"/>
    <mergeCell ref="A105:B106"/>
    <mergeCell ref="A79:B80"/>
    <mergeCell ref="A52:B53"/>
    <mergeCell ref="A54:I54"/>
    <mergeCell ref="A55:B56"/>
    <mergeCell ref="A57:B57"/>
    <mergeCell ref="A58:B58"/>
    <mergeCell ref="A59:B63"/>
    <mergeCell ref="A64:B65"/>
    <mergeCell ref="A66:B72"/>
    <mergeCell ref="A73:I73"/>
    <mergeCell ref="A74:B75"/>
    <mergeCell ref="A76:B78"/>
    <mergeCell ref="A48:B51"/>
    <mergeCell ref="A25:B26"/>
    <mergeCell ref="A27:B28"/>
    <mergeCell ref="A29:I29"/>
    <mergeCell ref="A30:B31"/>
    <mergeCell ref="A32:B33"/>
    <mergeCell ref="A34:B38"/>
    <mergeCell ref="A39:I39"/>
    <mergeCell ref="A40:B41"/>
    <mergeCell ref="A42:B43"/>
    <mergeCell ref="A44:B45"/>
    <mergeCell ref="A46:B47"/>
    <mergeCell ref="A24:B24"/>
    <mergeCell ref="A1:B1"/>
    <mergeCell ref="A2:I2"/>
    <mergeCell ref="A3:B3"/>
    <mergeCell ref="A4:B4"/>
    <mergeCell ref="A5:B7"/>
    <mergeCell ref="A8:B8"/>
    <mergeCell ref="A9:B11"/>
    <mergeCell ref="A12:B14"/>
    <mergeCell ref="A15:B18"/>
    <mergeCell ref="A19:B20"/>
    <mergeCell ref="A21:B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A2F22-41B7-4936-85CB-4041E42B3166}">
  <dimension ref="A1:F165"/>
  <sheetViews>
    <sheetView topLeftCell="A91" workbookViewId="0">
      <selection activeCell="A96" sqref="A96:B96"/>
    </sheetView>
  </sheetViews>
  <sheetFormatPr defaultRowHeight="15" x14ac:dyDescent="0.25"/>
  <sheetData>
    <row r="1" spans="1:6" x14ac:dyDescent="0.25">
      <c r="A1" s="7"/>
      <c r="B1" s="4"/>
      <c r="C1" s="4"/>
      <c r="D1" s="4"/>
      <c r="E1" s="4"/>
      <c r="F1" s="4"/>
    </row>
    <row r="2" spans="1:6" ht="51" x14ac:dyDescent="0.25">
      <c r="A2" s="13" t="s">
        <v>350</v>
      </c>
      <c r="B2" s="13"/>
      <c r="C2" s="10"/>
      <c r="D2" s="5" t="s">
        <v>523</v>
      </c>
      <c r="E2" s="5" t="s">
        <v>524</v>
      </c>
      <c r="F2" s="5" t="s">
        <v>525</v>
      </c>
    </row>
    <row r="3" spans="1:6" ht="25.5" customHeight="1" x14ac:dyDescent="0.25">
      <c r="A3" s="14" t="s">
        <v>319</v>
      </c>
      <c r="B3" s="14"/>
      <c r="C3" s="5">
        <v>0.7</v>
      </c>
      <c r="D3" s="5">
        <v>1.05</v>
      </c>
      <c r="E3" s="5">
        <v>0.95</v>
      </c>
      <c r="F3" s="7"/>
    </row>
    <row r="4" spans="1:6" x14ac:dyDescent="0.25">
      <c r="A4" s="12" t="s">
        <v>276</v>
      </c>
      <c r="B4" s="12"/>
      <c r="C4" s="5">
        <v>0.7</v>
      </c>
      <c r="D4" s="9">
        <v>1.05</v>
      </c>
      <c r="E4" s="9">
        <v>0.95</v>
      </c>
      <c r="F4" s="9">
        <v>0.3</v>
      </c>
    </row>
    <row r="5" spans="1:6" x14ac:dyDescent="0.25">
      <c r="A5" s="12" t="s">
        <v>526</v>
      </c>
      <c r="B5" s="12"/>
      <c r="C5" s="5">
        <v>0.7</v>
      </c>
      <c r="D5" s="9">
        <v>1.05</v>
      </c>
      <c r="E5" s="9">
        <v>0.95</v>
      </c>
      <c r="F5" s="9">
        <v>0.4</v>
      </c>
    </row>
    <row r="6" spans="1:6" x14ac:dyDescent="0.25">
      <c r="A6" s="12" t="s">
        <v>306</v>
      </c>
      <c r="B6" s="12"/>
      <c r="C6" s="5">
        <v>0.7</v>
      </c>
      <c r="D6" s="9">
        <v>1.05</v>
      </c>
      <c r="E6" s="9">
        <v>0.95</v>
      </c>
      <c r="F6" s="9">
        <v>0.4</v>
      </c>
    </row>
    <row r="7" spans="1:6" x14ac:dyDescent="0.25">
      <c r="A7" s="12" t="s">
        <v>267</v>
      </c>
      <c r="B7" s="12"/>
      <c r="C7" s="5">
        <v>0.7</v>
      </c>
      <c r="D7" s="9">
        <v>1.05</v>
      </c>
      <c r="E7" s="9">
        <v>0.95</v>
      </c>
      <c r="F7" s="9">
        <v>0.3</v>
      </c>
    </row>
    <row r="8" spans="1:6" x14ac:dyDescent="0.25">
      <c r="A8" s="12" t="s">
        <v>307</v>
      </c>
      <c r="B8" s="12"/>
      <c r="C8" s="5">
        <v>0.7</v>
      </c>
      <c r="D8" s="9">
        <v>1.05</v>
      </c>
      <c r="E8" s="9">
        <v>0.95</v>
      </c>
      <c r="F8" s="9">
        <v>0.4</v>
      </c>
    </row>
    <row r="9" spans="1:6" x14ac:dyDescent="0.25">
      <c r="A9" s="12" t="s">
        <v>308</v>
      </c>
      <c r="B9" s="12"/>
      <c r="C9" s="5">
        <v>0.7</v>
      </c>
      <c r="D9" s="9">
        <v>1.05</v>
      </c>
      <c r="E9" s="9">
        <v>1</v>
      </c>
      <c r="F9" s="9">
        <v>0.6</v>
      </c>
    </row>
    <row r="10" spans="1:6" x14ac:dyDescent="0.25">
      <c r="A10" s="12" t="s">
        <v>269</v>
      </c>
      <c r="B10" s="12"/>
      <c r="C10" s="5">
        <v>0.7</v>
      </c>
      <c r="D10" s="9">
        <v>1</v>
      </c>
      <c r="E10" s="9">
        <v>0.7</v>
      </c>
      <c r="F10" s="9">
        <v>0.3</v>
      </c>
    </row>
    <row r="11" spans="1:6" x14ac:dyDescent="0.25">
      <c r="A11" s="12" t="s">
        <v>289</v>
      </c>
      <c r="B11" s="12"/>
      <c r="C11" s="5">
        <v>0.7</v>
      </c>
      <c r="D11" s="9">
        <v>1</v>
      </c>
      <c r="E11" s="9">
        <v>0.95</v>
      </c>
      <c r="F11" s="9">
        <v>0.3</v>
      </c>
    </row>
    <row r="12" spans="1:6" x14ac:dyDescent="0.25">
      <c r="A12" s="12" t="s">
        <v>196</v>
      </c>
      <c r="B12" s="12"/>
      <c r="C12" s="5"/>
      <c r="D12" s="7"/>
      <c r="E12" s="7"/>
      <c r="F12" s="7"/>
    </row>
    <row r="13" spans="1:6" x14ac:dyDescent="0.25">
      <c r="A13" s="7"/>
      <c r="B13" s="6" t="s">
        <v>444</v>
      </c>
      <c r="C13" s="5">
        <v>0.7</v>
      </c>
      <c r="D13" s="9">
        <v>1.05</v>
      </c>
      <c r="E13" s="9">
        <v>0.75</v>
      </c>
      <c r="F13" s="9">
        <v>0.4</v>
      </c>
    </row>
    <row r="14" spans="1:6" x14ac:dyDescent="0.25">
      <c r="A14" s="7"/>
      <c r="B14" s="6" t="s">
        <v>446</v>
      </c>
      <c r="C14" s="5">
        <v>0.7</v>
      </c>
      <c r="D14" s="9">
        <v>1</v>
      </c>
      <c r="E14" s="9">
        <v>1</v>
      </c>
      <c r="F14" s="9">
        <v>0.3</v>
      </c>
    </row>
    <row r="15" spans="1:6" x14ac:dyDescent="0.25">
      <c r="A15" s="7"/>
      <c r="B15" s="6" t="s">
        <v>527</v>
      </c>
      <c r="C15" s="5">
        <v>0.7</v>
      </c>
      <c r="D15" s="9">
        <v>1.05</v>
      </c>
      <c r="E15" s="9">
        <v>0.8</v>
      </c>
      <c r="F15" s="9">
        <v>0.5</v>
      </c>
    </row>
    <row r="16" spans="1:6" x14ac:dyDescent="0.25">
      <c r="A16" s="12" t="s">
        <v>381</v>
      </c>
      <c r="B16" s="12"/>
      <c r="C16" s="5">
        <v>0.7</v>
      </c>
      <c r="D16" s="9">
        <v>1</v>
      </c>
      <c r="E16" s="9">
        <v>0.95</v>
      </c>
      <c r="F16" s="9">
        <v>0.3</v>
      </c>
    </row>
    <row r="17" spans="1:6" x14ac:dyDescent="0.25">
      <c r="A17" s="12" t="s">
        <v>386</v>
      </c>
      <c r="B17" s="12"/>
      <c r="C17" s="5">
        <v>0.7</v>
      </c>
      <c r="D17" s="9">
        <v>0.9</v>
      </c>
      <c r="E17" s="9">
        <v>0.85</v>
      </c>
      <c r="F17" s="9">
        <v>0.3</v>
      </c>
    </row>
    <row r="18" spans="1:6" ht="51" customHeight="1" x14ac:dyDescent="0.25">
      <c r="A18" s="14" t="s">
        <v>390</v>
      </c>
      <c r="B18" s="14"/>
      <c r="C18" s="5">
        <v>0.6</v>
      </c>
      <c r="D18" s="5">
        <v>1.1499999999999999</v>
      </c>
      <c r="E18" s="5">
        <v>0.8</v>
      </c>
      <c r="F18" s="7"/>
    </row>
    <row r="19" spans="1:6" x14ac:dyDescent="0.25">
      <c r="A19" s="12" t="s">
        <v>528</v>
      </c>
      <c r="B19" s="12"/>
      <c r="C19" s="5">
        <v>0.6</v>
      </c>
      <c r="D19" s="9">
        <v>1.05</v>
      </c>
      <c r="E19" s="9">
        <v>0.9</v>
      </c>
      <c r="F19" s="9">
        <v>0.8</v>
      </c>
    </row>
    <row r="20" spans="1:6" x14ac:dyDescent="0.25">
      <c r="A20" s="12" t="s">
        <v>529</v>
      </c>
      <c r="B20" s="12"/>
      <c r="C20" s="5">
        <v>0.6</v>
      </c>
      <c r="D20" s="9">
        <v>1.05</v>
      </c>
      <c r="E20" s="9">
        <v>0.9</v>
      </c>
      <c r="F20" s="9">
        <v>0.7</v>
      </c>
    </row>
    <row r="21" spans="1:6" x14ac:dyDescent="0.25">
      <c r="A21" s="12" t="s">
        <v>397</v>
      </c>
      <c r="B21" s="12"/>
      <c r="C21" s="5">
        <v>0.6</v>
      </c>
      <c r="D21" s="9">
        <v>1.1519999999999999</v>
      </c>
      <c r="E21" s="9" t="s">
        <v>530</v>
      </c>
      <c r="F21" s="9">
        <v>0.6</v>
      </c>
    </row>
    <row r="22" spans="1:6" ht="51" customHeight="1" x14ac:dyDescent="0.25">
      <c r="A22" s="14" t="s">
        <v>400</v>
      </c>
      <c r="B22" s="14"/>
      <c r="C22" s="5">
        <v>0.5</v>
      </c>
      <c r="D22" s="5">
        <v>1</v>
      </c>
      <c r="E22" s="5">
        <v>0.8</v>
      </c>
      <c r="F22" s="7"/>
    </row>
    <row r="23" spans="1:6" x14ac:dyDescent="0.25">
      <c r="A23" s="12" t="s">
        <v>401</v>
      </c>
      <c r="B23" s="12"/>
      <c r="C23" s="9">
        <v>0.5</v>
      </c>
      <c r="D23" s="9">
        <v>0.85</v>
      </c>
      <c r="E23" s="9">
        <v>0.6</v>
      </c>
      <c r="F23" s="9">
        <v>0.3</v>
      </c>
    </row>
    <row r="24" spans="1:6" x14ac:dyDescent="0.25">
      <c r="A24" s="12" t="s">
        <v>403</v>
      </c>
      <c r="B24" s="12"/>
      <c r="C24" s="7"/>
      <c r="D24" s="7"/>
      <c r="E24" s="7"/>
      <c r="F24" s="7"/>
    </row>
    <row r="25" spans="1:6" ht="25.5" x14ac:dyDescent="0.25">
      <c r="A25" s="7"/>
      <c r="B25" s="6" t="s">
        <v>531</v>
      </c>
      <c r="C25" s="9">
        <v>0.6</v>
      </c>
      <c r="D25" s="9">
        <v>1</v>
      </c>
      <c r="E25" s="9">
        <v>0.75</v>
      </c>
      <c r="F25" s="9">
        <v>0.3</v>
      </c>
    </row>
    <row r="26" spans="1:6" ht="25.5" x14ac:dyDescent="0.25">
      <c r="A26" s="7"/>
      <c r="B26" s="6" t="s">
        <v>532</v>
      </c>
      <c r="C26" s="9">
        <v>0.5</v>
      </c>
      <c r="D26" s="9">
        <v>1</v>
      </c>
      <c r="E26" s="9">
        <v>0.9</v>
      </c>
      <c r="F26" s="9">
        <v>0.3</v>
      </c>
    </row>
    <row r="27" spans="1:6" ht="25.5" customHeight="1" x14ac:dyDescent="0.25">
      <c r="A27" s="12" t="s">
        <v>533</v>
      </c>
      <c r="B27" s="12"/>
      <c r="C27" s="9">
        <v>0.5</v>
      </c>
      <c r="D27" s="9">
        <v>1</v>
      </c>
      <c r="E27" s="9">
        <v>0.8</v>
      </c>
      <c r="F27" s="9">
        <v>0.4</v>
      </c>
    </row>
    <row r="28" spans="1:6" x14ac:dyDescent="0.25">
      <c r="A28" s="12" t="s">
        <v>323</v>
      </c>
      <c r="B28" s="12"/>
      <c r="C28" s="9">
        <v>0.5</v>
      </c>
      <c r="D28" s="9">
        <v>0.95</v>
      </c>
      <c r="E28" s="9">
        <v>0.75</v>
      </c>
      <c r="F28" s="9">
        <v>0.3</v>
      </c>
    </row>
    <row r="29" spans="1:6" x14ac:dyDescent="0.25">
      <c r="A29" s="12" t="s">
        <v>534</v>
      </c>
      <c r="B29" s="12"/>
      <c r="C29" s="9">
        <v>0.5</v>
      </c>
      <c r="D29" s="9">
        <v>1.05</v>
      </c>
      <c r="E29" s="9">
        <v>0.75</v>
      </c>
      <c r="F29" s="9">
        <v>0.4</v>
      </c>
    </row>
    <row r="30" spans="1:6" x14ac:dyDescent="0.25">
      <c r="A30" s="12" t="s">
        <v>535</v>
      </c>
      <c r="B30" s="12"/>
      <c r="C30" s="9">
        <v>0.4</v>
      </c>
      <c r="D30" s="9">
        <v>1</v>
      </c>
      <c r="E30" s="9">
        <v>0.75</v>
      </c>
      <c r="F30" s="9">
        <v>0.4</v>
      </c>
    </row>
    <row r="31" spans="1:6" ht="25.5" customHeight="1" x14ac:dyDescent="0.25">
      <c r="A31" s="14" t="s">
        <v>324</v>
      </c>
      <c r="B31" s="14"/>
      <c r="C31" s="5">
        <v>0.5</v>
      </c>
      <c r="D31" s="5">
        <v>1.1000000000000001</v>
      </c>
      <c r="E31" s="5">
        <v>0.95</v>
      </c>
      <c r="F31" s="7"/>
    </row>
    <row r="32" spans="1:6" x14ac:dyDescent="0.25">
      <c r="A32" s="12" t="s">
        <v>418</v>
      </c>
      <c r="B32" s="12"/>
      <c r="C32" s="5">
        <v>0.5</v>
      </c>
      <c r="D32" s="9">
        <v>1.05</v>
      </c>
      <c r="E32" s="9">
        <v>0.95</v>
      </c>
      <c r="F32" s="9">
        <v>0.4</v>
      </c>
    </row>
    <row r="33" spans="1:6" x14ac:dyDescent="0.25">
      <c r="A33" s="12" t="s">
        <v>536</v>
      </c>
      <c r="B33" s="12"/>
      <c r="C33" s="5"/>
      <c r="D33" s="7"/>
      <c r="E33" s="7"/>
      <c r="F33" s="7"/>
    </row>
    <row r="34" spans="1:6" x14ac:dyDescent="0.25">
      <c r="A34" s="7"/>
      <c r="B34" s="6" t="s">
        <v>537</v>
      </c>
      <c r="C34" s="9" t="s">
        <v>538</v>
      </c>
      <c r="D34" s="9">
        <v>0.8</v>
      </c>
      <c r="E34" s="9">
        <v>0.3</v>
      </c>
      <c r="F34" s="9">
        <v>1</v>
      </c>
    </row>
    <row r="35" spans="1:6" x14ac:dyDescent="0.25">
      <c r="A35" s="7"/>
      <c r="B35" s="6" t="s">
        <v>539</v>
      </c>
      <c r="C35" s="9" t="s">
        <v>538</v>
      </c>
      <c r="D35" s="9">
        <v>1.1000000000000001</v>
      </c>
      <c r="E35" s="9">
        <v>0.5</v>
      </c>
      <c r="F35" s="9">
        <v>1.5</v>
      </c>
    </row>
    <row r="36" spans="1:6" x14ac:dyDescent="0.25">
      <c r="A36" s="12" t="s">
        <v>540</v>
      </c>
      <c r="B36" s="12"/>
      <c r="C36" s="9">
        <v>0.5</v>
      </c>
      <c r="D36" s="9">
        <v>1.05</v>
      </c>
      <c r="E36" s="9">
        <v>0.95</v>
      </c>
      <c r="F36" s="9">
        <v>0.4</v>
      </c>
    </row>
    <row r="37" spans="1:6" x14ac:dyDescent="0.25">
      <c r="A37" s="12" t="s">
        <v>424</v>
      </c>
      <c r="B37" s="12"/>
      <c r="C37" s="9">
        <v>0.5</v>
      </c>
      <c r="D37" s="9">
        <v>1.1499999999999999</v>
      </c>
      <c r="E37" s="9">
        <v>0.75</v>
      </c>
      <c r="F37" s="9">
        <v>0.6</v>
      </c>
    </row>
    <row r="38" spans="1:6" x14ac:dyDescent="0.25">
      <c r="A38" s="12" t="s">
        <v>541</v>
      </c>
      <c r="B38" s="12"/>
      <c r="C38" s="9">
        <v>0.5</v>
      </c>
      <c r="D38" s="9">
        <v>1.1499999999999999</v>
      </c>
      <c r="E38" s="9">
        <v>0.65</v>
      </c>
      <c r="F38" s="9">
        <v>0.4</v>
      </c>
    </row>
    <row r="39" spans="1:6" ht="25.5" customHeight="1" x14ac:dyDescent="0.25">
      <c r="A39" s="12" t="s">
        <v>542</v>
      </c>
      <c r="B39" s="12"/>
      <c r="C39" s="9">
        <v>0.5</v>
      </c>
      <c r="D39" s="9">
        <v>1.1000000000000001</v>
      </c>
      <c r="E39" s="9">
        <v>0.95</v>
      </c>
      <c r="F39" s="9">
        <v>0.6</v>
      </c>
    </row>
    <row r="40" spans="1:6" x14ac:dyDescent="0.25">
      <c r="A40" s="12" t="s">
        <v>543</v>
      </c>
      <c r="B40" s="12"/>
      <c r="C40" s="9">
        <v>0.35</v>
      </c>
      <c r="D40" s="9">
        <v>1.2</v>
      </c>
      <c r="E40" s="9">
        <v>0.7</v>
      </c>
      <c r="F40" s="9">
        <v>0.5</v>
      </c>
    </row>
    <row r="41" spans="1:6" ht="38.25" customHeight="1" x14ac:dyDescent="0.25">
      <c r="A41" s="14" t="s">
        <v>435</v>
      </c>
      <c r="B41" s="14"/>
      <c r="C41" s="5">
        <v>0.4</v>
      </c>
      <c r="D41" s="5">
        <v>1.1499999999999999</v>
      </c>
      <c r="E41" s="5">
        <v>0.55000000000000004</v>
      </c>
      <c r="F41" s="7"/>
    </row>
    <row r="42" spans="1:6" x14ac:dyDescent="0.25">
      <c r="A42" s="12" t="s">
        <v>544</v>
      </c>
      <c r="B42" s="12"/>
      <c r="C42" s="9">
        <v>0.5</v>
      </c>
      <c r="D42" s="9">
        <v>1.05</v>
      </c>
      <c r="E42" s="9">
        <v>0.9</v>
      </c>
      <c r="F42" s="9">
        <v>0.4</v>
      </c>
    </row>
    <row r="43" spans="1:6" ht="25.5" customHeight="1" x14ac:dyDescent="0.25">
      <c r="A43" s="12" t="s">
        <v>545</v>
      </c>
      <c r="B43" s="12"/>
      <c r="C43" s="9">
        <v>0.4</v>
      </c>
      <c r="D43" s="9">
        <v>1.1499999999999999</v>
      </c>
      <c r="E43" s="9">
        <v>0.35</v>
      </c>
      <c r="F43" s="9">
        <v>0.4</v>
      </c>
    </row>
    <row r="44" spans="1:6" x14ac:dyDescent="0.25">
      <c r="A44" s="12" t="s">
        <v>546</v>
      </c>
      <c r="B44" s="12"/>
      <c r="C44" s="9">
        <v>0.4</v>
      </c>
      <c r="D44" s="9">
        <v>1</v>
      </c>
      <c r="E44" s="9">
        <v>0.35</v>
      </c>
      <c r="F44" s="9">
        <v>0.4</v>
      </c>
    </row>
    <row r="45" spans="1:6" ht="25.5" customHeight="1" x14ac:dyDescent="0.25">
      <c r="A45" s="12" t="s">
        <v>547</v>
      </c>
      <c r="B45" s="12"/>
      <c r="C45" s="7"/>
      <c r="D45" s="7"/>
      <c r="E45" s="7"/>
      <c r="F45" s="7"/>
    </row>
    <row r="46" spans="1:6" x14ac:dyDescent="0.25">
      <c r="A46" s="7"/>
      <c r="B46" s="6" t="s">
        <v>548</v>
      </c>
      <c r="C46" s="9">
        <v>0.5</v>
      </c>
      <c r="D46" s="9">
        <v>1.1499999999999999</v>
      </c>
      <c r="E46" s="9">
        <v>1.1000000000000001</v>
      </c>
      <c r="F46" s="9">
        <v>0.8</v>
      </c>
    </row>
    <row r="47" spans="1:6" ht="25.5" x14ac:dyDescent="0.25">
      <c r="A47" s="7"/>
      <c r="B47" s="6" t="s">
        <v>549</v>
      </c>
      <c r="C47" s="9">
        <v>0.5</v>
      </c>
      <c r="D47" s="9">
        <v>1.1499999999999999</v>
      </c>
      <c r="E47" s="9">
        <v>0.3</v>
      </c>
      <c r="F47" s="9">
        <v>0.8</v>
      </c>
    </row>
    <row r="48" spans="1:6" x14ac:dyDescent="0.25">
      <c r="A48" s="12" t="s">
        <v>550</v>
      </c>
      <c r="B48" s="12"/>
      <c r="C48" s="9">
        <v>0.4</v>
      </c>
      <c r="D48" s="9">
        <v>1.1499999999999999</v>
      </c>
      <c r="E48" s="9">
        <v>0.35</v>
      </c>
      <c r="F48" s="9">
        <v>0.8</v>
      </c>
    </row>
    <row r="49" spans="1:6" ht="25.5" customHeight="1" x14ac:dyDescent="0.25">
      <c r="A49" s="12" t="s">
        <v>551</v>
      </c>
      <c r="B49" s="12"/>
      <c r="C49" s="9">
        <v>0.4</v>
      </c>
      <c r="D49" s="9">
        <v>1.05</v>
      </c>
      <c r="E49" s="9" t="s">
        <v>645</v>
      </c>
      <c r="F49" s="9">
        <v>0.4</v>
      </c>
    </row>
    <row r="50" spans="1:6" x14ac:dyDescent="0.25">
      <c r="A50" s="12" t="s">
        <v>552</v>
      </c>
      <c r="B50" s="12"/>
      <c r="C50" s="9">
        <v>0.4</v>
      </c>
      <c r="D50" s="9">
        <v>1.1499999999999999</v>
      </c>
      <c r="E50" s="9">
        <v>0.6</v>
      </c>
      <c r="F50" s="9">
        <v>0.4</v>
      </c>
    </row>
    <row r="51" spans="1:6" x14ac:dyDescent="0.25">
      <c r="A51" s="12" t="s">
        <v>452</v>
      </c>
      <c r="B51" s="12"/>
      <c r="C51" s="9">
        <v>0.4</v>
      </c>
      <c r="D51" s="9">
        <v>1.1000000000000001</v>
      </c>
      <c r="E51" s="9">
        <v>0.3</v>
      </c>
      <c r="F51" s="9">
        <v>0.5</v>
      </c>
    </row>
    <row r="52" spans="1:6" x14ac:dyDescent="0.25">
      <c r="A52" s="12" t="s">
        <v>202</v>
      </c>
      <c r="B52" s="12"/>
      <c r="C52" s="7"/>
      <c r="D52" s="7"/>
      <c r="E52" s="7"/>
      <c r="F52" s="7"/>
    </row>
    <row r="53" spans="1:6" x14ac:dyDescent="0.25">
      <c r="A53" s="7"/>
      <c r="B53" s="6" t="s">
        <v>548</v>
      </c>
      <c r="C53" s="9">
        <v>0.5</v>
      </c>
      <c r="D53" s="9">
        <v>1.1519999999999999</v>
      </c>
      <c r="E53" s="9">
        <v>1.1000000000000001</v>
      </c>
      <c r="F53" s="9">
        <v>0.5</v>
      </c>
    </row>
    <row r="54" spans="1:6" ht="25.5" x14ac:dyDescent="0.25">
      <c r="A54" s="7"/>
      <c r="B54" s="6" t="s">
        <v>549</v>
      </c>
      <c r="C54" s="9">
        <v>0.5</v>
      </c>
      <c r="D54" s="9">
        <v>1.1499999999999999</v>
      </c>
      <c r="E54" s="9">
        <v>0.3</v>
      </c>
      <c r="F54" s="9">
        <v>0.5</v>
      </c>
    </row>
    <row r="55" spans="1:6" x14ac:dyDescent="0.25">
      <c r="A55" s="12" t="s">
        <v>141</v>
      </c>
      <c r="B55" s="12"/>
      <c r="C55" s="9">
        <v>0.5</v>
      </c>
      <c r="D55" s="9">
        <v>1.1499999999999999</v>
      </c>
      <c r="E55" s="9">
        <v>0.5</v>
      </c>
      <c r="F55" s="9" t="s">
        <v>553</v>
      </c>
    </row>
    <row r="56" spans="1:6" ht="63.75" customHeight="1" x14ac:dyDescent="0.25">
      <c r="A56" s="14" t="s">
        <v>328</v>
      </c>
      <c r="B56" s="14"/>
      <c r="C56" s="5">
        <v>0.5</v>
      </c>
      <c r="D56" s="5">
        <v>1</v>
      </c>
      <c r="E56" s="5">
        <v>0.8</v>
      </c>
      <c r="F56" s="7"/>
    </row>
    <row r="57" spans="1:6" x14ac:dyDescent="0.25">
      <c r="A57" s="12" t="s">
        <v>554</v>
      </c>
      <c r="B57" s="12"/>
      <c r="C57" s="9">
        <v>0.5</v>
      </c>
      <c r="D57" s="9">
        <v>1</v>
      </c>
      <c r="E57" s="9">
        <v>0.95</v>
      </c>
      <c r="F57" s="9">
        <v>0.7</v>
      </c>
    </row>
    <row r="58" spans="1:6" x14ac:dyDescent="0.25">
      <c r="A58" s="12" t="s">
        <v>268</v>
      </c>
      <c r="B58" s="12"/>
      <c r="C58" s="9">
        <v>0.5</v>
      </c>
      <c r="D58" s="9">
        <v>0.95</v>
      </c>
      <c r="E58" s="9">
        <v>0.3</v>
      </c>
      <c r="F58" s="9" t="s">
        <v>555</v>
      </c>
    </row>
    <row r="59" spans="1:6" x14ac:dyDescent="0.25">
      <c r="A59" s="12" t="s">
        <v>152</v>
      </c>
      <c r="B59" s="12"/>
      <c r="C59" s="9">
        <v>0.6</v>
      </c>
      <c r="D59" s="9">
        <v>1.1499999999999999</v>
      </c>
      <c r="E59" s="9">
        <v>1.1000000000000001</v>
      </c>
      <c r="F59" s="9" t="s">
        <v>556</v>
      </c>
    </row>
    <row r="60" spans="1:6" x14ac:dyDescent="0.25">
      <c r="A60" s="12" t="s">
        <v>283</v>
      </c>
      <c r="B60" s="12"/>
      <c r="C60" s="9">
        <v>0.4</v>
      </c>
      <c r="D60" s="9">
        <v>0.85</v>
      </c>
      <c r="E60" s="9">
        <v>0.75</v>
      </c>
      <c r="F60" s="9">
        <v>0.2</v>
      </c>
    </row>
    <row r="61" spans="1:6" x14ac:dyDescent="0.25">
      <c r="A61" s="14" t="s">
        <v>329</v>
      </c>
      <c r="B61" s="14"/>
      <c r="C61" s="5">
        <v>0.35</v>
      </c>
      <c r="D61" s="7"/>
      <c r="E61" s="7"/>
      <c r="F61" s="7"/>
    </row>
    <row r="62" spans="1:6" x14ac:dyDescent="0.25">
      <c r="A62" s="12" t="s">
        <v>136</v>
      </c>
      <c r="B62" s="12"/>
      <c r="C62" s="5">
        <v>0.35</v>
      </c>
      <c r="D62" s="9" t="s">
        <v>557</v>
      </c>
      <c r="E62" s="9" t="s">
        <v>558</v>
      </c>
      <c r="F62" s="9" t="s">
        <v>559</v>
      </c>
    </row>
    <row r="63" spans="1:6" x14ac:dyDescent="0.25">
      <c r="A63" s="12" t="s">
        <v>468</v>
      </c>
      <c r="B63" s="12"/>
      <c r="C63" s="5">
        <v>0.35</v>
      </c>
      <c r="D63" s="9">
        <v>1.1000000000000001</v>
      </c>
      <c r="E63" s="9">
        <v>0.25</v>
      </c>
      <c r="F63" s="9">
        <v>1.2</v>
      </c>
    </row>
    <row r="64" spans="1:6" x14ac:dyDescent="0.25">
      <c r="A64" s="12" t="s">
        <v>560</v>
      </c>
      <c r="B64" s="12"/>
      <c r="C64" s="5">
        <v>0.35</v>
      </c>
      <c r="D64" s="9" t="s">
        <v>561</v>
      </c>
      <c r="E64" s="9" t="s">
        <v>561</v>
      </c>
      <c r="F64" s="9">
        <v>1.5</v>
      </c>
    </row>
    <row r="65" spans="1:6" x14ac:dyDescent="0.25">
      <c r="A65" s="14" t="s">
        <v>330</v>
      </c>
      <c r="B65" s="14"/>
      <c r="C65" s="5">
        <v>0.35</v>
      </c>
      <c r="D65" s="5">
        <v>1.1499999999999999</v>
      </c>
      <c r="E65" s="5">
        <v>0.35</v>
      </c>
      <c r="F65" s="7"/>
    </row>
    <row r="66" spans="1:6" x14ac:dyDescent="0.25">
      <c r="A66" s="12" t="s">
        <v>562</v>
      </c>
      <c r="B66" s="12"/>
      <c r="C66" s="5">
        <v>0.35</v>
      </c>
      <c r="D66" s="9">
        <v>1.1499999999999999</v>
      </c>
      <c r="E66" s="9">
        <v>0.55000000000000004</v>
      </c>
      <c r="F66" s="9">
        <v>0.3</v>
      </c>
    </row>
    <row r="67" spans="1:6" x14ac:dyDescent="0.25">
      <c r="A67" s="12" t="s">
        <v>563</v>
      </c>
      <c r="B67" s="12"/>
      <c r="C67" s="5">
        <v>0.35</v>
      </c>
      <c r="D67" s="9" t="s">
        <v>646</v>
      </c>
      <c r="E67" s="9">
        <v>0.35</v>
      </c>
      <c r="F67" s="9">
        <v>0.6</v>
      </c>
    </row>
    <row r="68" spans="1:6" x14ac:dyDescent="0.25">
      <c r="A68" s="12" t="s">
        <v>174</v>
      </c>
      <c r="B68" s="12"/>
      <c r="C68" s="5">
        <v>0.35</v>
      </c>
      <c r="D68" s="9" t="s">
        <v>646</v>
      </c>
      <c r="E68" s="9">
        <v>0.25</v>
      </c>
      <c r="F68" s="9">
        <v>0.8</v>
      </c>
    </row>
    <row r="69" spans="1:6" x14ac:dyDescent="0.25">
      <c r="A69" s="12" t="s">
        <v>475</v>
      </c>
      <c r="B69" s="12"/>
      <c r="C69" s="5">
        <v>0.35</v>
      </c>
      <c r="D69" s="9">
        <v>1.1000000000000001</v>
      </c>
      <c r="E69" s="9">
        <v>0.25</v>
      </c>
      <c r="F69" s="9">
        <v>1</v>
      </c>
    </row>
    <row r="70" spans="1:6" x14ac:dyDescent="0.25">
      <c r="A70" s="12" t="s">
        <v>143</v>
      </c>
      <c r="B70" s="12"/>
      <c r="C70" s="5">
        <v>0.35</v>
      </c>
      <c r="D70" s="9" t="s">
        <v>646</v>
      </c>
      <c r="E70" s="9">
        <v>0.35</v>
      </c>
      <c r="F70" s="9">
        <v>2</v>
      </c>
    </row>
    <row r="71" spans="1:6" x14ac:dyDescent="0.25">
      <c r="A71" s="14" t="s">
        <v>333</v>
      </c>
      <c r="B71" s="14"/>
      <c r="C71" s="5">
        <v>0.3</v>
      </c>
      <c r="D71" s="5">
        <v>1.1499999999999999</v>
      </c>
      <c r="E71" s="5">
        <v>0.4</v>
      </c>
      <c r="F71" s="7"/>
    </row>
    <row r="72" spans="1:6" x14ac:dyDescent="0.25">
      <c r="A72" s="12" t="s">
        <v>154</v>
      </c>
      <c r="B72" s="12"/>
      <c r="C72" s="5">
        <v>0.3</v>
      </c>
      <c r="D72" s="9">
        <v>1.1499999999999999</v>
      </c>
      <c r="E72" s="9">
        <v>0.25</v>
      </c>
      <c r="F72" s="9">
        <v>1</v>
      </c>
    </row>
    <row r="73" spans="1:6" x14ac:dyDescent="0.25">
      <c r="A73" s="12" t="s">
        <v>166</v>
      </c>
      <c r="B73" s="12"/>
      <c r="C73" s="5">
        <v>0.3</v>
      </c>
      <c r="D73" s="9">
        <v>1.1499999999999999</v>
      </c>
      <c r="E73" s="9">
        <v>0.25</v>
      </c>
      <c r="F73" s="9">
        <v>1</v>
      </c>
    </row>
    <row r="74" spans="1:6" x14ac:dyDescent="0.25">
      <c r="A74" s="12" t="s">
        <v>157</v>
      </c>
      <c r="B74" s="12"/>
      <c r="C74" s="5">
        <v>0.3</v>
      </c>
      <c r="D74" s="9">
        <v>1.1499999999999999</v>
      </c>
      <c r="E74" s="9" t="s">
        <v>647</v>
      </c>
      <c r="F74" s="9">
        <v>1</v>
      </c>
    </row>
    <row r="75" spans="1:6" x14ac:dyDescent="0.25">
      <c r="A75" s="12" t="s">
        <v>159</v>
      </c>
      <c r="B75" s="12"/>
      <c r="C75" s="7"/>
      <c r="D75" s="7"/>
      <c r="E75" s="7"/>
      <c r="F75" s="7"/>
    </row>
    <row r="76" spans="1:6" ht="38.25" x14ac:dyDescent="0.25">
      <c r="A76" s="7"/>
      <c r="B76" s="6" t="s">
        <v>564</v>
      </c>
      <c r="C76" s="9">
        <v>0.4</v>
      </c>
      <c r="D76" s="9">
        <v>1.1499999999999999</v>
      </c>
      <c r="E76" s="9" t="s">
        <v>647</v>
      </c>
      <c r="F76" s="9">
        <v>1</v>
      </c>
    </row>
    <row r="77" spans="1:6" ht="38.25" x14ac:dyDescent="0.25">
      <c r="A77" s="7"/>
      <c r="B77" s="6" t="s">
        <v>565</v>
      </c>
      <c r="C77" s="9">
        <v>0.7</v>
      </c>
      <c r="D77" s="9">
        <v>1.1499999999999999</v>
      </c>
      <c r="E77" s="9" t="s">
        <v>647</v>
      </c>
      <c r="F77" s="9">
        <v>1</v>
      </c>
    </row>
    <row r="78" spans="1:6" ht="25.5" customHeight="1" x14ac:dyDescent="0.25">
      <c r="A78" s="12" t="s">
        <v>566</v>
      </c>
      <c r="B78" s="12"/>
      <c r="C78" s="9">
        <v>0.7</v>
      </c>
      <c r="D78" s="9">
        <v>1.2</v>
      </c>
      <c r="E78" s="9" t="s">
        <v>645</v>
      </c>
      <c r="F78" s="9">
        <v>2</v>
      </c>
    </row>
    <row r="79" spans="1:6" ht="25.5" customHeight="1" x14ac:dyDescent="0.25">
      <c r="A79" s="12" t="s">
        <v>567</v>
      </c>
      <c r="B79" s="12"/>
      <c r="C79" s="9">
        <v>0.7</v>
      </c>
      <c r="D79" s="9">
        <v>1.1499999999999999</v>
      </c>
      <c r="E79" s="9">
        <v>1.05</v>
      </c>
      <c r="F79" s="9">
        <v>1.5</v>
      </c>
    </row>
    <row r="80" spans="1:6" x14ac:dyDescent="0.25">
      <c r="A80" s="12" t="s">
        <v>167</v>
      </c>
      <c r="B80" s="12"/>
      <c r="C80" s="9">
        <v>0.7</v>
      </c>
      <c r="D80" s="9">
        <v>1</v>
      </c>
      <c r="E80" s="9">
        <v>0.3</v>
      </c>
      <c r="F80" s="9">
        <v>1.5</v>
      </c>
    </row>
    <row r="81" spans="1:6" x14ac:dyDescent="0.25">
      <c r="A81" s="12" t="s">
        <v>140</v>
      </c>
      <c r="B81" s="12"/>
      <c r="C81" s="9"/>
      <c r="D81" s="7"/>
      <c r="E81" s="7"/>
      <c r="F81" s="7"/>
    </row>
    <row r="82" spans="1:6" x14ac:dyDescent="0.25">
      <c r="A82" s="7"/>
      <c r="B82" s="6" t="s">
        <v>568</v>
      </c>
      <c r="C82" s="9">
        <v>0.7</v>
      </c>
      <c r="D82" s="9" t="s">
        <v>569</v>
      </c>
      <c r="E82" s="9">
        <v>0.55000000000000004</v>
      </c>
      <c r="F82" s="9">
        <v>1.5</v>
      </c>
    </row>
    <row r="83" spans="1:6" x14ac:dyDescent="0.25">
      <c r="A83" s="7"/>
      <c r="B83" s="6" t="s">
        <v>570</v>
      </c>
      <c r="C83" s="9">
        <v>0.7</v>
      </c>
      <c r="D83" s="9">
        <v>1.2</v>
      </c>
      <c r="E83" s="9">
        <v>1.05</v>
      </c>
      <c r="F83" s="9">
        <v>3</v>
      </c>
    </row>
    <row r="84" spans="1:6" x14ac:dyDescent="0.25">
      <c r="A84" s="12" t="s">
        <v>138</v>
      </c>
      <c r="B84" s="12"/>
      <c r="C84" s="9">
        <v>1.05</v>
      </c>
      <c r="D84" s="9">
        <v>1.2</v>
      </c>
      <c r="E84" s="9" t="s">
        <v>571</v>
      </c>
      <c r="F84" s="9">
        <v>1</v>
      </c>
    </row>
    <row r="85" spans="1:6" x14ac:dyDescent="0.25">
      <c r="A85" s="14" t="s">
        <v>334</v>
      </c>
      <c r="B85" s="14"/>
      <c r="C85" s="14"/>
      <c r="D85" s="14"/>
      <c r="E85" s="14"/>
      <c r="F85" s="14"/>
    </row>
    <row r="86" spans="1:6" x14ac:dyDescent="0.25">
      <c r="A86" s="12" t="s">
        <v>572</v>
      </c>
      <c r="B86" s="12"/>
      <c r="C86" s="7"/>
      <c r="D86" s="7"/>
      <c r="E86" s="7"/>
      <c r="F86" s="7"/>
    </row>
    <row r="87" spans="1:6" ht="51" x14ac:dyDescent="0.25">
      <c r="A87" s="7"/>
      <c r="B87" s="6" t="s">
        <v>573</v>
      </c>
      <c r="C87" s="9">
        <v>0.4</v>
      </c>
      <c r="D87" s="9">
        <v>0.95</v>
      </c>
      <c r="E87" s="9">
        <v>0.9</v>
      </c>
      <c r="F87" s="9">
        <v>0.7</v>
      </c>
    </row>
    <row r="88" spans="1:6" ht="51" x14ac:dyDescent="0.25">
      <c r="A88" s="7"/>
      <c r="B88" s="6" t="s">
        <v>574</v>
      </c>
      <c r="C88" s="9">
        <v>0.4</v>
      </c>
      <c r="D88" s="9">
        <v>1.2</v>
      </c>
      <c r="E88" s="9">
        <v>1.1499999999999999</v>
      </c>
      <c r="F88" s="9">
        <v>0.7</v>
      </c>
    </row>
    <row r="89" spans="1:6" x14ac:dyDescent="0.25">
      <c r="A89" s="7"/>
      <c r="B89" s="6" t="s">
        <v>575</v>
      </c>
      <c r="C89" s="9">
        <v>0.4</v>
      </c>
      <c r="D89" s="9">
        <v>0.5</v>
      </c>
      <c r="E89" s="9">
        <v>0.5</v>
      </c>
      <c r="F89" s="9">
        <v>0.7</v>
      </c>
    </row>
    <row r="90" spans="1:6" x14ac:dyDescent="0.25">
      <c r="A90" s="12" t="s">
        <v>576</v>
      </c>
      <c r="B90" s="12"/>
      <c r="C90" s="7"/>
      <c r="D90" s="7"/>
      <c r="E90" s="7"/>
      <c r="F90" s="7"/>
    </row>
    <row r="91" spans="1:6" ht="51" x14ac:dyDescent="0.25">
      <c r="A91" s="7"/>
      <c r="B91" s="6" t="s">
        <v>573</v>
      </c>
      <c r="C91" s="9">
        <v>0.55000000000000004</v>
      </c>
      <c r="D91" s="9">
        <v>1</v>
      </c>
      <c r="E91" s="9">
        <v>0.85</v>
      </c>
      <c r="F91" s="9">
        <v>0.35</v>
      </c>
    </row>
    <row r="92" spans="1:6" ht="38.25" x14ac:dyDescent="0.25">
      <c r="A92" s="7"/>
      <c r="B92" s="6" t="s">
        <v>577</v>
      </c>
      <c r="C92" s="9">
        <v>0.35</v>
      </c>
      <c r="D92" s="9">
        <v>0.9</v>
      </c>
      <c r="E92" s="9">
        <v>0.65</v>
      </c>
      <c r="F92" s="9">
        <v>0.4</v>
      </c>
    </row>
    <row r="93" spans="1:6" x14ac:dyDescent="0.25">
      <c r="A93" s="12" t="s">
        <v>578</v>
      </c>
      <c r="B93" s="12"/>
      <c r="C93" s="7"/>
      <c r="D93" s="7"/>
      <c r="E93" s="7"/>
      <c r="F93" s="7"/>
    </row>
    <row r="94" spans="1:6" ht="51" x14ac:dyDescent="0.25">
      <c r="A94" s="7"/>
      <c r="B94" s="6" t="s">
        <v>573</v>
      </c>
      <c r="C94" s="9">
        <v>0.4</v>
      </c>
      <c r="D94" s="9">
        <v>0.9</v>
      </c>
      <c r="E94" s="9">
        <v>0.85</v>
      </c>
      <c r="F94" s="9">
        <v>0.6</v>
      </c>
    </row>
    <row r="95" spans="1:6" ht="51" x14ac:dyDescent="0.25">
      <c r="A95" s="7"/>
      <c r="B95" s="6" t="s">
        <v>574</v>
      </c>
      <c r="C95" s="9">
        <v>0.4</v>
      </c>
      <c r="D95" s="9">
        <v>1.1499999999999999</v>
      </c>
      <c r="E95" s="9">
        <v>1.1000000000000001</v>
      </c>
      <c r="F95" s="9">
        <v>0.6</v>
      </c>
    </row>
    <row r="96" spans="1:6" x14ac:dyDescent="0.25">
      <c r="A96" s="12" t="s">
        <v>579</v>
      </c>
      <c r="B96" s="12"/>
      <c r="C96" s="7"/>
      <c r="D96" s="7"/>
      <c r="E96" s="7"/>
      <c r="F96" s="7"/>
    </row>
    <row r="97" spans="1:6" ht="51" x14ac:dyDescent="0.25">
      <c r="A97" s="7"/>
      <c r="B97" s="6" t="s">
        <v>573</v>
      </c>
      <c r="C97" s="9">
        <v>0.95</v>
      </c>
      <c r="D97" s="9">
        <v>1.05</v>
      </c>
      <c r="E97" s="9">
        <v>1</v>
      </c>
      <c r="F97" s="9">
        <v>0.3</v>
      </c>
    </row>
    <row r="98" spans="1:6" ht="25.5" customHeight="1" x14ac:dyDescent="0.25">
      <c r="A98" s="12" t="s">
        <v>580</v>
      </c>
      <c r="B98" s="12"/>
      <c r="C98" s="7"/>
      <c r="D98" s="7"/>
      <c r="E98" s="7"/>
      <c r="F98" s="7"/>
    </row>
    <row r="99" spans="1:6" ht="51" x14ac:dyDescent="0.25">
      <c r="A99" s="7"/>
      <c r="B99" s="6" t="s">
        <v>573</v>
      </c>
      <c r="C99" s="9">
        <v>0.5</v>
      </c>
      <c r="D99" s="9">
        <v>0.9</v>
      </c>
      <c r="E99" s="9">
        <v>0.85</v>
      </c>
      <c r="F99" s="9">
        <v>1.2</v>
      </c>
    </row>
    <row r="100" spans="1:6" ht="51" x14ac:dyDescent="0.25">
      <c r="A100" s="7"/>
      <c r="B100" s="6" t="s">
        <v>574</v>
      </c>
      <c r="C100" s="9">
        <v>0.5</v>
      </c>
      <c r="D100" s="9">
        <v>1.1499999999999999</v>
      </c>
      <c r="E100" s="9">
        <v>1.1000000000000001</v>
      </c>
      <c r="F100" s="9">
        <v>1.2</v>
      </c>
    </row>
    <row r="101" spans="1:6" x14ac:dyDescent="0.25">
      <c r="A101" s="12" t="s">
        <v>581</v>
      </c>
      <c r="B101" s="12"/>
      <c r="C101" s="7"/>
      <c r="D101" s="7"/>
      <c r="E101" s="7"/>
      <c r="F101" s="7"/>
    </row>
    <row r="102" spans="1:6" ht="25.5" x14ac:dyDescent="0.25">
      <c r="A102" s="7"/>
      <c r="B102" s="6" t="s">
        <v>582</v>
      </c>
      <c r="C102" s="9">
        <v>0.4</v>
      </c>
      <c r="D102" s="9" t="s">
        <v>583</v>
      </c>
      <c r="E102" s="9">
        <v>0.85</v>
      </c>
      <c r="F102" s="9" t="s">
        <v>584</v>
      </c>
    </row>
    <row r="103" spans="1:6" ht="38.25" x14ac:dyDescent="0.25">
      <c r="A103" s="7"/>
      <c r="B103" s="6" t="s">
        <v>585</v>
      </c>
      <c r="C103" s="9">
        <v>0.3</v>
      </c>
      <c r="D103" s="9">
        <v>0.75</v>
      </c>
      <c r="E103" s="9">
        <v>0.75</v>
      </c>
      <c r="F103" s="9">
        <v>0.1</v>
      </c>
    </row>
    <row r="104" spans="1:6" x14ac:dyDescent="0.25">
      <c r="A104" s="12" t="s">
        <v>586</v>
      </c>
      <c r="B104" s="12"/>
      <c r="C104" s="7"/>
      <c r="D104" s="7"/>
      <c r="E104" s="7"/>
      <c r="F104" s="7"/>
    </row>
    <row r="105" spans="1:6" ht="25.5" x14ac:dyDescent="0.25">
      <c r="A105" s="7"/>
      <c r="B105" s="6" t="s">
        <v>587</v>
      </c>
      <c r="C105" s="9" t="s">
        <v>588</v>
      </c>
      <c r="D105" s="9">
        <v>0.95</v>
      </c>
      <c r="E105" s="9">
        <v>0.95</v>
      </c>
      <c r="F105" s="9">
        <v>0.1</v>
      </c>
    </row>
    <row r="106" spans="1:6" ht="25.5" x14ac:dyDescent="0.25">
      <c r="A106" s="7"/>
      <c r="B106" s="6" t="s">
        <v>589</v>
      </c>
      <c r="C106" s="9" t="s">
        <v>590</v>
      </c>
      <c r="D106" s="9">
        <v>0.85</v>
      </c>
      <c r="E106" s="9">
        <v>0.85</v>
      </c>
      <c r="F106" s="9">
        <v>0.1</v>
      </c>
    </row>
    <row r="107" spans="1:6" x14ac:dyDescent="0.25">
      <c r="A107" s="14" t="s">
        <v>338</v>
      </c>
      <c r="B107" s="14"/>
      <c r="C107" s="5">
        <v>0.4</v>
      </c>
      <c r="D107" s="5">
        <v>1.25</v>
      </c>
      <c r="E107" s="5">
        <v>0.75</v>
      </c>
      <c r="F107" s="5">
        <v>3</v>
      </c>
    </row>
    <row r="108" spans="1:6" x14ac:dyDescent="0.25">
      <c r="A108" s="14" t="s">
        <v>340</v>
      </c>
      <c r="B108" s="14"/>
      <c r="C108" s="14"/>
      <c r="D108" s="14"/>
      <c r="E108" s="14"/>
      <c r="F108" s="14"/>
    </row>
    <row r="109" spans="1:6" x14ac:dyDescent="0.25">
      <c r="A109" s="12" t="s">
        <v>591</v>
      </c>
      <c r="B109" s="12"/>
      <c r="C109" s="7"/>
      <c r="D109" s="7"/>
      <c r="E109" s="7"/>
      <c r="F109" s="7"/>
    </row>
    <row r="110" spans="1:6" x14ac:dyDescent="0.25">
      <c r="A110" s="7"/>
      <c r="B110" s="6" t="s">
        <v>592</v>
      </c>
      <c r="C110" s="9">
        <v>0.5</v>
      </c>
      <c r="D110" s="9">
        <v>1.1000000000000001</v>
      </c>
      <c r="E110" s="9">
        <v>1</v>
      </c>
      <c r="F110" s="9">
        <v>3</v>
      </c>
    </row>
    <row r="111" spans="1:6" x14ac:dyDescent="0.25">
      <c r="A111" s="7"/>
      <c r="B111" s="6" t="s">
        <v>593</v>
      </c>
      <c r="C111" s="9">
        <v>1</v>
      </c>
      <c r="D111" s="9">
        <v>1.2</v>
      </c>
      <c r="E111" s="9">
        <v>1.1000000000000001</v>
      </c>
      <c r="F111" s="9">
        <v>4</v>
      </c>
    </row>
    <row r="112" spans="1:6" x14ac:dyDescent="0.25">
      <c r="A112" s="12" t="s">
        <v>594</v>
      </c>
      <c r="B112" s="12"/>
      <c r="C112" s="9">
        <v>1</v>
      </c>
      <c r="D112" s="9">
        <v>1.05</v>
      </c>
      <c r="E112" s="9">
        <v>1.05</v>
      </c>
      <c r="F112" s="9">
        <v>3</v>
      </c>
    </row>
    <row r="113" spans="1:6" x14ac:dyDescent="0.25">
      <c r="A113" s="12" t="s">
        <v>595</v>
      </c>
      <c r="B113" s="12"/>
      <c r="C113" s="7"/>
      <c r="D113" s="7"/>
      <c r="E113" s="7"/>
      <c r="F113" s="7"/>
    </row>
    <row r="114" spans="1:6" ht="38.25" x14ac:dyDescent="0.25">
      <c r="A114" s="7"/>
      <c r="B114" s="6" t="s">
        <v>596</v>
      </c>
      <c r="C114" s="9">
        <v>0.9</v>
      </c>
      <c r="D114" s="9">
        <v>0.95</v>
      </c>
      <c r="E114" s="9">
        <v>0.95</v>
      </c>
      <c r="F114" s="9">
        <v>2.5</v>
      </c>
    </row>
    <row r="115" spans="1:6" ht="25.5" x14ac:dyDescent="0.25">
      <c r="A115" s="7"/>
      <c r="B115" s="6" t="s">
        <v>597</v>
      </c>
      <c r="C115" s="9">
        <v>1.05</v>
      </c>
      <c r="D115" s="9">
        <v>1.1000000000000001</v>
      </c>
      <c r="E115" s="9">
        <v>1.1000000000000001</v>
      </c>
      <c r="F115" s="9">
        <v>2.5</v>
      </c>
    </row>
    <row r="116" spans="1:6" x14ac:dyDescent="0.25">
      <c r="A116" s="12" t="s">
        <v>598</v>
      </c>
      <c r="B116" s="12"/>
      <c r="C116" s="9">
        <v>0.9</v>
      </c>
      <c r="D116" s="9">
        <v>0.95</v>
      </c>
      <c r="E116" s="9">
        <v>0.95</v>
      </c>
      <c r="F116" s="9">
        <v>8</v>
      </c>
    </row>
    <row r="117" spans="1:6" x14ac:dyDescent="0.25">
      <c r="A117" s="12" t="s">
        <v>599</v>
      </c>
      <c r="B117" s="12"/>
      <c r="C117" s="9">
        <v>0.95</v>
      </c>
      <c r="D117" s="9">
        <v>1</v>
      </c>
      <c r="E117" s="9">
        <v>1</v>
      </c>
      <c r="F117" s="9">
        <v>8</v>
      </c>
    </row>
    <row r="118" spans="1:6" x14ac:dyDescent="0.25">
      <c r="A118" s="12" t="s">
        <v>600</v>
      </c>
      <c r="B118" s="12"/>
      <c r="C118" s="7"/>
      <c r="D118" s="7"/>
      <c r="E118" s="7"/>
      <c r="F118" s="7"/>
    </row>
    <row r="119" spans="1:6" x14ac:dyDescent="0.25">
      <c r="A119" s="7"/>
      <c r="B119" s="6" t="s">
        <v>601</v>
      </c>
      <c r="C119" s="9">
        <v>0.5</v>
      </c>
      <c r="D119" s="9">
        <v>0.3</v>
      </c>
      <c r="E119" s="9">
        <v>0.3</v>
      </c>
      <c r="F119" s="9" t="s">
        <v>602</v>
      </c>
    </row>
    <row r="120" spans="1:6" ht="38.25" x14ac:dyDescent="0.25">
      <c r="A120" s="7"/>
      <c r="B120" s="6" t="s">
        <v>603</v>
      </c>
      <c r="C120" s="9">
        <v>0.5</v>
      </c>
      <c r="D120" s="9">
        <v>0.5</v>
      </c>
      <c r="E120" s="9">
        <v>0.5</v>
      </c>
      <c r="F120" s="9" t="s">
        <v>602</v>
      </c>
    </row>
    <row r="121" spans="1:6" x14ac:dyDescent="0.25">
      <c r="A121" s="12" t="s">
        <v>604</v>
      </c>
      <c r="B121" s="12"/>
      <c r="C121" s="9">
        <v>0.95</v>
      </c>
      <c r="D121" s="9">
        <v>1</v>
      </c>
      <c r="E121" s="9">
        <v>1</v>
      </c>
      <c r="F121" s="9">
        <v>10</v>
      </c>
    </row>
    <row r="122" spans="1:6" x14ac:dyDescent="0.25">
      <c r="A122" s="12" t="s">
        <v>605</v>
      </c>
      <c r="B122" s="12"/>
      <c r="C122" s="7"/>
      <c r="D122" s="7"/>
      <c r="E122" s="7"/>
      <c r="F122" s="7"/>
    </row>
    <row r="123" spans="1:6" ht="25.5" x14ac:dyDescent="0.25">
      <c r="A123" s="7"/>
      <c r="B123" s="6" t="s">
        <v>606</v>
      </c>
      <c r="C123" s="9">
        <v>0.95</v>
      </c>
      <c r="D123" s="9">
        <v>1</v>
      </c>
      <c r="E123" s="9">
        <v>1</v>
      </c>
      <c r="F123" s="9">
        <v>1.5</v>
      </c>
    </row>
    <row r="124" spans="1:6" ht="25.5" x14ac:dyDescent="0.25">
      <c r="A124" s="7"/>
      <c r="B124" s="6" t="s">
        <v>607</v>
      </c>
      <c r="C124" s="9" t="s">
        <v>608</v>
      </c>
      <c r="D124" s="9">
        <v>1.1499999999999999</v>
      </c>
      <c r="E124" s="9">
        <v>1.1499999999999999</v>
      </c>
      <c r="F124" s="9">
        <v>2</v>
      </c>
    </row>
    <row r="125" spans="1:6" x14ac:dyDescent="0.25">
      <c r="A125" s="14" t="s">
        <v>342</v>
      </c>
      <c r="B125" s="14"/>
      <c r="C125" s="14"/>
      <c r="D125" s="14"/>
      <c r="E125" s="14"/>
      <c r="F125" s="14"/>
    </row>
    <row r="126" spans="1:6" x14ac:dyDescent="0.25">
      <c r="A126" s="12" t="s">
        <v>609</v>
      </c>
      <c r="B126" s="12"/>
      <c r="C126" s="9">
        <v>0.3</v>
      </c>
      <c r="D126" s="9">
        <v>1.05</v>
      </c>
      <c r="E126" s="9">
        <v>0.5</v>
      </c>
      <c r="F126" s="9">
        <v>1.5</v>
      </c>
    </row>
    <row r="127" spans="1:6" x14ac:dyDescent="0.25">
      <c r="A127" s="12" t="s">
        <v>227</v>
      </c>
      <c r="B127" s="12"/>
      <c r="C127" s="7"/>
      <c r="D127" s="7"/>
      <c r="E127" s="7"/>
      <c r="F127" s="7"/>
    </row>
    <row r="128" spans="1:6" ht="25.5" x14ac:dyDescent="0.25">
      <c r="A128" s="7"/>
      <c r="B128" s="6" t="s">
        <v>610</v>
      </c>
      <c r="C128" s="9">
        <v>0.3</v>
      </c>
      <c r="D128" s="9">
        <v>0.85</v>
      </c>
      <c r="E128" s="9">
        <v>0.45</v>
      </c>
      <c r="F128" s="9">
        <v>2</v>
      </c>
    </row>
    <row r="129" spans="1:6" x14ac:dyDescent="0.25">
      <c r="A129" s="7"/>
      <c r="B129" s="6" t="s">
        <v>611</v>
      </c>
      <c r="C129" s="9">
        <v>0.3</v>
      </c>
      <c r="D129" s="9">
        <v>0.7</v>
      </c>
      <c r="E129" s="9">
        <v>0.45</v>
      </c>
      <c r="F129" s="9" t="s">
        <v>612</v>
      </c>
    </row>
    <row r="130" spans="1:6" x14ac:dyDescent="0.25">
      <c r="A130" s="12" t="s">
        <v>206</v>
      </c>
      <c r="B130" s="12"/>
      <c r="C130" s="9">
        <v>0.3</v>
      </c>
      <c r="D130" s="9">
        <v>1.05</v>
      </c>
      <c r="E130" s="9">
        <v>0.85</v>
      </c>
      <c r="F130" s="9">
        <v>5</v>
      </c>
    </row>
    <row r="131" spans="1:6" x14ac:dyDescent="0.25">
      <c r="A131" s="14" t="s">
        <v>344</v>
      </c>
      <c r="B131" s="14"/>
      <c r="C131" s="14"/>
      <c r="D131" s="14"/>
      <c r="E131" s="14"/>
      <c r="F131" s="14"/>
    </row>
    <row r="132" spans="1:6" ht="25.5" customHeight="1" x14ac:dyDescent="0.25">
      <c r="A132" s="12" t="s">
        <v>613</v>
      </c>
      <c r="B132" s="12"/>
      <c r="C132" s="9">
        <v>0.4</v>
      </c>
      <c r="D132" s="9">
        <v>0.9</v>
      </c>
      <c r="E132" s="9">
        <v>0.65</v>
      </c>
      <c r="F132" s="9">
        <v>5</v>
      </c>
    </row>
    <row r="133" spans="1:6" ht="25.5" customHeight="1" x14ac:dyDescent="0.25">
      <c r="A133" s="12" t="s">
        <v>614</v>
      </c>
      <c r="B133" s="12"/>
      <c r="C133" s="7"/>
      <c r="D133" s="7"/>
      <c r="E133" s="7"/>
      <c r="F133" s="7"/>
    </row>
    <row r="134" spans="1:6" ht="63.75" x14ac:dyDescent="0.25">
      <c r="A134" s="7"/>
      <c r="B134" s="6" t="s">
        <v>615</v>
      </c>
      <c r="C134" s="9">
        <v>0.45</v>
      </c>
      <c r="D134" s="9">
        <v>0.95</v>
      </c>
      <c r="E134" s="9">
        <v>0.7</v>
      </c>
      <c r="F134" s="9">
        <v>4</v>
      </c>
    </row>
    <row r="135" spans="1:6" ht="51" x14ac:dyDescent="0.25">
      <c r="A135" s="7"/>
      <c r="B135" s="6" t="s">
        <v>616</v>
      </c>
      <c r="C135" s="9">
        <v>0.6</v>
      </c>
      <c r="D135" s="9">
        <v>0.95</v>
      </c>
      <c r="E135" s="9">
        <v>0.75</v>
      </c>
      <c r="F135" s="9">
        <v>4</v>
      </c>
    </row>
    <row r="136" spans="1:6" ht="63.75" x14ac:dyDescent="0.25">
      <c r="A136" s="7"/>
      <c r="B136" s="6" t="s">
        <v>617</v>
      </c>
      <c r="C136" s="9">
        <v>0.5</v>
      </c>
      <c r="D136" s="9">
        <v>1.2</v>
      </c>
      <c r="E136" s="9">
        <v>0.95</v>
      </c>
      <c r="F136" s="9">
        <v>4</v>
      </c>
    </row>
    <row r="137" spans="1:6" ht="51" x14ac:dyDescent="0.25">
      <c r="A137" s="7"/>
      <c r="B137" s="6" t="s">
        <v>618</v>
      </c>
      <c r="C137" s="9">
        <v>0.8</v>
      </c>
      <c r="D137" s="9">
        <v>1.2</v>
      </c>
      <c r="E137" s="9">
        <v>0.85</v>
      </c>
      <c r="F137" s="9">
        <v>4</v>
      </c>
    </row>
    <row r="138" spans="1:6" ht="25.5" customHeight="1" x14ac:dyDescent="0.25">
      <c r="A138" s="12" t="s">
        <v>619</v>
      </c>
      <c r="B138" s="12"/>
      <c r="C138" s="7"/>
      <c r="D138" s="7"/>
      <c r="E138" s="7"/>
      <c r="F138" s="7"/>
    </row>
    <row r="139" spans="1:6" ht="63.75" x14ac:dyDescent="0.25">
      <c r="A139" s="7"/>
      <c r="B139" s="6" t="s">
        <v>615</v>
      </c>
      <c r="C139" s="9">
        <v>0.45</v>
      </c>
      <c r="D139" s="9">
        <v>0.9</v>
      </c>
      <c r="E139" s="9">
        <v>0.65</v>
      </c>
      <c r="F139" s="9">
        <v>3</v>
      </c>
    </row>
    <row r="140" spans="1:6" ht="51" x14ac:dyDescent="0.25">
      <c r="A140" s="7"/>
      <c r="B140" s="6" t="s">
        <v>616</v>
      </c>
      <c r="C140" s="9">
        <v>0.55000000000000004</v>
      </c>
      <c r="D140" s="9">
        <v>0.9</v>
      </c>
      <c r="E140" s="9">
        <v>0.65</v>
      </c>
      <c r="F140" s="9">
        <v>3</v>
      </c>
    </row>
    <row r="141" spans="1:6" ht="63.75" x14ac:dyDescent="0.25">
      <c r="A141" s="7"/>
      <c r="B141" s="6" t="s">
        <v>617</v>
      </c>
      <c r="C141" s="9">
        <v>0.5</v>
      </c>
      <c r="D141" s="9">
        <v>1.1499999999999999</v>
      </c>
      <c r="E141" s="9">
        <v>0.9</v>
      </c>
      <c r="F141" s="9">
        <v>3</v>
      </c>
    </row>
    <row r="142" spans="1:6" ht="51" x14ac:dyDescent="0.25">
      <c r="A142" s="7"/>
      <c r="B142" s="6" t="s">
        <v>618</v>
      </c>
      <c r="C142" s="9">
        <v>0.8</v>
      </c>
      <c r="D142" s="9">
        <v>1.1499999999999999</v>
      </c>
      <c r="E142" s="9">
        <v>0.85</v>
      </c>
      <c r="F142" s="9">
        <v>3</v>
      </c>
    </row>
    <row r="143" spans="1:6" ht="25.5" customHeight="1" x14ac:dyDescent="0.25">
      <c r="A143" s="12" t="s">
        <v>620</v>
      </c>
      <c r="B143" s="12"/>
      <c r="C143" s="9">
        <v>0.6</v>
      </c>
      <c r="D143" s="9">
        <v>0.85</v>
      </c>
      <c r="E143" s="9">
        <v>0.75</v>
      </c>
      <c r="F143" s="9">
        <v>3</v>
      </c>
    </row>
    <row r="144" spans="1:6" ht="25.5" customHeight="1" x14ac:dyDescent="0.25">
      <c r="A144" s="12" t="s">
        <v>621</v>
      </c>
      <c r="B144" s="12"/>
      <c r="C144" s="7"/>
      <c r="D144" s="7"/>
      <c r="E144" s="7"/>
      <c r="F144" s="7"/>
    </row>
    <row r="145" spans="1:6" ht="25.5" x14ac:dyDescent="0.25">
      <c r="A145" s="7"/>
      <c r="B145" s="6" t="s">
        <v>622</v>
      </c>
      <c r="C145" s="9" t="s">
        <v>623</v>
      </c>
      <c r="D145" s="9">
        <v>0.65</v>
      </c>
      <c r="E145" s="9">
        <v>0.7</v>
      </c>
      <c r="F145" s="9">
        <v>4</v>
      </c>
    </row>
    <row r="146" spans="1:6" ht="25.5" x14ac:dyDescent="0.25">
      <c r="A146" s="7"/>
      <c r="B146" s="6" t="s">
        <v>624</v>
      </c>
      <c r="C146" s="9" t="s">
        <v>625</v>
      </c>
      <c r="D146" s="9">
        <v>0.6</v>
      </c>
      <c r="E146" s="9">
        <v>0.65</v>
      </c>
      <c r="F146" s="9">
        <v>3</v>
      </c>
    </row>
    <row r="147" spans="1:6" ht="25.5" x14ac:dyDescent="0.25">
      <c r="A147" s="7"/>
      <c r="B147" s="6" t="s">
        <v>626</v>
      </c>
      <c r="C147" s="9" t="s">
        <v>627</v>
      </c>
      <c r="D147" s="9">
        <v>0.45</v>
      </c>
      <c r="E147" s="9">
        <v>0.55000000000000004</v>
      </c>
      <c r="F147" s="9">
        <v>2</v>
      </c>
    </row>
    <row r="148" spans="1:6" ht="38.25" customHeight="1" x14ac:dyDescent="0.25">
      <c r="A148" s="12" t="s">
        <v>628</v>
      </c>
      <c r="B148" s="12"/>
      <c r="C148" s="7"/>
      <c r="D148" s="7"/>
      <c r="E148" s="7"/>
      <c r="F148" s="7"/>
    </row>
    <row r="149" spans="1:6" ht="25.5" x14ac:dyDescent="0.25">
      <c r="A149" s="7"/>
      <c r="B149" s="6" t="s">
        <v>622</v>
      </c>
      <c r="C149" s="9" t="s">
        <v>629</v>
      </c>
      <c r="D149" s="9">
        <v>0.7</v>
      </c>
      <c r="E149" s="9">
        <v>0.75</v>
      </c>
      <c r="F149" s="9">
        <v>4</v>
      </c>
    </row>
    <row r="150" spans="1:6" ht="25.5" x14ac:dyDescent="0.25">
      <c r="A150" s="7"/>
      <c r="B150" s="6" t="s">
        <v>624</v>
      </c>
      <c r="C150" s="9" t="s">
        <v>590</v>
      </c>
      <c r="D150" s="9">
        <v>0.8</v>
      </c>
      <c r="E150" s="9">
        <v>0.8</v>
      </c>
      <c r="F150" s="9">
        <v>3</v>
      </c>
    </row>
    <row r="151" spans="1:6" ht="25.5" x14ac:dyDescent="0.25">
      <c r="A151" s="7"/>
      <c r="B151" s="6" t="s">
        <v>626</v>
      </c>
      <c r="C151" s="9" t="s">
        <v>630</v>
      </c>
      <c r="D151" s="9">
        <v>0.85</v>
      </c>
      <c r="E151" s="9">
        <v>0.85</v>
      </c>
      <c r="F151" s="9">
        <v>2</v>
      </c>
    </row>
    <row r="152" spans="1:6" x14ac:dyDescent="0.25">
      <c r="A152" s="12" t="s">
        <v>631</v>
      </c>
      <c r="B152" s="12"/>
      <c r="C152" s="9">
        <v>1</v>
      </c>
      <c r="D152" s="9">
        <v>1</v>
      </c>
      <c r="E152" s="9">
        <v>1</v>
      </c>
      <c r="F152" s="9">
        <v>10</v>
      </c>
    </row>
    <row r="153" spans="1:6" x14ac:dyDescent="0.25">
      <c r="A153" s="12" t="s">
        <v>632</v>
      </c>
      <c r="B153" s="12"/>
      <c r="C153" s="9">
        <v>0.4</v>
      </c>
      <c r="D153" s="9">
        <v>1.05</v>
      </c>
      <c r="E153" s="9">
        <v>1.05</v>
      </c>
      <c r="F153" s="9">
        <v>3</v>
      </c>
    </row>
    <row r="154" spans="1:6" ht="38.25" customHeight="1" x14ac:dyDescent="0.25">
      <c r="A154" s="12" t="s">
        <v>633</v>
      </c>
      <c r="B154" s="12"/>
      <c r="C154" s="9">
        <v>0.65</v>
      </c>
      <c r="D154" s="9">
        <v>0.7</v>
      </c>
      <c r="E154" s="9">
        <v>0.7</v>
      </c>
      <c r="F154" s="9">
        <v>4</v>
      </c>
    </row>
    <row r="155" spans="1:6" ht="25.5" customHeight="1" x14ac:dyDescent="0.25">
      <c r="A155" s="12" t="s">
        <v>634</v>
      </c>
      <c r="B155" s="12"/>
      <c r="C155" s="9">
        <v>0.4</v>
      </c>
      <c r="D155" s="9">
        <v>1.1000000000000001</v>
      </c>
      <c r="E155" s="9">
        <v>0.45</v>
      </c>
      <c r="F155" s="9">
        <v>4</v>
      </c>
    </row>
    <row r="156" spans="1:6" x14ac:dyDescent="0.25">
      <c r="A156" s="12" t="s">
        <v>635</v>
      </c>
      <c r="B156" s="12"/>
      <c r="C156" s="9">
        <v>0.5</v>
      </c>
      <c r="D156" s="9">
        <v>1.1000000000000001</v>
      </c>
      <c r="E156" s="9">
        <v>0.65180000000000005</v>
      </c>
      <c r="F156" s="9">
        <v>4.5</v>
      </c>
    </row>
    <row r="157" spans="1:6" x14ac:dyDescent="0.25">
      <c r="A157" s="14" t="s">
        <v>636</v>
      </c>
      <c r="B157" s="14"/>
      <c r="C157" s="14"/>
      <c r="D157" s="14"/>
      <c r="E157" s="14"/>
      <c r="F157" s="14"/>
    </row>
    <row r="158" spans="1:6" ht="25.5" customHeight="1" x14ac:dyDescent="0.25">
      <c r="A158" s="12" t="s">
        <v>637</v>
      </c>
      <c r="B158" s="12"/>
      <c r="C158" s="9">
        <v>0.3</v>
      </c>
      <c r="D158" s="9">
        <v>1.2</v>
      </c>
      <c r="E158" s="9">
        <v>0.3</v>
      </c>
      <c r="F158" s="9">
        <v>2</v>
      </c>
    </row>
    <row r="159" spans="1:6" ht="25.5" customHeight="1" x14ac:dyDescent="0.25">
      <c r="A159" s="12" t="s">
        <v>638</v>
      </c>
      <c r="B159" s="12"/>
      <c r="C159" s="9">
        <v>0.6</v>
      </c>
      <c r="D159" s="9">
        <v>1.2</v>
      </c>
      <c r="E159" s="9">
        <v>0.6</v>
      </c>
      <c r="F159" s="9">
        <v>2</v>
      </c>
    </row>
    <row r="160" spans="1:6" x14ac:dyDescent="0.25">
      <c r="A160" s="12" t="s">
        <v>639</v>
      </c>
      <c r="B160" s="12"/>
      <c r="C160" s="9">
        <v>1.05</v>
      </c>
      <c r="D160" s="9">
        <v>1.1000000000000001</v>
      </c>
      <c r="E160" s="9">
        <v>1.1000000000000001</v>
      </c>
      <c r="F160" s="9">
        <v>0.3</v>
      </c>
    </row>
    <row r="161" spans="1:6" ht="25.5" customHeight="1" x14ac:dyDescent="0.25">
      <c r="A161" s="12" t="s">
        <v>640</v>
      </c>
      <c r="B161" s="12"/>
      <c r="C161" s="9">
        <v>1</v>
      </c>
      <c r="D161" s="9">
        <v>1.2</v>
      </c>
      <c r="E161" s="9">
        <v>1</v>
      </c>
      <c r="F161" s="9">
        <v>2</v>
      </c>
    </row>
    <row r="162" spans="1:6" ht="25.5" customHeight="1" x14ac:dyDescent="0.25">
      <c r="A162" s="12" t="s">
        <v>641</v>
      </c>
      <c r="B162" s="12"/>
      <c r="C162" s="9">
        <v>0.9</v>
      </c>
      <c r="D162" s="9">
        <v>1.2</v>
      </c>
      <c r="E162" s="9">
        <v>0.7</v>
      </c>
      <c r="F162" s="9">
        <v>2</v>
      </c>
    </row>
    <row r="163" spans="1:6" x14ac:dyDescent="0.25">
      <c r="A163" s="14" t="s">
        <v>642</v>
      </c>
      <c r="B163" s="14"/>
      <c r="C163" s="14"/>
      <c r="D163" s="14"/>
      <c r="E163" s="14"/>
      <c r="F163" s="14"/>
    </row>
    <row r="164" spans="1:6" ht="51" customHeight="1" x14ac:dyDescent="0.25">
      <c r="A164" s="12" t="s">
        <v>643</v>
      </c>
      <c r="B164" s="12"/>
      <c r="C164" s="9">
        <v>0.9</v>
      </c>
      <c r="D164" s="9">
        <v>1.05</v>
      </c>
      <c r="E164" s="9">
        <v>1.05</v>
      </c>
      <c r="F164" s="9">
        <v>2</v>
      </c>
    </row>
    <row r="165" spans="1:6" ht="51" customHeight="1" x14ac:dyDescent="0.25">
      <c r="A165" s="12" t="s">
        <v>644</v>
      </c>
      <c r="B165" s="12"/>
      <c r="C165" s="9">
        <v>0.9</v>
      </c>
      <c r="D165" s="9">
        <v>0.65249999999999997</v>
      </c>
      <c r="E165" s="9">
        <v>1.2524999999999999</v>
      </c>
      <c r="F165" s="9">
        <v>2</v>
      </c>
    </row>
  </sheetData>
  <mergeCells count="111">
    <mergeCell ref="A163:F163"/>
    <mergeCell ref="A164:B164"/>
    <mergeCell ref="A165:B165"/>
    <mergeCell ref="A157:F157"/>
    <mergeCell ref="A158:B158"/>
    <mergeCell ref="A159:B159"/>
    <mergeCell ref="A160:B160"/>
    <mergeCell ref="A161:B161"/>
    <mergeCell ref="A162:B162"/>
    <mergeCell ref="A148:B148"/>
    <mergeCell ref="A152:B152"/>
    <mergeCell ref="A153:B153"/>
    <mergeCell ref="A154:B154"/>
    <mergeCell ref="A155:B155"/>
    <mergeCell ref="A156:B156"/>
    <mergeCell ref="A131:F131"/>
    <mergeCell ref="A132:B132"/>
    <mergeCell ref="A133:B133"/>
    <mergeCell ref="A138:B138"/>
    <mergeCell ref="A143:B143"/>
    <mergeCell ref="A144:B144"/>
    <mergeCell ref="A121:B121"/>
    <mergeCell ref="A122:B122"/>
    <mergeCell ref="A125:F125"/>
    <mergeCell ref="A126:B126"/>
    <mergeCell ref="A127:B127"/>
    <mergeCell ref="A130:B130"/>
    <mergeCell ref="A109:B109"/>
    <mergeCell ref="A112:B112"/>
    <mergeCell ref="A113:B113"/>
    <mergeCell ref="A116:B116"/>
    <mergeCell ref="A117:B117"/>
    <mergeCell ref="A118:B118"/>
    <mergeCell ref="A96:B96"/>
    <mergeCell ref="A98:B98"/>
    <mergeCell ref="A101:B101"/>
    <mergeCell ref="A104:B104"/>
    <mergeCell ref="A107:B107"/>
    <mergeCell ref="A108:F108"/>
    <mergeCell ref="A81:B81"/>
    <mergeCell ref="A84:B84"/>
    <mergeCell ref="A85:F85"/>
    <mergeCell ref="A86:B86"/>
    <mergeCell ref="A90:B90"/>
    <mergeCell ref="A93:B93"/>
    <mergeCell ref="A73:B73"/>
    <mergeCell ref="A74:B74"/>
    <mergeCell ref="A75:B75"/>
    <mergeCell ref="A78:B78"/>
    <mergeCell ref="A79:B79"/>
    <mergeCell ref="A80:B80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55:B55"/>
    <mergeCell ref="A56:B56"/>
    <mergeCell ref="A57:B57"/>
    <mergeCell ref="A58:B58"/>
    <mergeCell ref="A59:B59"/>
    <mergeCell ref="A60:B60"/>
    <mergeCell ref="A45:B45"/>
    <mergeCell ref="A48:B48"/>
    <mergeCell ref="A49:B49"/>
    <mergeCell ref="A50:B50"/>
    <mergeCell ref="A51:B51"/>
    <mergeCell ref="A52:B52"/>
    <mergeCell ref="A39:B39"/>
    <mergeCell ref="A40:B40"/>
    <mergeCell ref="A41:B41"/>
    <mergeCell ref="A42:B42"/>
    <mergeCell ref="A43:B43"/>
    <mergeCell ref="A44:B44"/>
    <mergeCell ref="A31:B31"/>
    <mergeCell ref="A32:B32"/>
    <mergeCell ref="A33:B33"/>
    <mergeCell ref="A36:B36"/>
    <mergeCell ref="A37:B37"/>
    <mergeCell ref="A38:B38"/>
    <mergeCell ref="A23:B23"/>
    <mergeCell ref="A24:B24"/>
    <mergeCell ref="A27:B27"/>
    <mergeCell ref="A28:B28"/>
    <mergeCell ref="A29:B29"/>
    <mergeCell ref="A30:B30"/>
    <mergeCell ref="A20:B20"/>
    <mergeCell ref="A21:B21"/>
    <mergeCell ref="A22:B22"/>
    <mergeCell ref="A8:B8"/>
    <mergeCell ref="A9:B9"/>
    <mergeCell ref="A10:B10"/>
    <mergeCell ref="A11:B11"/>
    <mergeCell ref="A12:B12"/>
    <mergeCell ref="A16:B16"/>
    <mergeCell ref="A2:B2"/>
    <mergeCell ref="A3:B3"/>
    <mergeCell ref="A4:B4"/>
    <mergeCell ref="A5:B5"/>
    <mergeCell ref="A6:B6"/>
    <mergeCell ref="A7:B7"/>
    <mergeCell ref="A17:B17"/>
    <mergeCell ref="A18:B18"/>
    <mergeCell ref="A19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Lengths_crop</vt:lpstr>
      <vt:lpstr>crop_coefficients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</dc:creator>
  <cp:lastModifiedBy>mahdi</cp:lastModifiedBy>
  <dcterms:created xsi:type="dcterms:W3CDTF">2023-05-31T12:22:23Z</dcterms:created>
  <dcterms:modified xsi:type="dcterms:W3CDTF">2023-06-03T12:55:58Z</dcterms:modified>
</cp:coreProperties>
</file>