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mzamani/Dropbox/foci17/"/>
    </mc:Choice>
  </mc:AlternateContent>
  <bookViews>
    <workbookView xWindow="0" yWindow="460" windowWidth="28800" windowHeight="162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H2" i="1"/>
  <c r="E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4" i="1"/>
  <c r="C15" i="1"/>
  <c r="C16" i="1"/>
  <c r="C17" i="1"/>
  <c r="C18" i="1"/>
  <c r="C19" i="1"/>
  <c r="C20" i="1"/>
  <c r="C21" i="1"/>
  <c r="C22" i="1"/>
  <c r="C23" i="1"/>
  <c r="C24" i="1"/>
  <c r="C25" i="1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<sst xmlns="http://schemas.openxmlformats.org/spreadsheetml/2006/main" count="17" uniqueCount="10">
  <si>
    <t>Running Time</t>
  </si>
  <si>
    <t>Number of Corrupted Parties</t>
  </si>
  <si>
    <t>Number of Bridges Used</t>
  </si>
  <si>
    <t>n</t>
  </si>
  <si>
    <t>Mahdian Run Time</t>
  </si>
  <si>
    <t>Mahdian Bridges</t>
  </si>
  <si>
    <t>c (Mahdian)</t>
  </si>
  <si>
    <t>error (both)</t>
  </si>
  <si>
    <t>Bridges Improvement</t>
  </si>
  <si>
    <t>Rounds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</si>
</sst>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TorBrix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25.0</c:v>
                </c:pt>
                <c:pt idx="4">
                  <c:v>35.0</c:v>
                </c:pt>
                <c:pt idx="5">
                  <c:v>45.0</c:v>
                </c:pt>
                <c:pt idx="6">
                  <c:v>55.0</c:v>
                </c:pt>
                <c:pt idx="7">
                  <c:v>65.0</c:v>
                </c:pt>
                <c:pt idx="8">
                  <c:v>75.0</c:v>
                </c:pt>
                <c:pt idx="9">
                  <c:v>85.0</c:v>
                </c:pt>
                <c:pt idx="10">
                  <c:v>95.0</c:v>
                </c:pt>
                <c:pt idx="11">
                  <c:v>105.0</c:v>
                </c:pt>
                <c:pt idx="12">
                  <c:v>115.0</c:v>
                </c:pt>
                <c:pt idx="13">
                  <c:v>125.0</c:v>
                </c:pt>
                <c:pt idx="14">
                  <c:v>135.0</c:v>
                </c:pt>
                <c:pt idx="15">
                  <c:v>145.0</c:v>
                </c:pt>
                <c:pt idx="16">
                  <c:v>155.0</c:v>
                </c:pt>
                <c:pt idx="17">
                  <c:v>165.0</c:v>
                </c:pt>
                <c:pt idx="18">
                  <c:v>175.0</c:v>
                </c:pt>
                <c:pt idx="19">
                  <c:v>185.0</c:v>
                </c:pt>
                <c:pt idx="20">
                  <c:v>195.0</c:v>
                </c:pt>
                <c:pt idx="21">
                  <c:v>205.0</c:v>
                </c:pt>
                <c:pt idx="22">
                  <c:v>215.0</c:v>
                </c:pt>
                <c:pt idx="23">
                  <c:v>225.0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v>Mahdian 2010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Sheet1!$D$2:$D$25</c:f>
              <c:numCache>
                <c:formatCode>#,##0.00</c:formatCode>
                <c:ptCount val="24"/>
                <c:pt idx="0">
                  <c:v>17.0</c:v>
                </c:pt>
                <c:pt idx="1">
                  <c:v>85.0</c:v>
                </c:pt>
                <c:pt idx="2">
                  <c:v>254.0</c:v>
                </c:pt>
                <c:pt idx="3">
                  <c:v>422.0</c:v>
                </c:pt>
                <c:pt idx="4">
                  <c:v>591.0</c:v>
                </c:pt>
                <c:pt idx="5">
                  <c:v>760.0</c:v>
                </c:pt>
                <c:pt idx="6">
                  <c:v>929.0</c:v>
                </c:pt>
                <c:pt idx="7">
                  <c:v>1097.0</c:v>
                </c:pt>
                <c:pt idx="8">
                  <c:v>1266.0</c:v>
                </c:pt>
                <c:pt idx="9">
                  <c:v>1435.0</c:v>
                </c:pt>
                <c:pt idx="10">
                  <c:v>1604.0</c:v>
                </c:pt>
                <c:pt idx="11">
                  <c:v>1772.0</c:v>
                </c:pt>
                <c:pt idx="12">
                  <c:v>1941.0</c:v>
                </c:pt>
                <c:pt idx="13">
                  <c:v>2110.0</c:v>
                </c:pt>
                <c:pt idx="14">
                  <c:v>2279.0</c:v>
                </c:pt>
                <c:pt idx="15">
                  <c:v>2448.0</c:v>
                </c:pt>
                <c:pt idx="16">
                  <c:v>2616.0</c:v>
                </c:pt>
                <c:pt idx="17">
                  <c:v>2785.0</c:v>
                </c:pt>
                <c:pt idx="18">
                  <c:v>2954.0</c:v>
                </c:pt>
                <c:pt idx="19">
                  <c:v>3123.0</c:v>
                </c:pt>
                <c:pt idx="20">
                  <c:v>3291.0</c:v>
                </c:pt>
                <c:pt idx="21">
                  <c:v>3460.0</c:v>
                </c:pt>
                <c:pt idx="22">
                  <c:v>3629.0</c:v>
                </c:pt>
                <c:pt idx="23">
                  <c:v>3798.0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3220224"/>
        <c:axId val="-379406624"/>
      </c:lineChart>
      <c:catAx>
        <c:axId val="-4932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Number of Corrupt Users</a:t>
                </a:r>
              </a:p>
            </c:rich>
          </c:tx>
          <c:layout>
            <c:manualLayout>
              <c:xMode val="edge"/>
              <c:yMode val="edge"/>
              <c:x val="0.408054993958349"/>
              <c:y val="0.93360090818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3794066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3794066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Number of 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4932202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/>
              <a:t>Bridge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TorBrix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25.0</c:v>
                </c:pt>
                <c:pt idx="4">
                  <c:v>35.0</c:v>
                </c:pt>
                <c:pt idx="5">
                  <c:v>45.0</c:v>
                </c:pt>
                <c:pt idx="6">
                  <c:v>55.0</c:v>
                </c:pt>
                <c:pt idx="7">
                  <c:v>65.0</c:v>
                </c:pt>
                <c:pt idx="8">
                  <c:v>75.0</c:v>
                </c:pt>
                <c:pt idx="9">
                  <c:v>85.0</c:v>
                </c:pt>
                <c:pt idx="10">
                  <c:v>95.0</c:v>
                </c:pt>
                <c:pt idx="11">
                  <c:v>105.0</c:v>
                </c:pt>
                <c:pt idx="12">
                  <c:v>115.0</c:v>
                </c:pt>
                <c:pt idx="13">
                  <c:v>125.0</c:v>
                </c:pt>
                <c:pt idx="14">
                  <c:v>135.0</c:v>
                </c:pt>
                <c:pt idx="15">
                  <c:v>145.0</c:v>
                </c:pt>
                <c:pt idx="16">
                  <c:v>155.0</c:v>
                </c:pt>
                <c:pt idx="17">
                  <c:v>165.0</c:v>
                </c:pt>
                <c:pt idx="18">
                  <c:v>175.0</c:v>
                </c:pt>
                <c:pt idx="19">
                  <c:v>185.0</c:v>
                </c:pt>
                <c:pt idx="20">
                  <c:v>195.0</c:v>
                </c:pt>
                <c:pt idx="21">
                  <c:v>205.0</c:v>
                </c:pt>
                <c:pt idx="22">
                  <c:v>215.0</c:v>
                </c:pt>
                <c:pt idx="23">
                  <c:v>225.0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78.0</c:v>
                </c:pt>
                <c:pt idx="1">
                  <c:v>2129.0</c:v>
                </c:pt>
                <c:pt idx="2">
                  <c:v>5278.0</c:v>
                </c:pt>
                <c:pt idx="3">
                  <c:v>11564.0</c:v>
                </c:pt>
                <c:pt idx="4">
                  <c:v>11984.0</c:v>
                </c:pt>
                <c:pt idx="5">
                  <c:v>12220.0</c:v>
                </c:pt>
                <c:pt idx="6">
                  <c:v>25065.0</c:v>
                </c:pt>
                <c:pt idx="7">
                  <c:v>25448.0</c:v>
                </c:pt>
                <c:pt idx="8">
                  <c:v>25756.0</c:v>
                </c:pt>
                <c:pt idx="9">
                  <c:v>26023.0</c:v>
                </c:pt>
                <c:pt idx="10">
                  <c:v>26277.0</c:v>
                </c:pt>
                <c:pt idx="11">
                  <c:v>26531.0</c:v>
                </c:pt>
                <c:pt idx="12">
                  <c:v>47623.5</c:v>
                </c:pt>
                <c:pt idx="13">
                  <c:v>48351.2</c:v>
                </c:pt>
                <c:pt idx="14">
                  <c:v>48936.4</c:v>
                </c:pt>
                <c:pt idx="15">
                  <c:v>49443.7</c:v>
                </c:pt>
                <c:pt idx="16">
                  <c:v>49926.3</c:v>
                </c:pt>
                <c:pt idx="17">
                  <c:v>50408.9</c:v>
                </c:pt>
                <c:pt idx="18">
                  <c:v>50850.0</c:v>
                </c:pt>
                <c:pt idx="19">
                  <c:v>50850.0</c:v>
                </c:pt>
                <c:pt idx="20">
                  <c:v>50850.0</c:v>
                </c:pt>
                <c:pt idx="21">
                  <c:v>50850.0</c:v>
                </c:pt>
                <c:pt idx="22">
                  <c:v>50850.0</c:v>
                </c:pt>
                <c:pt idx="23">
                  <c:v>50850.0</c:v>
                </c:pt>
              </c:numCache>
            </c:numRef>
          </c:val>
          <c:smooth val="0"/>
        </c:ser>
        <c:ser>
          <c:idx val="1"/>
          <c:order val="1"/>
          <c:tx>
            <c:v>Mahdian 2010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Sheet1!$E$2:$E$25</c:f>
              <c:numCache>
                <c:formatCode>#,##0</c:formatCode>
                <c:ptCount val="24"/>
                <c:pt idx="0">
                  <c:v>21.93896118195904</c:v>
                </c:pt>
                <c:pt idx="1">
                  <c:v>938.4751874702828</c:v>
                </c:pt>
                <c:pt idx="2">
                  <c:v>6106.269739704706</c:v>
                </c:pt>
                <c:pt idx="3">
                  <c:v>15661.85652833094</c:v>
                </c:pt>
                <c:pt idx="4">
                  <c:v>29605.23555334898</c:v>
                </c:pt>
                <c:pt idx="5">
                  <c:v>47936.40681475883</c:v>
                </c:pt>
                <c:pt idx="6">
                  <c:v>70655.37031256048</c:v>
                </c:pt>
                <c:pt idx="7">
                  <c:v>97762.12604675396</c:v>
                </c:pt>
                <c:pt idx="8">
                  <c:v>129256.6740173392</c:v>
                </c:pt>
                <c:pt idx="9">
                  <c:v>165139.0142243163</c:v>
                </c:pt>
                <c:pt idx="10">
                  <c:v>205409.1466676852</c:v>
                </c:pt>
                <c:pt idx="11">
                  <c:v>250067.071347446</c:v>
                </c:pt>
                <c:pt idx="12">
                  <c:v>299112.7882635985</c:v>
                </c:pt>
                <c:pt idx="13">
                  <c:v>352546.2974161428</c:v>
                </c:pt>
                <c:pt idx="14">
                  <c:v>410367.5988050789</c:v>
                </c:pt>
                <c:pt idx="15">
                  <c:v>472576.6924304069</c:v>
                </c:pt>
                <c:pt idx="16">
                  <c:v>539173.5782921266</c:v>
                </c:pt>
                <c:pt idx="17">
                  <c:v>610158.2563902381</c:v>
                </c:pt>
                <c:pt idx="18">
                  <c:v>685530.7267247413</c:v>
                </c:pt>
                <c:pt idx="19">
                  <c:v>765290.9892956367</c:v>
                </c:pt>
                <c:pt idx="20">
                  <c:v>849439.0441029236</c:v>
                </c:pt>
                <c:pt idx="21">
                  <c:v>937974.8911466023</c:v>
                </c:pt>
                <c:pt idx="22">
                  <c:v>1.03089853042667E6</c:v>
                </c:pt>
                <c:pt idx="23">
                  <c:v>1.12820996194314E6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253376"/>
        <c:axId val="-486829984"/>
      </c:lineChart>
      <c:catAx>
        <c:axId val="-3792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Number of Corrupt Users</a:t>
                </a:r>
              </a:p>
            </c:rich>
          </c:tx>
          <c:layout>
            <c:manualLayout>
              <c:xMode val="edge"/>
              <c:yMode val="edge"/>
              <c:x val="0.433920708906725"/>
              <c:y val="0.935778408591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486829984"/>
        <c:crosses val="autoZero"/>
        <c:auto val="1"/>
        <c:lblAlgn val="ctr"/>
        <c:lblOffset val="100"/>
        <c:tickLblSkip val="3"/>
        <c:noMultiLvlLbl val="0"/>
      </c:catAx>
      <c:valAx>
        <c:axId val="-4868299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Number of Bridges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37925337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73267</xdr:colOff>
      <xdr:row>3</xdr:row>
      <xdr:rowOff>83688</xdr:rowOff>
    </xdr:from>
    <xdr:to>
      <xdr:col>16</xdr:col>
      <xdr:colOff>95622</xdr:colOff>
      <xdr:row>28</xdr:row>
      <xdr:rowOff>134487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29955</xdr:colOff>
      <xdr:row>29</xdr:row>
      <xdr:rowOff>115655</xdr:rowOff>
    </xdr:from>
    <xdr:to>
      <xdr:col>16</xdr:col>
      <xdr:colOff>26272</xdr:colOff>
      <xdr:row>54</xdr:row>
      <xdr:rowOff>166455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6" zoomScaleNormal="126" zoomScalePageLayoutView="126" workbookViewId="0">
      <selection activeCell="E33" sqref="E33"/>
    </sheetView>
  </sheetViews>
  <sheetFormatPr baseColWidth="10" defaultRowHeight="19" x14ac:dyDescent="0.25"/>
  <cols>
    <col min="1" max="1" width="31.33203125" style="2" customWidth="1"/>
    <col min="2" max="2" width="19.5" style="2" customWidth="1"/>
    <col min="3" max="3" width="27.1640625" style="2" customWidth="1"/>
    <col min="4" max="4" width="24.83203125" style="7" customWidth="1"/>
    <col min="5" max="5" width="23.1640625" style="6" customWidth="1"/>
    <col min="6" max="7" width="23.1640625" style="5" customWidth="1"/>
    <col min="8" max="8" width="14.33203125" style="2" customWidth="1"/>
    <col min="9" max="9" width="10.83203125" style="2"/>
    <col min="10" max="10" width="15.6640625" style="2" customWidth="1"/>
    <col min="11" max="16384" width="10.83203125" style="1"/>
  </cols>
  <sheetData>
    <row r="1" spans="1:10" x14ac:dyDescent="0.25">
      <c r="A1" s="2" t="s">
        <v>1</v>
      </c>
      <c r="B1" s="2" t="s">
        <v>0</v>
      </c>
      <c r="C1" s="2" t="s">
        <v>2</v>
      </c>
      <c r="D1" s="7" t="s">
        <v>4</v>
      </c>
      <c r="E1" s="6" t="s">
        <v>5</v>
      </c>
      <c r="F1" s="5" t="s">
        <v>8</v>
      </c>
      <c r="G1" s="5" t="s">
        <v>9</v>
      </c>
      <c r="H1" s="2" t="s">
        <v>6</v>
      </c>
      <c r="I1" s="2" t="s">
        <v>3</v>
      </c>
      <c r="J1" s="2" t="s">
        <v>7</v>
      </c>
    </row>
    <row r="2" spans="1:10" x14ac:dyDescent="0.25">
      <c r="A2" s="2">
        <v>0</v>
      </c>
      <c r="B2" s="2">
        <v>1</v>
      </c>
      <c r="C2" s="2">
        <v>78</v>
      </c>
      <c r="D2" s="7">
        <f>_xlfn.CEILING.MATH(H$2*LOG(I$2)/LOG(LOG(I$2)))</f>
        <v>17</v>
      </c>
      <c r="E2" s="6">
        <f>(LOG(I$2)/LOG(2))/LOG(LOG(I$2))</f>
        <v>21.938961181959044</v>
      </c>
      <c r="F2" s="5">
        <f>E2/C2</f>
        <v>0.28126873310203904</v>
      </c>
      <c r="G2" s="5">
        <f>D2/B2</f>
        <v>17</v>
      </c>
      <c r="H2" s="4">
        <f>2*LOG(J2)/LOG(I2)</f>
        <v>2.5553293037595095</v>
      </c>
      <c r="I2" s="2">
        <v>8192</v>
      </c>
      <c r="J2" s="3">
        <v>100000</v>
      </c>
    </row>
    <row r="3" spans="1:10" x14ac:dyDescent="0.25">
      <c r="A3" s="2">
        <v>5</v>
      </c>
      <c r="B3" s="2">
        <v>4</v>
      </c>
      <c r="C3" s="2">
        <v>2129</v>
      </c>
      <c r="D3" s="7">
        <f>_xlfn.CEILING.MATH(H$2*A3*LOG(I$2)/LOG(LOG(I$2)))</f>
        <v>85</v>
      </c>
      <c r="E3" s="6">
        <f t="shared" ref="E3:E25" si="0">(A3^2+H$2*A3+A3)*(LOG(I$2)/LOG(2))/LOG(LOG(I$2))</f>
        <v>938.47518747028289</v>
      </c>
      <c r="F3" s="5">
        <f t="shared" ref="F3:F25" si="1">E3/C3</f>
        <v>0.44080563056377775</v>
      </c>
      <c r="G3" s="5">
        <f t="shared" ref="G3:G25" si="2">D3/B3</f>
        <v>21.25</v>
      </c>
    </row>
    <row r="4" spans="1:10" x14ac:dyDescent="0.25">
      <c r="A4" s="2">
        <v>15</v>
      </c>
      <c r="B4" s="2">
        <v>5</v>
      </c>
      <c r="C4" s="2">
        <v>5278</v>
      </c>
      <c r="D4" s="7">
        <f t="shared" ref="D4:D25" si="3">_xlfn.CEILING.MATH(H$2*A4*LOG(I$2)/LOG(LOG(I$2)))</f>
        <v>254</v>
      </c>
      <c r="E4" s="6">
        <f t="shared" si="0"/>
        <v>6106.2697397047068</v>
      </c>
      <c r="F4" s="5">
        <f t="shared" si="1"/>
        <v>1.1569287115772464</v>
      </c>
      <c r="G4" s="5">
        <f t="shared" si="2"/>
        <v>50.8</v>
      </c>
    </row>
    <row r="5" spans="1:10" x14ac:dyDescent="0.25">
      <c r="A5" s="2">
        <v>25</v>
      </c>
      <c r="B5" s="2">
        <v>6</v>
      </c>
      <c r="C5" s="2">
        <v>11564</v>
      </c>
      <c r="D5" s="7">
        <f t="shared" si="3"/>
        <v>422</v>
      </c>
      <c r="E5" s="6">
        <f t="shared" si="0"/>
        <v>15661.856528330938</v>
      </c>
      <c r="F5" s="5">
        <f t="shared" si="1"/>
        <v>1.3543632418134675</v>
      </c>
      <c r="G5" s="5">
        <f t="shared" si="2"/>
        <v>70.333333333333329</v>
      </c>
    </row>
    <row r="6" spans="1:10" x14ac:dyDescent="0.25">
      <c r="A6" s="2">
        <v>35</v>
      </c>
      <c r="B6" s="2">
        <v>6</v>
      </c>
      <c r="C6" s="2">
        <v>11984</v>
      </c>
      <c r="D6" s="7">
        <f t="shared" si="3"/>
        <v>591</v>
      </c>
      <c r="E6" s="6">
        <f t="shared" si="0"/>
        <v>29605.235553348975</v>
      </c>
      <c r="F6" s="5">
        <f t="shared" si="1"/>
        <v>2.4703968252126982</v>
      </c>
      <c r="G6" s="5">
        <f t="shared" si="2"/>
        <v>98.5</v>
      </c>
    </row>
    <row r="7" spans="1:10" x14ac:dyDescent="0.25">
      <c r="A7" s="2">
        <v>45</v>
      </c>
      <c r="B7" s="2">
        <v>6</v>
      </c>
      <c r="C7" s="2">
        <v>12220</v>
      </c>
      <c r="D7" s="7">
        <f t="shared" si="3"/>
        <v>760</v>
      </c>
      <c r="E7" s="6">
        <f t="shared" si="0"/>
        <v>47936.406814758833</v>
      </c>
      <c r="F7" s="5">
        <f t="shared" si="1"/>
        <v>3.922782881731492</v>
      </c>
      <c r="G7" s="5">
        <f t="shared" si="2"/>
        <v>126.66666666666667</v>
      </c>
    </row>
    <row r="8" spans="1:10" x14ac:dyDescent="0.25">
      <c r="A8" s="2">
        <v>55</v>
      </c>
      <c r="B8" s="2">
        <v>7</v>
      </c>
      <c r="C8" s="2">
        <v>25065</v>
      </c>
      <c r="D8" s="7">
        <f t="shared" si="3"/>
        <v>929</v>
      </c>
      <c r="E8" s="6">
        <f t="shared" si="0"/>
        <v>70655.370312560481</v>
      </c>
      <c r="F8" s="5">
        <f t="shared" si="1"/>
        <v>2.8188857096573101</v>
      </c>
      <c r="G8" s="5">
        <f t="shared" si="2"/>
        <v>132.71428571428572</v>
      </c>
    </row>
    <row r="9" spans="1:10" x14ac:dyDescent="0.25">
      <c r="A9" s="2">
        <v>65</v>
      </c>
      <c r="B9" s="2">
        <v>7</v>
      </c>
      <c r="C9" s="2">
        <v>25448</v>
      </c>
      <c r="D9" s="7">
        <f t="shared" si="3"/>
        <v>1097</v>
      </c>
      <c r="E9" s="6">
        <f t="shared" si="0"/>
        <v>97762.126046753969</v>
      </c>
      <c r="F9" s="5">
        <f t="shared" si="1"/>
        <v>3.8416428028432086</v>
      </c>
      <c r="G9" s="5">
        <f t="shared" si="2"/>
        <v>156.71428571428572</v>
      </c>
    </row>
    <row r="10" spans="1:10" x14ac:dyDescent="0.25">
      <c r="A10" s="2">
        <v>75</v>
      </c>
      <c r="B10" s="2">
        <v>7</v>
      </c>
      <c r="C10" s="2">
        <v>25756</v>
      </c>
      <c r="D10" s="7">
        <f t="shared" si="3"/>
        <v>1266</v>
      </c>
      <c r="E10" s="6">
        <f t="shared" si="0"/>
        <v>129256.67401733925</v>
      </c>
      <c r="F10" s="5">
        <f t="shared" si="1"/>
        <v>5.0185072999432849</v>
      </c>
      <c r="G10" s="5">
        <f t="shared" si="2"/>
        <v>180.85714285714286</v>
      </c>
    </row>
    <row r="11" spans="1:10" x14ac:dyDescent="0.25">
      <c r="A11" s="2">
        <v>85</v>
      </c>
      <c r="B11" s="2">
        <v>7</v>
      </c>
      <c r="C11" s="2">
        <v>26023</v>
      </c>
      <c r="D11" s="7">
        <f t="shared" si="3"/>
        <v>1435</v>
      </c>
      <c r="E11" s="6">
        <f t="shared" si="0"/>
        <v>165139.01422431631</v>
      </c>
      <c r="F11" s="5">
        <f t="shared" si="1"/>
        <v>6.3458868779278452</v>
      </c>
      <c r="G11" s="5">
        <f t="shared" si="2"/>
        <v>205</v>
      </c>
    </row>
    <row r="12" spans="1:10" x14ac:dyDescent="0.25">
      <c r="A12" s="2">
        <v>95</v>
      </c>
      <c r="B12" s="2">
        <v>7</v>
      </c>
      <c r="C12" s="2">
        <v>26277</v>
      </c>
      <c r="D12" s="7">
        <f t="shared" si="3"/>
        <v>1604</v>
      </c>
      <c r="E12" s="6">
        <f t="shared" si="0"/>
        <v>205409.14666768524</v>
      </c>
      <c r="F12" s="5">
        <f t="shared" si="1"/>
        <v>7.8170699344554269</v>
      </c>
      <c r="G12" s="5">
        <f t="shared" si="2"/>
        <v>229.14285714285714</v>
      </c>
    </row>
    <row r="13" spans="1:10" x14ac:dyDescent="0.25">
      <c r="A13" s="2">
        <v>105</v>
      </c>
      <c r="B13" s="2">
        <v>7</v>
      </c>
      <c r="C13" s="2">
        <v>26531</v>
      </c>
      <c r="D13" s="7">
        <f t="shared" si="3"/>
        <v>1772</v>
      </c>
      <c r="E13" s="6">
        <f t="shared" si="0"/>
        <v>250067.07134744592</v>
      </c>
      <c r="F13" s="5">
        <f t="shared" si="1"/>
        <v>9.4254672401132975</v>
      </c>
      <c r="G13" s="5">
        <f t="shared" si="2"/>
        <v>253.14285714285714</v>
      </c>
    </row>
    <row r="14" spans="1:10" x14ac:dyDescent="0.25">
      <c r="A14" s="2">
        <v>115</v>
      </c>
      <c r="B14" s="2">
        <v>8</v>
      </c>
      <c r="C14" s="2">
        <f t="shared" ref="C14:C19" si="4">C8*1.9</f>
        <v>47623.5</v>
      </c>
      <c r="D14" s="7">
        <f t="shared" si="3"/>
        <v>1941</v>
      </c>
      <c r="E14" s="6">
        <f t="shared" si="0"/>
        <v>299112.78826359846</v>
      </c>
      <c r="F14" s="5">
        <f t="shared" si="1"/>
        <v>6.2807813004839721</v>
      </c>
      <c r="G14" s="5">
        <f t="shared" si="2"/>
        <v>242.625</v>
      </c>
    </row>
    <row r="15" spans="1:10" x14ac:dyDescent="0.25">
      <c r="A15" s="2">
        <v>125</v>
      </c>
      <c r="B15" s="2">
        <v>8</v>
      </c>
      <c r="C15" s="2">
        <f t="shared" si="4"/>
        <v>48351.199999999997</v>
      </c>
      <c r="D15" s="7">
        <f t="shared" si="3"/>
        <v>2110</v>
      </c>
      <c r="E15" s="6">
        <f t="shared" si="0"/>
        <v>352546.29741614277</v>
      </c>
      <c r="F15" s="5">
        <f t="shared" si="1"/>
        <v>7.2913660346825475</v>
      </c>
      <c r="G15" s="5">
        <f t="shared" si="2"/>
        <v>263.75</v>
      </c>
    </row>
    <row r="16" spans="1:10" x14ac:dyDescent="0.25">
      <c r="A16" s="2">
        <v>135</v>
      </c>
      <c r="B16" s="2">
        <v>8</v>
      </c>
      <c r="C16" s="2">
        <f t="shared" si="4"/>
        <v>48936.399999999994</v>
      </c>
      <c r="D16" s="7">
        <f t="shared" si="3"/>
        <v>2279</v>
      </c>
      <c r="E16" s="6">
        <f t="shared" si="0"/>
        <v>410367.59880507889</v>
      </c>
      <c r="F16" s="5">
        <f t="shared" si="1"/>
        <v>8.3857332947474461</v>
      </c>
      <c r="G16" s="5">
        <f t="shared" si="2"/>
        <v>284.875</v>
      </c>
    </row>
    <row r="17" spans="1:7" x14ac:dyDescent="0.25">
      <c r="A17" s="2">
        <v>145</v>
      </c>
      <c r="B17" s="2">
        <v>8</v>
      </c>
      <c r="C17" s="2">
        <f t="shared" si="4"/>
        <v>49443.7</v>
      </c>
      <c r="D17" s="7">
        <f t="shared" si="3"/>
        <v>2448</v>
      </c>
      <c r="E17" s="6">
        <f t="shared" si="0"/>
        <v>472576.69243040687</v>
      </c>
      <c r="F17" s="5">
        <f t="shared" si="1"/>
        <v>9.5578747632237651</v>
      </c>
      <c r="G17" s="5">
        <f t="shared" si="2"/>
        <v>306</v>
      </c>
    </row>
    <row r="18" spans="1:7" x14ac:dyDescent="0.25">
      <c r="A18" s="2">
        <v>155</v>
      </c>
      <c r="B18" s="2">
        <v>8</v>
      </c>
      <c r="C18" s="2">
        <f t="shared" si="4"/>
        <v>49926.299999999996</v>
      </c>
      <c r="D18" s="7">
        <f t="shared" si="3"/>
        <v>2616</v>
      </c>
      <c r="E18" s="6">
        <f t="shared" si="0"/>
        <v>539173.57829212665</v>
      </c>
      <c r="F18" s="5">
        <f t="shared" si="1"/>
        <v>10.799389866505763</v>
      </c>
      <c r="G18" s="5">
        <f t="shared" si="2"/>
        <v>327</v>
      </c>
    </row>
    <row r="19" spans="1:7" x14ac:dyDescent="0.25">
      <c r="A19" s="2">
        <v>165</v>
      </c>
      <c r="B19" s="2">
        <v>8</v>
      </c>
      <c r="C19" s="2">
        <f t="shared" si="4"/>
        <v>50408.899999999994</v>
      </c>
      <c r="D19" s="7">
        <f t="shared" si="3"/>
        <v>2785</v>
      </c>
      <c r="E19" s="6">
        <f t="shared" si="0"/>
        <v>610158.25639023818</v>
      </c>
      <c r="F19" s="5">
        <f t="shared" si="1"/>
        <v>12.104177166933582</v>
      </c>
      <c r="G19" s="5">
        <f t="shared" si="2"/>
        <v>348.125</v>
      </c>
    </row>
    <row r="20" spans="1:7" x14ac:dyDescent="0.25">
      <c r="A20" s="2">
        <v>175</v>
      </c>
      <c r="B20" s="2">
        <v>8</v>
      </c>
      <c r="C20" s="2">
        <f>50850</f>
        <v>50850</v>
      </c>
      <c r="D20" s="7">
        <f t="shared" si="3"/>
        <v>2954</v>
      </c>
      <c r="E20" s="6">
        <f t="shared" si="0"/>
        <v>685530.7267247414</v>
      </c>
      <c r="F20" s="5">
        <f t="shared" si="1"/>
        <v>13.48143022074221</v>
      </c>
      <c r="G20" s="5">
        <f t="shared" si="2"/>
        <v>369.25</v>
      </c>
    </row>
    <row r="21" spans="1:7" x14ac:dyDescent="0.25">
      <c r="A21" s="2">
        <v>185</v>
      </c>
      <c r="B21" s="2">
        <v>8</v>
      </c>
      <c r="C21" s="2">
        <f>50850</f>
        <v>50850</v>
      </c>
      <c r="D21" s="7">
        <f t="shared" si="3"/>
        <v>3123</v>
      </c>
      <c r="E21" s="6">
        <f t="shared" si="0"/>
        <v>765290.98929563677</v>
      </c>
      <c r="F21" s="5">
        <f t="shared" si="1"/>
        <v>15.049970290966309</v>
      </c>
      <c r="G21" s="5">
        <f t="shared" si="2"/>
        <v>390.375</v>
      </c>
    </row>
    <row r="22" spans="1:7" x14ac:dyDescent="0.25">
      <c r="A22" s="2">
        <v>195</v>
      </c>
      <c r="B22" s="2">
        <v>8</v>
      </c>
      <c r="C22" s="2">
        <f>50850</f>
        <v>50850</v>
      </c>
      <c r="D22" s="7">
        <f t="shared" si="3"/>
        <v>3291</v>
      </c>
      <c r="E22" s="6">
        <f t="shared" si="0"/>
        <v>849439.0441029236</v>
      </c>
      <c r="F22" s="5">
        <f t="shared" si="1"/>
        <v>16.704799294059463</v>
      </c>
      <c r="G22" s="5">
        <f t="shared" si="2"/>
        <v>411.375</v>
      </c>
    </row>
    <row r="23" spans="1:7" x14ac:dyDescent="0.25">
      <c r="A23" s="2">
        <v>205</v>
      </c>
      <c r="B23" s="2">
        <v>8</v>
      </c>
      <c r="C23" s="2">
        <f>50850</f>
        <v>50850</v>
      </c>
      <c r="D23" s="7">
        <f t="shared" si="3"/>
        <v>3460</v>
      </c>
      <c r="E23" s="6">
        <f t="shared" si="0"/>
        <v>937974.89114660234</v>
      </c>
      <c r="F23" s="5">
        <f t="shared" si="1"/>
        <v>18.445917230021678</v>
      </c>
      <c r="G23" s="5">
        <f t="shared" si="2"/>
        <v>432.5</v>
      </c>
    </row>
    <row r="24" spans="1:7" x14ac:dyDescent="0.25">
      <c r="A24" s="2">
        <v>215</v>
      </c>
      <c r="B24" s="2">
        <v>8</v>
      </c>
      <c r="C24" s="2">
        <f>50850</f>
        <v>50850</v>
      </c>
      <c r="D24" s="7">
        <f t="shared" si="3"/>
        <v>3629</v>
      </c>
      <c r="E24" s="6">
        <f t="shared" si="0"/>
        <v>1030898.5304266731</v>
      </c>
      <c r="F24" s="5">
        <f t="shared" si="1"/>
        <v>20.273324098852964</v>
      </c>
      <c r="G24" s="5">
        <f t="shared" si="2"/>
        <v>453.625</v>
      </c>
    </row>
    <row r="25" spans="1:7" x14ac:dyDescent="0.25">
      <c r="A25" s="2">
        <v>225</v>
      </c>
      <c r="B25" s="2">
        <v>8</v>
      </c>
      <c r="C25" s="2">
        <f>50850</f>
        <v>50850</v>
      </c>
      <c r="D25" s="7">
        <f t="shared" si="3"/>
        <v>3798</v>
      </c>
      <c r="E25" s="6">
        <f t="shared" si="0"/>
        <v>1128209.9619431354</v>
      </c>
      <c r="F25" s="5">
        <f t="shared" si="1"/>
        <v>22.187019900553302</v>
      </c>
      <c r="G25" s="5">
        <f t="shared" si="2"/>
        <v>474.75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114" zoomScaleNormal="114" zoomScalePageLayoutView="114" workbookViewId="0">
      <selection activeCell="B13" sqref="B13"/>
    </sheetView>
  </sheetViews>
  <sheetFormatPr baseColWidth="10" defaultRowHeight="19" x14ac:dyDescent="0.25"/>
  <cols>
    <col min="1" max="1" width="31.33203125" style="2" customWidth="1"/>
    <col min="2" max="2" width="19.5" style="2" customWidth="1"/>
    <col min="3" max="3" width="27.1640625" style="2" customWidth="1"/>
    <col min="4" max="4" width="24.83203125" style="2" customWidth="1"/>
    <col min="5" max="5" width="20" style="2" customWidth="1"/>
    <col min="6" max="6" width="14.33203125" style="2" customWidth="1"/>
    <col min="7" max="7" width="10.83203125" style="2"/>
  </cols>
  <sheetData>
    <row r="1" spans="1:7" x14ac:dyDescent="0.25">
      <c r="A1" s="2" t="s">
        <v>1</v>
      </c>
      <c r="B1" s="2" t="s">
        <v>0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 x14ac:dyDescent="0.25">
      <c r="A2" s="2">
        <v>0</v>
      </c>
      <c r="B2" s="2">
        <v>1</v>
      </c>
      <c r="C2" s="2">
        <v>78</v>
      </c>
      <c r="D2" s="2">
        <f>F$2*A2*LOG(G$2)/LOG(LOG(G$2))</f>
        <v>0</v>
      </c>
      <c r="E2" s="2">
        <f>(A2^2+F$2*A2+A8)*(LOG(G$2)/LOG(2))/LOG(LOG(G$2))</f>
        <v>658.16883545877135</v>
      </c>
      <c r="F2" s="2">
        <v>10</v>
      </c>
      <c r="G2" s="2">
        <v>8192</v>
      </c>
    </row>
    <row r="3" spans="1:7" x14ac:dyDescent="0.25">
      <c r="A3" s="2">
        <v>5</v>
      </c>
      <c r="B3" s="2">
        <v>4</v>
      </c>
      <c r="C3" s="2">
        <v>2129</v>
      </c>
      <c r="D3" s="2">
        <f t="shared" ref="D3:D48" si="0">F$2*A3*LOG(G$2)/LOG(LOG(G$2))</f>
        <v>330.21426947386914</v>
      </c>
      <c r="E3" s="2">
        <f t="shared" ref="E3:E48" si="1">(A3^2+F$2*A3+A9)*(LOG(G$2)/LOG(2))/LOG(LOG(G$2))</f>
        <v>2413.2857300154951</v>
      </c>
    </row>
    <row r="4" spans="1:7" x14ac:dyDescent="0.25">
      <c r="A4" s="2">
        <v>10</v>
      </c>
      <c r="B4" s="2">
        <v>5</v>
      </c>
      <c r="C4" s="2">
        <v>5041</v>
      </c>
      <c r="D4" s="2">
        <f t="shared" si="0"/>
        <v>660.42853894773828</v>
      </c>
      <c r="E4" s="2">
        <f t="shared" si="1"/>
        <v>5265.3506836701708</v>
      </c>
    </row>
    <row r="5" spans="1:7" x14ac:dyDescent="0.25">
      <c r="A5" s="2">
        <v>15</v>
      </c>
      <c r="B5" s="2">
        <v>5</v>
      </c>
      <c r="C5" s="2">
        <v>5278</v>
      </c>
      <c r="D5" s="2">
        <f t="shared" si="0"/>
        <v>990.64280842160736</v>
      </c>
      <c r="E5" s="2">
        <f t="shared" si="1"/>
        <v>9214.363696422799</v>
      </c>
    </row>
    <row r="6" spans="1:7" x14ac:dyDescent="0.25">
      <c r="A6" s="2">
        <v>20</v>
      </c>
      <c r="B6" s="2">
        <v>5</v>
      </c>
      <c r="C6" s="2">
        <v>5432</v>
      </c>
      <c r="D6" s="2">
        <f t="shared" si="0"/>
        <v>1320.8570778954766</v>
      </c>
      <c r="E6" s="2">
        <f t="shared" si="1"/>
        <v>14260.32476827338</v>
      </c>
    </row>
    <row r="7" spans="1:7" x14ac:dyDescent="0.25">
      <c r="A7" s="2">
        <v>25</v>
      </c>
      <c r="B7" s="2">
        <v>6</v>
      </c>
      <c r="C7" s="2">
        <v>11564</v>
      </c>
      <c r="D7" s="2">
        <f t="shared" si="0"/>
        <v>1651.0713473693459</v>
      </c>
      <c r="E7" s="2">
        <f t="shared" si="1"/>
        <v>20403.233899221912</v>
      </c>
    </row>
    <row r="8" spans="1:7" x14ac:dyDescent="0.25">
      <c r="A8" s="2">
        <v>30</v>
      </c>
      <c r="B8" s="2">
        <v>6</v>
      </c>
      <c r="C8" s="2">
        <v>11803</v>
      </c>
      <c r="D8" s="2">
        <f t="shared" si="0"/>
        <v>1981.2856168432147</v>
      </c>
      <c r="E8" s="2">
        <f t="shared" si="1"/>
        <v>27643.091089268397</v>
      </c>
    </row>
    <row r="9" spans="1:7" x14ac:dyDescent="0.25">
      <c r="A9" s="2">
        <v>35</v>
      </c>
      <c r="B9" s="2">
        <v>6</v>
      </c>
      <c r="C9" s="2">
        <v>11984</v>
      </c>
      <c r="D9" s="2">
        <f t="shared" si="0"/>
        <v>2311.499886317084</v>
      </c>
      <c r="E9" s="2">
        <f t="shared" si="1"/>
        <v>35979.896338412836</v>
      </c>
    </row>
    <row r="10" spans="1:7" x14ac:dyDescent="0.25">
      <c r="A10" s="2">
        <v>40</v>
      </c>
      <c r="B10" s="2">
        <v>6</v>
      </c>
      <c r="C10" s="2">
        <v>12122</v>
      </c>
      <c r="D10" s="2">
        <f t="shared" si="0"/>
        <v>2641.7141557909531</v>
      </c>
      <c r="E10" s="2">
        <f t="shared" si="1"/>
        <v>45413.649646655227</v>
      </c>
    </row>
    <row r="11" spans="1:7" x14ac:dyDescent="0.25">
      <c r="A11" s="2">
        <v>45</v>
      </c>
      <c r="B11" s="2">
        <v>6</v>
      </c>
      <c r="C11" s="2">
        <v>12220</v>
      </c>
      <c r="D11" s="2">
        <f t="shared" si="0"/>
        <v>2971.9284252648222</v>
      </c>
      <c r="E11" s="2">
        <f t="shared" si="1"/>
        <v>55944.351013995569</v>
      </c>
    </row>
    <row r="12" spans="1:7" x14ac:dyDescent="0.25">
      <c r="A12" s="2">
        <v>50</v>
      </c>
      <c r="B12" s="2">
        <v>6</v>
      </c>
      <c r="C12" s="2">
        <v>12285</v>
      </c>
      <c r="D12" s="2">
        <f t="shared" si="0"/>
        <v>3302.1426947386917</v>
      </c>
      <c r="E12" s="2">
        <f t="shared" si="1"/>
        <v>67572.000440433854</v>
      </c>
    </row>
    <row r="13" spans="1:7" x14ac:dyDescent="0.25">
      <c r="A13" s="2">
        <v>55</v>
      </c>
      <c r="B13" s="2">
        <v>7</v>
      </c>
      <c r="C13" s="2">
        <v>25065</v>
      </c>
      <c r="D13" s="2">
        <f t="shared" si="0"/>
        <v>3632.3569642125603</v>
      </c>
      <c r="E13" s="2">
        <f t="shared" si="1"/>
        <v>80296.597925970113</v>
      </c>
    </row>
    <row r="14" spans="1:7" x14ac:dyDescent="0.25">
      <c r="A14" s="2">
        <v>60</v>
      </c>
      <c r="B14" s="2">
        <v>7</v>
      </c>
      <c r="C14" s="2">
        <v>25257</v>
      </c>
      <c r="D14" s="2">
        <f t="shared" si="0"/>
        <v>3962.5712336864294</v>
      </c>
      <c r="E14" s="2">
        <f t="shared" si="1"/>
        <v>94118.143470604307</v>
      </c>
    </row>
    <row r="15" spans="1:7" x14ac:dyDescent="0.25">
      <c r="A15" s="2">
        <v>65</v>
      </c>
      <c r="B15" s="2">
        <v>7</v>
      </c>
      <c r="C15" s="2">
        <v>25448</v>
      </c>
      <c r="D15" s="2">
        <f t="shared" si="0"/>
        <v>4292.7855031602985</v>
      </c>
      <c r="E15" s="2">
        <f t="shared" si="1"/>
        <v>109036.63707433645</v>
      </c>
    </row>
    <row r="16" spans="1:7" x14ac:dyDescent="0.25">
      <c r="A16" s="2">
        <v>70</v>
      </c>
      <c r="B16" s="2">
        <v>7</v>
      </c>
      <c r="C16" s="2">
        <v>25597</v>
      </c>
      <c r="D16" s="2">
        <f t="shared" si="0"/>
        <v>4622.999772634168</v>
      </c>
      <c r="E16" s="2">
        <f t="shared" si="1"/>
        <v>125052.07873716656</v>
      </c>
    </row>
    <row r="17" spans="1:5" x14ac:dyDescent="0.25">
      <c r="A17" s="2">
        <v>75</v>
      </c>
      <c r="B17" s="2">
        <v>7</v>
      </c>
      <c r="C17" s="2">
        <v>25756</v>
      </c>
      <c r="D17" s="2">
        <f t="shared" si="0"/>
        <v>4953.2140421080367</v>
      </c>
      <c r="E17" s="2">
        <f t="shared" si="1"/>
        <v>142164.46845909461</v>
      </c>
    </row>
    <row r="18" spans="1:5" x14ac:dyDescent="0.25">
      <c r="A18" s="2">
        <v>80</v>
      </c>
      <c r="B18" s="2">
        <v>7</v>
      </c>
      <c r="C18" s="2">
        <v>25896</v>
      </c>
      <c r="D18" s="2">
        <f t="shared" si="0"/>
        <v>5283.4283115819062</v>
      </c>
      <c r="E18" s="2">
        <f t="shared" si="1"/>
        <v>160373.80624012061</v>
      </c>
    </row>
    <row r="19" spans="1:5" x14ac:dyDescent="0.25">
      <c r="A19" s="2">
        <v>85</v>
      </c>
      <c r="B19" s="2">
        <v>7</v>
      </c>
      <c r="C19" s="2">
        <v>26023</v>
      </c>
      <c r="D19" s="2">
        <f t="shared" si="0"/>
        <v>5613.6425810557757</v>
      </c>
      <c r="E19" s="2">
        <f t="shared" si="1"/>
        <v>179680.09208024459</v>
      </c>
    </row>
    <row r="20" spans="1:5" x14ac:dyDescent="0.25">
      <c r="A20" s="2">
        <v>90</v>
      </c>
      <c r="B20" s="2">
        <v>7</v>
      </c>
      <c r="C20" s="2">
        <v>26150</v>
      </c>
      <c r="D20" s="2">
        <f t="shared" si="0"/>
        <v>5943.8568505296444</v>
      </c>
      <c r="E20" s="2">
        <f t="shared" si="1"/>
        <v>200083.32597946649</v>
      </c>
    </row>
    <row r="21" spans="1:5" x14ac:dyDescent="0.25">
      <c r="A21" s="2">
        <v>95</v>
      </c>
      <c r="B21" s="2">
        <v>7</v>
      </c>
      <c r="C21" s="2">
        <v>26277</v>
      </c>
      <c r="D21" s="2">
        <f t="shared" si="0"/>
        <v>6274.0711200035139</v>
      </c>
      <c r="E21" s="2">
        <f t="shared" si="1"/>
        <v>221583.50793778637</v>
      </c>
    </row>
    <row r="22" spans="1:5" x14ac:dyDescent="0.25">
      <c r="A22" s="2">
        <v>100</v>
      </c>
      <c r="B22" s="2">
        <v>7</v>
      </c>
      <c r="C22" s="2">
        <v>26404</v>
      </c>
      <c r="D22" s="2">
        <f t="shared" si="0"/>
        <v>6604.2853894773834</v>
      </c>
      <c r="E22" s="2">
        <f t="shared" si="1"/>
        <v>244180.63795520418</v>
      </c>
    </row>
    <row r="23" spans="1:5" x14ac:dyDescent="0.25">
      <c r="A23" s="2">
        <v>105</v>
      </c>
      <c r="B23" s="2">
        <v>7</v>
      </c>
      <c r="C23" s="2">
        <v>26531</v>
      </c>
      <c r="D23" s="2">
        <f t="shared" si="0"/>
        <v>6934.4996589512521</v>
      </c>
      <c r="E23" s="2">
        <f t="shared" si="1"/>
        <v>267874.71603171993</v>
      </c>
    </row>
    <row r="24" spans="1:5" x14ac:dyDescent="0.25">
      <c r="A24" s="2">
        <v>110</v>
      </c>
      <c r="B24" s="2">
        <v>7</v>
      </c>
      <c r="C24" s="2">
        <v>26658</v>
      </c>
      <c r="D24" s="2">
        <f t="shared" si="0"/>
        <v>7264.7139284251207</v>
      </c>
      <c r="E24" s="2">
        <f t="shared" si="1"/>
        <v>292665.74216733366</v>
      </c>
    </row>
    <row r="25" spans="1:5" x14ac:dyDescent="0.25">
      <c r="A25" s="2">
        <v>115</v>
      </c>
      <c r="B25" s="2">
        <v>8</v>
      </c>
      <c r="C25" s="2">
        <f>C13*1.9</f>
        <v>47623.5</v>
      </c>
      <c r="D25" s="2">
        <f t="shared" si="0"/>
        <v>7594.9281978989902</v>
      </c>
      <c r="E25" s="2">
        <f t="shared" si="1"/>
        <v>318553.71636204532</v>
      </c>
    </row>
    <row r="26" spans="1:5" x14ac:dyDescent="0.25">
      <c r="A26" s="2">
        <v>120</v>
      </c>
      <c r="B26" s="2">
        <v>8</v>
      </c>
      <c r="C26" s="2">
        <f t="shared" ref="C26:C35" si="2">C14*1.9</f>
        <v>47988.299999999996</v>
      </c>
      <c r="D26" s="2">
        <f t="shared" si="0"/>
        <v>7925.1424673728588</v>
      </c>
      <c r="E26" s="2">
        <f t="shared" si="1"/>
        <v>345538.63861585496</v>
      </c>
    </row>
    <row r="27" spans="1:5" x14ac:dyDescent="0.25">
      <c r="A27" s="2">
        <v>125</v>
      </c>
      <c r="B27" s="2">
        <v>8</v>
      </c>
      <c r="C27" s="2">
        <f t="shared" si="2"/>
        <v>48351.199999999997</v>
      </c>
      <c r="D27" s="2">
        <f t="shared" si="0"/>
        <v>8255.3567368467284</v>
      </c>
      <c r="E27" s="2">
        <f t="shared" si="1"/>
        <v>373620.50892876257</v>
      </c>
    </row>
    <row r="28" spans="1:5" x14ac:dyDescent="0.25">
      <c r="A28" s="2">
        <v>130</v>
      </c>
      <c r="B28" s="2">
        <v>8</v>
      </c>
      <c r="C28" s="2">
        <f t="shared" si="2"/>
        <v>48634.299999999996</v>
      </c>
      <c r="D28" s="2">
        <f t="shared" si="0"/>
        <v>8585.571006320597</v>
      </c>
      <c r="E28" s="2">
        <f t="shared" si="1"/>
        <v>402799.32730076805</v>
      </c>
    </row>
    <row r="29" spans="1:5" x14ac:dyDescent="0.25">
      <c r="A29" s="2">
        <v>135</v>
      </c>
      <c r="B29" s="2">
        <v>8</v>
      </c>
      <c r="C29" s="2">
        <f t="shared" si="2"/>
        <v>48936.399999999994</v>
      </c>
      <c r="D29" s="2">
        <f t="shared" si="0"/>
        <v>8915.7852757944675</v>
      </c>
      <c r="E29" s="2">
        <f t="shared" si="1"/>
        <v>433075.09373187157</v>
      </c>
    </row>
    <row r="30" spans="1:5" x14ac:dyDescent="0.25">
      <c r="A30" s="2">
        <v>140</v>
      </c>
      <c r="B30" s="2">
        <v>8</v>
      </c>
      <c r="C30" s="2">
        <f t="shared" si="2"/>
        <v>49202.399999999994</v>
      </c>
      <c r="D30" s="2">
        <f t="shared" si="0"/>
        <v>9245.9995452683361</v>
      </c>
      <c r="E30" s="2">
        <f t="shared" si="1"/>
        <v>464447.80822207301</v>
      </c>
    </row>
    <row r="31" spans="1:5" x14ac:dyDescent="0.25">
      <c r="A31" s="2">
        <v>145</v>
      </c>
      <c r="B31" s="2">
        <v>8</v>
      </c>
      <c r="C31" s="2">
        <f t="shared" si="2"/>
        <v>49443.7</v>
      </c>
      <c r="D31" s="2">
        <f t="shared" si="0"/>
        <v>9576.2138147422047</v>
      </c>
      <c r="E31" s="2">
        <f t="shared" si="1"/>
        <v>496917.47077137238</v>
      </c>
    </row>
    <row r="32" spans="1:5" x14ac:dyDescent="0.25">
      <c r="A32" s="2">
        <v>150</v>
      </c>
      <c r="B32" s="2">
        <v>8</v>
      </c>
      <c r="C32" s="2">
        <f t="shared" si="2"/>
        <v>49685</v>
      </c>
      <c r="D32" s="2">
        <f t="shared" si="0"/>
        <v>9906.4280842160733</v>
      </c>
      <c r="E32" s="2">
        <f t="shared" si="1"/>
        <v>530484.08137976972</v>
      </c>
    </row>
    <row r="33" spans="1:5" x14ac:dyDescent="0.25">
      <c r="A33" s="2">
        <v>155</v>
      </c>
      <c r="B33" s="2">
        <v>8</v>
      </c>
      <c r="C33" s="2">
        <f t="shared" si="2"/>
        <v>49926.299999999996</v>
      </c>
      <c r="D33" s="2">
        <f t="shared" si="0"/>
        <v>10236.642353689944</v>
      </c>
      <c r="E33" s="2">
        <f t="shared" si="1"/>
        <v>565147.64004726498</v>
      </c>
    </row>
    <row r="34" spans="1:5" x14ac:dyDescent="0.25">
      <c r="A34" s="2">
        <v>160</v>
      </c>
      <c r="B34" s="2">
        <v>8</v>
      </c>
      <c r="C34" s="2">
        <f t="shared" si="2"/>
        <v>50167.6</v>
      </c>
      <c r="D34" s="2">
        <f t="shared" si="0"/>
        <v>10566.856623163812</v>
      </c>
      <c r="E34" s="2">
        <f t="shared" si="1"/>
        <v>600908.14677385823</v>
      </c>
    </row>
    <row r="35" spans="1:5" x14ac:dyDescent="0.25">
      <c r="A35" s="2">
        <v>165</v>
      </c>
      <c r="B35" s="2">
        <v>8</v>
      </c>
      <c r="C35" s="2">
        <f t="shared" si="2"/>
        <v>50408.899999999994</v>
      </c>
      <c r="D35" s="2">
        <f t="shared" si="0"/>
        <v>10897.070892637681</v>
      </c>
      <c r="E35" s="2">
        <f t="shared" si="1"/>
        <v>637765.60155954945</v>
      </c>
    </row>
    <row r="36" spans="1:5" x14ac:dyDescent="0.25">
      <c r="A36" s="2">
        <v>170</v>
      </c>
      <c r="B36" s="2">
        <v>8</v>
      </c>
      <c r="C36" s="2">
        <f>C24*1.9</f>
        <v>50650.2</v>
      </c>
      <c r="D36" s="2">
        <f t="shared" si="0"/>
        <v>11227.285162111551</v>
      </c>
      <c r="E36" s="2">
        <f t="shared" si="1"/>
        <v>675720.00440433866</v>
      </c>
    </row>
    <row r="37" spans="1:5" x14ac:dyDescent="0.25">
      <c r="A37" s="2">
        <v>175</v>
      </c>
      <c r="B37" s="2">
        <v>8</v>
      </c>
      <c r="C37" s="2">
        <f>50850</f>
        <v>50850</v>
      </c>
      <c r="D37" s="2">
        <f t="shared" si="0"/>
        <v>11557.49943158542</v>
      </c>
      <c r="E37" s="2">
        <f t="shared" si="1"/>
        <v>714771.35530822573</v>
      </c>
    </row>
    <row r="38" spans="1:5" x14ac:dyDescent="0.25">
      <c r="A38" s="2">
        <v>180</v>
      </c>
      <c r="B38" s="2">
        <v>8</v>
      </c>
      <c r="C38" s="2">
        <f>50995</f>
        <v>50995</v>
      </c>
      <c r="D38" s="2">
        <f t="shared" si="0"/>
        <v>11887.713701059289</v>
      </c>
      <c r="E38" s="2">
        <f t="shared" si="1"/>
        <v>754919.65427121078</v>
      </c>
    </row>
    <row r="39" spans="1:5" x14ac:dyDescent="0.25">
      <c r="A39" s="2">
        <v>185</v>
      </c>
      <c r="B39" s="2">
        <v>8</v>
      </c>
      <c r="C39" s="2">
        <f>50850</f>
        <v>50850</v>
      </c>
      <c r="D39" s="2">
        <f t="shared" si="0"/>
        <v>12217.927970533159</v>
      </c>
      <c r="E39" s="2">
        <f t="shared" si="1"/>
        <v>796164.90129329381</v>
      </c>
    </row>
    <row r="40" spans="1:5" x14ac:dyDescent="0.25">
      <c r="A40" s="2">
        <v>190</v>
      </c>
      <c r="B40" s="2">
        <v>8</v>
      </c>
      <c r="C40" s="2">
        <f>50995</f>
        <v>50995</v>
      </c>
      <c r="D40" s="2">
        <f t="shared" si="0"/>
        <v>12548.142240007028</v>
      </c>
      <c r="E40" s="2">
        <f t="shared" si="1"/>
        <v>838507.0963744747</v>
      </c>
    </row>
    <row r="41" spans="1:5" x14ac:dyDescent="0.25">
      <c r="A41" s="2">
        <v>195</v>
      </c>
      <c r="B41" s="2">
        <v>8</v>
      </c>
      <c r="C41" s="2">
        <f>50850</f>
        <v>50850</v>
      </c>
      <c r="D41" s="2">
        <f t="shared" si="0"/>
        <v>12878.356509480898</v>
      </c>
      <c r="E41" s="2">
        <f t="shared" si="1"/>
        <v>881946.23951475369</v>
      </c>
    </row>
    <row r="42" spans="1:5" x14ac:dyDescent="0.25">
      <c r="A42" s="2">
        <v>200</v>
      </c>
      <c r="B42" s="2">
        <v>8</v>
      </c>
      <c r="C42" s="2">
        <f>50995</f>
        <v>50995</v>
      </c>
      <c r="D42" s="2">
        <f t="shared" si="0"/>
        <v>13208.570778954767</v>
      </c>
      <c r="E42" s="2">
        <f t="shared" si="1"/>
        <v>926482.33071413054</v>
      </c>
    </row>
    <row r="43" spans="1:5" x14ac:dyDescent="0.25">
      <c r="A43" s="2">
        <v>205</v>
      </c>
      <c r="B43" s="2">
        <v>8</v>
      </c>
      <c r="C43" s="2">
        <f>50850</f>
        <v>50850</v>
      </c>
      <c r="D43" s="2">
        <f t="shared" si="0"/>
        <v>13538.785048428635</v>
      </c>
      <c r="E43" s="2">
        <f t="shared" si="1"/>
        <v>966959.714094845</v>
      </c>
    </row>
    <row r="44" spans="1:5" x14ac:dyDescent="0.25">
      <c r="A44" s="2">
        <v>210</v>
      </c>
      <c r="B44" s="2">
        <v>8</v>
      </c>
      <c r="C44" s="2">
        <f>50995</f>
        <v>50995</v>
      </c>
      <c r="D44" s="2">
        <f t="shared" si="0"/>
        <v>13868.999317902504</v>
      </c>
      <c r="E44" s="2">
        <f t="shared" si="1"/>
        <v>1013580.0066065079</v>
      </c>
    </row>
    <row r="45" spans="1:5" x14ac:dyDescent="0.25">
      <c r="A45" s="2">
        <v>215</v>
      </c>
      <c r="B45" s="2">
        <v>8</v>
      </c>
      <c r="C45" s="2">
        <f>50850</f>
        <v>50850</v>
      </c>
      <c r="D45" s="2">
        <f t="shared" si="0"/>
        <v>14199.213587376375</v>
      </c>
      <c r="E45" s="2">
        <f t="shared" si="1"/>
        <v>1061297.2471772688</v>
      </c>
    </row>
    <row r="46" spans="1:5" x14ac:dyDescent="0.25">
      <c r="A46" s="2">
        <v>220</v>
      </c>
      <c r="B46" s="2">
        <v>8</v>
      </c>
      <c r="C46" s="2">
        <f>50995</f>
        <v>50995</v>
      </c>
      <c r="D46" s="2">
        <f t="shared" si="0"/>
        <v>14529.427856850241</v>
      </c>
      <c r="E46" s="2">
        <f t="shared" si="1"/>
        <v>1110111.4358071277</v>
      </c>
    </row>
    <row r="47" spans="1:5" x14ac:dyDescent="0.25">
      <c r="A47" s="2">
        <v>225</v>
      </c>
      <c r="B47" s="2">
        <v>8</v>
      </c>
      <c r="C47" s="2">
        <f>50850</f>
        <v>50850</v>
      </c>
      <c r="D47" s="2">
        <f t="shared" si="0"/>
        <v>14859.642126324112</v>
      </c>
      <c r="E47" s="2">
        <f t="shared" si="1"/>
        <v>1160022.5724960845</v>
      </c>
    </row>
    <row r="48" spans="1:5" x14ac:dyDescent="0.25">
      <c r="A48" s="2">
        <v>230</v>
      </c>
      <c r="B48" s="2">
        <v>8</v>
      </c>
      <c r="C48" s="2">
        <f>50995</f>
        <v>50995</v>
      </c>
      <c r="D48" s="2">
        <f t="shared" si="0"/>
        <v>15189.85639579798</v>
      </c>
      <c r="E48" s="2">
        <f t="shared" si="1"/>
        <v>1211030.6572441394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2017-05-25T07:28:06Z</cp:lastPrinted>
  <dcterms:created xsi:type="dcterms:W3CDTF">2017-05-25T03:40:38Z</dcterms:created>
  <dcterms:modified xsi:type="dcterms:W3CDTF">2017-05-26T23:21:12Z</dcterms:modified>
</cp:coreProperties>
</file>