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esktop\My Sunshine\MagiaRecord\"/>
    </mc:Choice>
  </mc:AlternateContent>
  <xr:revisionPtr revIDLastSave="0" documentId="13_ncr:1_{96CDB678-9E7E-4948-B294-82EB380D8BF3}" xr6:coauthVersionLast="45" xr6:coauthVersionMax="45" xr10:uidLastSave="{00000000-0000-0000-0000-000000000000}"/>
  <bookViews>
    <workbookView xWindow="-108" yWindow="-108" windowWidth="23256" windowHeight="12576" activeTab="3" xr2:uid="{C62CF1D8-21CC-4929-BBB8-2684D11F4BE8}"/>
  </bookViews>
  <sheets>
    <sheet name="Sheet4" sheetId="5" r:id="rId1"/>
    <sheet name="Sheet3" sheetId="3" r:id="rId2"/>
    <sheet name="Sheet2" sheetId="2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5" l="1"/>
  <c r="L7" i="5"/>
  <c r="L8" i="5"/>
  <c r="G9" i="5"/>
  <c r="Q7" i="5"/>
  <c r="L6" i="5"/>
  <c r="G8" i="5"/>
  <c r="L5" i="5"/>
  <c r="Q6" i="5"/>
  <c r="Q5" i="5"/>
  <c r="L1" i="5"/>
  <c r="L2" i="5"/>
  <c r="Q4" i="5"/>
  <c r="Q3" i="5"/>
  <c r="Q2" i="5"/>
  <c r="Q1" i="5"/>
  <c r="G5" i="5"/>
  <c r="G2" i="5"/>
  <c r="G3" i="5"/>
  <c r="O21" i="5"/>
  <c r="O18" i="5"/>
  <c r="O19" i="5" s="1"/>
  <c r="O23" i="5" s="1"/>
  <c r="G10" i="3"/>
  <c r="L12" i="3"/>
  <c r="G9" i="3"/>
  <c r="L11" i="3"/>
  <c r="L10" i="3"/>
  <c r="G8" i="3"/>
  <c r="G7" i="3"/>
  <c r="L9" i="3"/>
  <c r="L8" i="3"/>
  <c r="L7" i="3"/>
  <c r="G6" i="3"/>
  <c r="G5" i="3"/>
  <c r="G4" i="3"/>
  <c r="G3" i="3"/>
  <c r="L6" i="3"/>
  <c r="L1" i="3"/>
  <c r="L2" i="3"/>
  <c r="L3" i="3"/>
  <c r="G4" i="1"/>
  <c r="L7" i="2"/>
  <c r="G10" i="2"/>
  <c r="Q8" i="2"/>
  <c r="L5" i="2"/>
  <c r="U17" i="2"/>
  <c r="Q7" i="2"/>
  <c r="Q6" i="2"/>
  <c r="Q5" i="2"/>
  <c r="Q4" i="2"/>
  <c r="G5" i="2"/>
  <c r="Q3" i="2"/>
  <c r="Q2" i="2"/>
  <c r="G2" i="2"/>
  <c r="U16" i="2"/>
  <c r="S14" i="2"/>
  <c r="S11" i="2"/>
  <c r="S12" i="2"/>
  <c r="G1" i="2"/>
  <c r="Q17" i="1"/>
  <c r="Q16" i="1"/>
  <c r="Q15" i="1"/>
  <c r="Q14" i="1"/>
  <c r="Q4" i="1"/>
  <c r="G3" i="1"/>
  <c r="Q13" i="1"/>
  <c r="Q12" i="1"/>
  <c r="Q11" i="1"/>
  <c r="Q10" i="1"/>
  <c r="Q9" i="1"/>
  <c r="Q6" i="1"/>
  <c r="Q7" i="1"/>
  <c r="Q8" i="1"/>
  <c r="L1" i="1"/>
  <c r="Q5" i="1"/>
  <c r="Q2" i="1"/>
  <c r="Q1" i="1"/>
  <c r="Q24" i="5" l="1"/>
  <c r="Q23" i="5"/>
  <c r="S16" i="2"/>
  <c r="G7" i="5" l="1"/>
  <c r="G6" i="5"/>
  <c r="G4" i="5"/>
  <c r="L3" i="5"/>
  <c r="L4" i="5"/>
  <c r="G1" i="5"/>
  <c r="Q2" i="3"/>
  <c r="L5" i="3"/>
  <c r="G1" i="3"/>
  <c r="G2" i="3"/>
  <c r="Q1" i="3"/>
  <c r="G3" i="2"/>
  <c r="G4" i="2"/>
  <c r="G6" i="2"/>
  <c r="G7" i="2"/>
  <c r="G8" i="2"/>
  <c r="G9" i="2"/>
  <c r="L6" i="2"/>
  <c r="L4" i="2"/>
  <c r="L3" i="2"/>
  <c r="L2" i="2"/>
  <c r="Q1" i="2"/>
  <c r="L1" i="2"/>
  <c r="Q3" i="1" l="1"/>
  <c r="L2" i="1"/>
  <c r="L3" i="1"/>
  <c r="L4" i="1"/>
  <c r="G2" i="1"/>
  <c r="G1" i="1"/>
</calcChain>
</file>

<file path=xl/sharedStrings.xml><?xml version="1.0" encoding="utf-8"?>
<sst xmlns="http://schemas.openxmlformats.org/spreadsheetml/2006/main" count="10" uniqueCount="5">
  <si>
    <t>magia</t>
  </si>
  <si>
    <t>mp gain</t>
  </si>
  <si>
    <t>damage</t>
  </si>
  <si>
    <t>bonus</t>
  </si>
  <si>
    <t>aabcc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</si>
</sst>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C466-E652-4CB4-9A52-F5957235525C}">
  <dimension ref="A1:Q24"/>
  <sheetViews>
    <sheetView workbookViewId="0">
      <selection activeCell="J8" sqref="J8"/>
    </sheetView>
  </sheetViews>
  <sheetFormatPr defaultRowHeight="14.4" x14ac:dyDescent="0.3"/>
  <cols>
    <col min="10" max="10" width="10" bestFit="1" customWidth="1"/>
    <col min="15" max="15" width="10" bestFit="1" customWidth="1"/>
  </cols>
  <sheetData>
    <row r="1" spans="1:17" x14ac:dyDescent="0.3">
      <c r="A1">
        <v>29266</v>
      </c>
      <c r="E1">
        <v>4</v>
      </c>
      <c r="F1">
        <v>207</v>
      </c>
      <c r="G1">
        <f>F1/$A$1</f>
        <v>7.0730540559010456E-3</v>
      </c>
      <c r="J1">
        <v>42101</v>
      </c>
      <c r="K1">
        <v>84</v>
      </c>
      <c r="L1">
        <f t="shared" ref="L1:L5" si="0">K1/$A$2</f>
        <v>1.1059907834101382E-2</v>
      </c>
      <c r="O1">
        <v>410000</v>
      </c>
      <c r="P1">
        <v>126</v>
      </c>
      <c r="Q1">
        <f t="shared" ref="Q1:Q4" si="1">P1/$A$3</f>
        <v>1.3272937954282103E-2</v>
      </c>
    </row>
    <row r="2" spans="1:17" x14ac:dyDescent="0.3">
      <c r="A2">
        <v>7595</v>
      </c>
      <c r="E2">
        <v>41</v>
      </c>
      <c r="F2">
        <v>222</v>
      </c>
      <c r="G2">
        <f>F2/$A$1</f>
        <v>7.5855942048793819E-3</v>
      </c>
      <c r="J2">
        <v>4210100</v>
      </c>
      <c r="K2">
        <v>89</v>
      </c>
      <c r="L2">
        <f t="shared" si="0"/>
        <v>1.1718235681369323E-2</v>
      </c>
      <c r="O2">
        <v>42</v>
      </c>
      <c r="P2">
        <v>0</v>
      </c>
      <c r="Q2">
        <f>Q23</f>
        <v>5.2075510204081632E-2</v>
      </c>
    </row>
    <row r="3" spans="1:17" x14ac:dyDescent="0.3">
      <c r="A3">
        <v>9493</v>
      </c>
      <c r="E3">
        <v>410</v>
      </c>
      <c r="F3">
        <v>0</v>
      </c>
      <c r="G3">
        <f>0.04*0.4</f>
        <v>1.6E-2</v>
      </c>
      <c r="J3">
        <v>42102</v>
      </c>
      <c r="K3">
        <v>84</v>
      </c>
      <c r="L3">
        <f t="shared" si="0"/>
        <v>1.1059907834101382E-2</v>
      </c>
      <c r="O3">
        <v>421</v>
      </c>
      <c r="P3">
        <v>0</v>
      </c>
      <c r="Q3">
        <f>G1</f>
        <v>7.0730540559010456E-3</v>
      </c>
    </row>
    <row r="4" spans="1:17" x14ac:dyDescent="0.3">
      <c r="E4">
        <v>4100</v>
      </c>
      <c r="F4">
        <v>236</v>
      </c>
      <c r="G4">
        <f>F4/$A$1</f>
        <v>8.0639650105924967E-3</v>
      </c>
      <c r="J4">
        <v>421020</v>
      </c>
      <c r="K4">
        <v>84</v>
      </c>
      <c r="L4">
        <f t="shared" si="0"/>
        <v>1.1059907834101382E-2</v>
      </c>
      <c r="O4">
        <v>4210</v>
      </c>
      <c r="P4">
        <v>0</v>
      </c>
      <c r="Q4">
        <f>0.03*0.4</f>
        <v>1.2E-2</v>
      </c>
    </row>
    <row r="5" spans="1:17" x14ac:dyDescent="0.3">
      <c r="E5">
        <v>41000</v>
      </c>
      <c r="F5">
        <v>0</v>
      </c>
      <c r="G5">
        <f>1/0.95/3*0.15</f>
        <v>5.2631578947368418E-2</v>
      </c>
      <c r="J5">
        <v>4210200</v>
      </c>
      <c r="K5">
        <v>0</v>
      </c>
      <c r="L5">
        <f>0.03*0.4</f>
        <v>1.2E-2</v>
      </c>
      <c r="O5">
        <v>421010</v>
      </c>
      <c r="P5">
        <v>133</v>
      </c>
      <c r="Q5">
        <f>P5/$A$3</f>
        <v>1.4010323396186663E-2</v>
      </c>
    </row>
    <row r="6" spans="1:17" x14ac:dyDescent="0.3">
      <c r="E6">
        <v>4100000</v>
      </c>
      <c r="F6">
        <v>362</v>
      </c>
      <c r="G6">
        <f>F6/$A$1</f>
        <v>1.2369302262010525E-2</v>
      </c>
      <c r="J6">
        <v>421020000</v>
      </c>
      <c r="K6">
        <v>89</v>
      </c>
      <c r="L6">
        <f>K6/$A$2</f>
        <v>1.1718235681369323E-2</v>
      </c>
      <c r="O6">
        <v>421010000</v>
      </c>
      <c r="P6">
        <v>133</v>
      </c>
      <c r="Q6">
        <f>P6/$A$3</f>
        <v>1.4010323396186663E-2</v>
      </c>
    </row>
    <row r="7" spans="1:17" x14ac:dyDescent="0.3">
      <c r="E7">
        <v>42101000</v>
      </c>
      <c r="F7">
        <v>265</v>
      </c>
      <c r="G7">
        <f t="shared" ref="G7:G10" si="2">F7/$A$1</f>
        <v>9.0548759652839469E-3</v>
      </c>
      <c r="J7">
        <v>42200</v>
      </c>
      <c r="K7">
        <v>89</v>
      </c>
      <c r="L7">
        <f t="shared" ref="L7:L8" si="3">K7/$A$2</f>
        <v>1.1718235681369323E-2</v>
      </c>
      <c r="O7">
        <v>422</v>
      </c>
      <c r="P7">
        <v>118</v>
      </c>
      <c r="Q7">
        <f>P7/$A$3</f>
        <v>1.2430211734962605E-2</v>
      </c>
    </row>
    <row r="8" spans="1:17" x14ac:dyDescent="0.3">
      <c r="E8">
        <v>42102000</v>
      </c>
      <c r="F8">
        <v>265</v>
      </c>
      <c r="G8">
        <f t="shared" si="2"/>
        <v>9.0548759652839469E-3</v>
      </c>
      <c r="J8">
        <v>4220000</v>
      </c>
      <c r="K8">
        <v>129</v>
      </c>
      <c r="L8">
        <f t="shared" si="3"/>
        <v>1.6984858459512836E-2</v>
      </c>
    </row>
    <row r="9" spans="1:17" x14ac:dyDescent="0.3">
      <c r="E9">
        <v>4220</v>
      </c>
      <c r="F9">
        <v>250</v>
      </c>
      <c r="G9">
        <f t="shared" si="2"/>
        <v>8.5423358163056098E-3</v>
      </c>
    </row>
    <row r="10" spans="1:17" x14ac:dyDescent="0.3">
      <c r="E10">
        <v>422000</v>
      </c>
      <c r="F10">
        <v>265</v>
      </c>
      <c r="G10">
        <f t="shared" si="2"/>
        <v>9.0548759652839469E-3</v>
      </c>
    </row>
    <row r="17" spans="15:17" x14ac:dyDescent="0.3">
      <c r="O17" t="s">
        <v>4</v>
      </c>
      <c r="Q17" t="s">
        <v>0</v>
      </c>
    </row>
    <row r="18" spans="15:17" x14ac:dyDescent="0.3">
      <c r="O18">
        <f>(1.2*2+0.9*1.2*1+1.2*2)/5</f>
        <v>1.1759999999999999</v>
      </c>
      <c r="Q18">
        <v>11.92</v>
      </c>
    </row>
    <row r="19" spans="15:17" x14ac:dyDescent="0.3">
      <c r="O19">
        <f>Q18/O18-1</f>
        <v>9.1360544217687085</v>
      </c>
    </row>
    <row r="20" spans="15:17" x14ac:dyDescent="0.3">
      <c r="O20" t="s">
        <v>1</v>
      </c>
    </row>
    <row r="21" spans="15:17" x14ac:dyDescent="0.3">
      <c r="O21">
        <f>(7*2+0*1+2*2+4.5)/5*0.8+4*1</f>
        <v>7.6</v>
      </c>
    </row>
    <row r="22" spans="15:17" x14ac:dyDescent="0.3">
      <c r="O22" t="s">
        <v>2</v>
      </c>
      <c r="Q22" t="s">
        <v>3</v>
      </c>
    </row>
    <row r="23" spans="15:17" x14ac:dyDescent="0.3">
      <c r="O23">
        <f>O19*O21/100</f>
        <v>0.6943401360544218</v>
      </c>
      <c r="Q23">
        <f>O23*0.075</f>
        <v>5.2075510204081632E-2</v>
      </c>
    </row>
    <row r="24" spans="15:17" x14ac:dyDescent="0.3">
      <c r="Q24">
        <f>O23*0.1</f>
        <v>6.9434013605442185E-2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2876B-8271-4CE6-994F-42B706069B92}">
  <dimension ref="A1:Q12"/>
  <sheetViews>
    <sheetView workbookViewId="0">
      <selection activeCell="E11" sqref="E11"/>
    </sheetView>
  </sheetViews>
  <sheetFormatPr defaultRowHeight="14.4" x14ac:dyDescent="0.3"/>
  <cols>
    <col min="10" max="10" width="12" bestFit="1" customWidth="1"/>
    <col min="15" max="15" width="11" bestFit="1" customWidth="1"/>
  </cols>
  <sheetData>
    <row r="1" spans="1:17" x14ac:dyDescent="0.3">
      <c r="A1">
        <v>29266</v>
      </c>
      <c r="E1">
        <v>31000</v>
      </c>
      <c r="F1">
        <v>250</v>
      </c>
      <c r="G1">
        <f>F1/$A$1</f>
        <v>8.5423358163056098E-3</v>
      </c>
      <c r="J1">
        <v>3</v>
      </c>
      <c r="K1">
        <v>69</v>
      </c>
      <c r="L1">
        <f t="shared" ref="L1:L3" si="0">K1/$A$2</f>
        <v>9.0849242922975641E-3</v>
      </c>
      <c r="O1">
        <v>3210200000</v>
      </c>
      <c r="P1">
        <v>133</v>
      </c>
      <c r="Q1">
        <f>P1/$A$3</f>
        <v>1.4010323396186663E-2</v>
      </c>
    </row>
    <row r="2" spans="1:17" x14ac:dyDescent="0.3">
      <c r="A2">
        <v>7595</v>
      </c>
      <c r="E2">
        <v>310000</v>
      </c>
      <c r="F2">
        <v>265</v>
      </c>
      <c r="G2">
        <f>F2/$A$1</f>
        <v>9.0548759652839469E-3</v>
      </c>
      <c r="J2">
        <v>31</v>
      </c>
      <c r="K2">
        <v>69</v>
      </c>
      <c r="L2">
        <f t="shared" si="0"/>
        <v>9.0849242922975641E-3</v>
      </c>
      <c r="O2">
        <v>32200</v>
      </c>
      <c r="P2">
        <v>126</v>
      </c>
      <c r="Q2">
        <f t="shared" ref="Q2:Q5" si="1">P2/$A$3</f>
        <v>1.3272937954282103E-2</v>
      </c>
    </row>
    <row r="3" spans="1:17" x14ac:dyDescent="0.3">
      <c r="A3">
        <v>9493</v>
      </c>
      <c r="E3">
        <v>321</v>
      </c>
      <c r="F3">
        <v>222</v>
      </c>
      <c r="G3">
        <f>F3/$A$1</f>
        <v>7.5855942048793819E-3</v>
      </c>
      <c r="J3">
        <v>310</v>
      </c>
      <c r="K3">
        <v>74</v>
      </c>
      <c r="L3">
        <f t="shared" si="0"/>
        <v>9.7432521395655041E-3</v>
      </c>
    </row>
    <row r="4" spans="1:17" x14ac:dyDescent="0.3">
      <c r="E4">
        <v>3210</v>
      </c>
      <c r="F4">
        <v>0</v>
      </c>
      <c r="G4">
        <f>0.04*0.2</f>
        <v>8.0000000000000002E-3</v>
      </c>
      <c r="J4">
        <v>3100</v>
      </c>
      <c r="K4">
        <v>0</v>
      </c>
      <c r="L4">
        <v>1</v>
      </c>
    </row>
    <row r="5" spans="1:17" x14ac:dyDescent="0.3">
      <c r="E5">
        <v>32101</v>
      </c>
      <c r="F5">
        <v>250</v>
      </c>
      <c r="G5">
        <f>F5/$A$1</f>
        <v>8.5423358163056098E-3</v>
      </c>
      <c r="J5">
        <v>3100000</v>
      </c>
      <c r="K5">
        <v>129</v>
      </c>
      <c r="L5">
        <f t="shared" ref="L4:L6" si="2">K5/$A$2</f>
        <v>1.6984858459512836E-2</v>
      </c>
    </row>
    <row r="6" spans="1:17" x14ac:dyDescent="0.3">
      <c r="E6">
        <v>321010</v>
      </c>
      <c r="F6">
        <v>265</v>
      </c>
      <c r="G6">
        <f>F6/$A$1</f>
        <v>9.0548759652839469E-3</v>
      </c>
      <c r="J6">
        <v>32</v>
      </c>
      <c r="K6">
        <v>0</v>
      </c>
      <c r="L6">
        <f>L3</f>
        <v>9.7432521395655041E-3</v>
      </c>
    </row>
    <row r="7" spans="1:17" x14ac:dyDescent="0.3">
      <c r="E7">
        <v>3210200</v>
      </c>
      <c r="F7">
        <v>250</v>
      </c>
      <c r="G7">
        <f>F7/$A$1</f>
        <v>8.5423358163056098E-3</v>
      </c>
      <c r="J7">
        <v>3210100</v>
      </c>
      <c r="K7">
        <v>89</v>
      </c>
      <c r="L7">
        <f>K7/$A$2</f>
        <v>1.1718235681369323E-2</v>
      </c>
    </row>
    <row r="8" spans="1:17" x14ac:dyDescent="0.3">
      <c r="E8">
        <v>32102000</v>
      </c>
      <c r="F8">
        <v>265</v>
      </c>
      <c r="G8">
        <f>F8/$A$1</f>
        <v>9.0548759652839469E-3</v>
      </c>
      <c r="J8">
        <v>32102</v>
      </c>
      <c r="K8">
        <v>80</v>
      </c>
      <c r="L8">
        <f>K8/$A$2</f>
        <v>1.053324555628703E-2</v>
      </c>
    </row>
    <row r="9" spans="1:17" x14ac:dyDescent="0.3">
      <c r="E9">
        <v>322</v>
      </c>
      <c r="F9">
        <v>236</v>
      </c>
      <c r="G9">
        <f>F9/$A$1</f>
        <v>8.0639650105924967E-3</v>
      </c>
      <c r="J9">
        <v>321020</v>
      </c>
      <c r="K9">
        <v>0</v>
      </c>
      <c r="L9">
        <f>0.04*0.4</f>
        <v>1.6E-2</v>
      </c>
    </row>
    <row r="10" spans="1:17" x14ac:dyDescent="0.3">
      <c r="E10">
        <v>322000</v>
      </c>
      <c r="F10">
        <v>265</v>
      </c>
      <c r="G10">
        <f>F10/$A$1</f>
        <v>9.0548759652839469E-3</v>
      </c>
      <c r="J10">
        <v>321020000</v>
      </c>
      <c r="K10">
        <v>89</v>
      </c>
      <c r="L10">
        <f>K10/$A$2</f>
        <v>1.1718235681369323E-2</v>
      </c>
    </row>
    <row r="11" spans="1:17" x14ac:dyDescent="0.3">
      <c r="E11">
        <v>3220000</v>
      </c>
      <c r="F11">
        <v>0</v>
      </c>
      <c r="G11">
        <v>1</v>
      </c>
      <c r="J11">
        <v>32102000000</v>
      </c>
      <c r="K11">
        <v>129</v>
      </c>
      <c r="L11">
        <f>K11/$A$2</f>
        <v>1.6984858459512836E-2</v>
      </c>
    </row>
    <row r="12" spans="1:17" x14ac:dyDescent="0.3">
      <c r="J12">
        <v>3220</v>
      </c>
      <c r="K12">
        <v>80</v>
      </c>
      <c r="L12">
        <f>K12/$A$2</f>
        <v>1.053324555628703E-2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8F77D-629E-4AFF-972D-9680A967F738}">
  <dimension ref="A1:U17"/>
  <sheetViews>
    <sheetView workbookViewId="0">
      <selection activeCell="J7" sqref="J7"/>
    </sheetView>
  </sheetViews>
  <sheetFormatPr defaultRowHeight="14.4" x14ac:dyDescent="0.3"/>
  <sheetData>
    <row r="1" spans="1:21" x14ac:dyDescent="0.3">
      <c r="A1">
        <v>29266</v>
      </c>
      <c r="E1">
        <v>2</v>
      </c>
      <c r="F1">
        <v>207</v>
      </c>
      <c r="G1">
        <f>F1/$A$1</f>
        <v>7.0730540559010456E-3</v>
      </c>
      <c r="J1">
        <v>2111000</v>
      </c>
      <c r="K1">
        <v>89</v>
      </c>
      <c r="L1">
        <f>K1/$A$2</f>
        <v>1.1718235681369323E-2</v>
      </c>
      <c r="O1">
        <v>211</v>
      </c>
      <c r="P1">
        <v>118</v>
      </c>
      <c r="Q1">
        <f>P1/$A$3</f>
        <v>1.2430211734962605E-2</v>
      </c>
    </row>
    <row r="2" spans="1:21" x14ac:dyDescent="0.3">
      <c r="A2">
        <v>7595</v>
      </c>
      <c r="E2">
        <v>21</v>
      </c>
      <c r="F2">
        <v>0</v>
      </c>
      <c r="G2">
        <f>U16</f>
        <v>5.2075510204081632E-2</v>
      </c>
      <c r="J2">
        <v>2112000</v>
      </c>
      <c r="K2">
        <v>89</v>
      </c>
      <c r="L2">
        <f t="shared" ref="L2:L7" si="0">K2/$A$2</f>
        <v>1.1718235681369323E-2</v>
      </c>
      <c r="O2">
        <v>2111</v>
      </c>
      <c r="P2">
        <v>0</v>
      </c>
      <c r="Q2">
        <f>Q1</f>
        <v>1.2430211734962605E-2</v>
      </c>
    </row>
    <row r="3" spans="1:21" x14ac:dyDescent="0.3">
      <c r="A3">
        <v>9493</v>
      </c>
      <c r="E3">
        <v>21110</v>
      </c>
      <c r="F3">
        <v>265</v>
      </c>
      <c r="G3">
        <f t="shared" ref="G3:G10" si="1">F3/$A$1</f>
        <v>9.0548759652839469E-3</v>
      </c>
      <c r="J3">
        <v>21200</v>
      </c>
      <c r="K3">
        <v>84</v>
      </c>
      <c r="L3">
        <f t="shared" si="0"/>
        <v>1.1059907834101382E-2</v>
      </c>
      <c r="O3">
        <v>211100</v>
      </c>
      <c r="P3">
        <v>133</v>
      </c>
      <c r="Q3">
        <f>P3/$A$3</f>
        <v>1.4010323396186663E-2</v>
      </c>
    </row>
    <row r="4" spans="1:21" x14ac:dyDescent="0.3">
      <c r="E4">
        <v>21110000</v>
      </c>
      <c r="F4">
        <v>362</v>
      </c>
      <c r="G4">
        <f t="shared" si="1"/>
        <v>1.2369302262010525E-2</v>
      </c>
      <c r="J4">
        <v>21200000</v>
      </c>
      <c r="K4">
        <v>89</v>
      </c>
      <c r="L4">
        <f t="shared" si="0"/>
        <v>1.1718235681369323E-2</v>
      </c>
      <c r="O4">
        <v>21120</v>
      </c>
      <c r="P4">
        <v>133</v>
      </c>
      <c r="Q4">
        <f>P4/$A$3</f>
        <v>1.4010323396186663E-2</v>
      </c>
    </row>
    <row r="5" spans="1:21" x14ac:dyDescent="0.3">
      <c r="E5">
        <v>2112</v>
      </c>
      <c r="F5">
        <v>0</v>
      </c>
      <c r="G5">
        <f>0.15*0.4</f>
        <v>0.06</v>
      </c>
      <c r="J5">
        <v>22</v>
      </c>
      <c r="K5">
        <v>0</v>
      </c>
      <c r="L5">
        <f>U17</f>
        <v>6.9434013605442185E-2</v>
      </c>
      <c r="O5">
        <v>2120</v>
      </c>
      <c r="P5">
        <v>126</v>
      </c>
      <c r="Q5">
        <f>P5/$A$3</f>
        <v>1.3272937954282103E-2</v>
      </c>
    </row>
    <row r="6" spans="1:21" x14ac:dyDescent="0.3">
      <c r="E6">
        <v>211200</v>
      </c>
      <c r="F6">
        <v>265</v>
      </c>
      <c r="G6">
        <f t="shared" si="1"/>
        <v>9.0548759652839469E-3</v>
      </c>
      <c r="J6">
        <v>220</v>
      </c>
      <c r="K6">
        <v>80</v>
      </c>
      <c r="L6">
        <f t="shared" si="0"/>
        <v>1.053324555628703E-2</v>
      </c>
      <c r="O6">
        <v>212000</v>
      </c>
      <c r="P6">
        <v>126</v>
      </c>
      <c r="Q6">
        <f>P6/$A$3</f>
        <v>1.3272937954282103E-2</v>
      </c>
    </row>
    <row r="7" spans="1:21" x14ac:dyDescent="0.3">
      <c r="E7">
        <v>21120000</v>
      </c>
      <c r="F7">
        <v>362</v>
      </c>
      <c r="G7">
        <f t="shared" si="1"/>
        <v>1.2369302262010525E-2</v>
      </c>
      <c r="J7">
        <v>2200000</v>
      </c>
      <c r="K7">
        <v>129</v>
      </c>
      <c r="L7">
        <f t="shared" si="0"/>
        <v>1.6984858459512836E-2</v>
      </c>
      <c r="O7">
        <v>2120000</v>
      </c>
      <c r="P7">
        <v>133</v>
      </c>
      <c r="Q7">
        <f>P7/$A$3</f>
        <v>1.4010323396186663E-2</v>
      </c>
    </row>
    <row r="8" spans="1:21" x14ac:dyDescent="0.3">
      <c r="E8">
        <v>212</v>
      </c>
      <c r="F8">
        <v>236</v>
      </c>
      <c r="G8">
        <f t="shared" si="1"/>
        <v>8.0639650105924967E-3</v>
      </c>
      <c r="O8">
        <v>2200</v>
      </c>
      <c r="P8">
        <v>118</v>
      </c>
      <c r="Q8">
        <f>P8/$A$3</f>
        <v>1.2430211734962605E-2</v>
      </c>
    </row>
    <row r="9" spans="1:21" x14ac:dyDescent="0.3">
      <c r="E9">
        <v>22000</v>
      </c>
      <c r="F9">
        <v>250</v>
      </c>
      <c r="G9">
        <f t="shared" si="1"/>
        <v>8.5423358163056098E-3</v>
      </c>
    </row>
    <row r="10" spans="1:21" x14ac:dyDescent="0.3">
      <c r="E10">
        <v>220000</v>
      </c>
      <c r="F10">
        <v>250</v>
      </c>
      <c r="G10">
        <f t="shared" si="1"/>
        <v>8.5423358163056098E-3</v>
      </c>
      <c r="S10" t="s">
        <v>4</v>
      </c>
      <c r="U10" t="s">
        <v>0</v>
      </c>
    </row>
    <row r="11" spans="1:21" x14ac:dyDescent="0.3">
      <c r="S11">
        <f>(1.2*2+0.9*1.2*1+1.2*2)/5</f>
        <v>1.1759999999999999</v>
      </c>
      <c r="U11">
        <v>11.92</v>
      </c>
    </row>
    <row r="12" spans="1:21" x14ac:dyDescent="0.3">
      <c r="S12">
        <f>U11/S11-1</f>
        <v>9.1360544217687085</v>
      </c>
    </row>
    <row r="13" spans="1:21" x14ac:dyDescent="0.3">
      <c r="S13" t="s">
        <v>1</v>
      </c>
    </row>
    <row r="14" spans="1:21" x14ac:dyDescent="0.3">
      <c r="S14">
        <f>(7*2+0*1+2*2+4.5)/5*0.8+4*1</f>
        <v>7.6</v>
      </c>
    </row>
    <row r="15" spans="1:21" x14ac:dyDescent="0.3">
      <c r="S15" t="s">
        <v>2</v>
      </c>
      <c r="U15" t="s">
        <v>3</v>
      </c>
    </row>
    <row r="16" spans="1:21" x14ac:dyDescent="0.3">
      <c r="S16">
        <f>S12*S14/100</f>
        <v>0.6943401360544218</v>
      </c>
      <c r="U16">
        <f>S16*0.075</f>
        <v>5.2075510204081632E-2</v>
      </c>
    </row>
    <row r="17" spans="21:21" x14ac:dyDescent="0.3">
      <c r="U17">
        <f>S16*0.1</f>
        <v>6.9434013605442185E-2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76BF-96D4-4D26-88B2-036F3D3F521D}">
  <dimension ref="A1:Q17"/>
  <sheetViews>
    <sheetView tabSelected="1" workbookViewId="0">
      <selection activeCell="P17" sqref="P17"/>
    </sheetView>
  </sheetViews>
  <sheetFormatPr defaultRowHeight="14.4" x14ac:dyDescent="0.3"/>
  <cols>
    <col min="15" max="15" width="10" bestFit="1" customWidth="1"/>
  </cols>
  <sheetData>
    <row r="1" spans="1:17" x14ac:dyDescent="0.3">
      <c r="A1">
        <v>29266</v>
      </c>
      <c r="E1">
        <v>11200</v>
      </c>
      <c r="F1">
        <v>250</v>
      </c>
      <c r="G1">
        <f>F1/$A$1</f>
        <v>8.5423358163056098E-3</v>
      </c>
      <c r="J1">
        <v>11100000</v>
      </c>
      <c r="K1">
        <v>89</v>
      </c>
      <c r="L1">
        <f t="shared" ref="L1:L8" si="0">K1/$A$2</f>
        <v>1.1718235681369323E-2</v>
      </c>
      <c r="O1">
        <v>1</v>
      </c>
      <c r="P1">
        <v>103</v>
      </c>
      <c r="Q1">
        <f t="shared" ref="Q1:Q17" si="1">P1/$A$3</f>
        <v>1.0850100073738544E-2</v>
      </c>
    </row>
    <row r="2" spans="1:17" x14ac:dyDescent="0.3">
      <c r="A2">
        <v>7595</v>
      </c>
      <c r="E2">
        <v>1210</v>
      </c>
      <c r="F2">
        <v>236</v>
      </c>
      <c r="G2">
        <f>F2/$A$1</f>
        <v>8.0639650105924967E-3</v>
      </c>
      <c r="J2">
        <v>112</v>
      </c>
      <c r="K2">
        <v>74</v>
      </c>
      <c r="L2">
        <f t="shared" si="0"/>
        <v>9.7432521395655041E-3</v>
      </c>
      <c r="O2">
        <v>11</v>
      </c>
      <c r="P2">
        <v>0</v>
      </c>
      <c r="Q2">
        <f>Q1</f>
        <v>1.0850100073738544E-2</v>
      </c>
    </row>
    <row r="3" spans="1:17" x14ac:dyDescent="0.3">
      <c r="A3">
        <v>9493</v>
      </c>
      <c r="E3">
        <v>12100</v>
      </c>
      <c r="F3">
        <v>0</v>
      </c>
      <c r="G3">
        <f>(A2-A3/3)*0.1*3/A3*0.4</f>
        <v>5.6007584535973869E-2</v>
      </c>
      <c r="J3">
        <v>11200000</v>
      </c>
      <c r="K3">
        <v>89</v>
      </c>
      <c r="L3">
        <f t="shared" si="0"/>
        <v>1.1718235681369323E-2</v>
      </c>
      <c r="O3">
        <v>111</v>
      </c>
      <c r="P3">
        <v>118</v>
      </c>
      <c r="Q3">
        <f t="shared" si="1"/>
        <v>1.2430211734962605E-2</v>
      </c>
    </row>
    <row r="4" spans="1:17" x14ac:dyDescent="0.3">
      <c r="E4">
        <v>1220</v>
      </c>
      <c r="F4">
        <v>236</v>
      </c>
      <c r="G4">
        <f>F4/$A$1</f>
        <v>8.0639650105924967E-3</v>
      </c>
      <c r="J4">
        <v>12200</v>
      </c>
      <c r="K4">
        <v>84</v>
      </c>
      <c r="L4">
        <f t="shared" si="0"/>
        <v>1.1059907834101382E-2</v>
      </c>
      <c r="O4">
        <v>1110</v>
      </c>
      <c r="P4">
        <v>0</v>
      </c>
      <c r="Q4">
        <f>(A2-A3/3)*0.1*3/A3</f>
        <v>0.14001896133993466</v>
      </c>
    </row>
    <row r="5" spans="1:17" x14ac:dyDescent="0.3">
      <c r="O5">
        <v>11100</v>
      </c>
      <c r="P5">
        <v>126</v>
      </c>
      <c r="Q5">
        <f t="shared" si="1"/>
        <v>1.3272937954282103E-2</v>
      </c>
    </row>
    <row r="6" spans="1:17" x14ac:dyDescent="0.3">
      <c r="O6">
        <v>111000</v>
      </c>
      <c r="P6">
        <v>182</v>
      </c>
      <c r="Q6">
        <f t="shared" si="1"/>
        <v>1.9172021489518593E-2</v>
      </c>
    </row>
    <row r="7" spans="1:17" x14ac:dyDescent="0.3">
      <c r="O7">
        <v>1110000</v>
      </c>
      <c r="P7">
        <v>133</v>
      </c>
      <c r="Q7">
        <f t="shared" si="1"/>
        <v>1.4010323396186663E-2</v>
      </c>
    </row>
    <row r="8" spans="1:17" x14ac:dyDescent="0.3">
      <c r="O8">
        <v>111000000</v>
      </c>
      <c r="P8">
        <v>133</v>
      </c>
      <c r="Q8">
        <f t="shared" si="1"/>
        <v>1.4010323396186663E-2</v>
      </c>
    </row>
    <row r="9" spans="1:17" x14ac:dyDescent="0.3">
      <c r="O9">
        <v>1120</v>
      </c>
      <c r="P9">
        <v>118</v>
      </c>
      <c r="Q9">
        <f t="shared" si="1"/>
        <v>1.2430211734962605E-2</v>
      </c>
    </row>
    <row r="10" spans="1:17" x14ac:dyDescent="0.3">
      <c r="O10">
        <v>112000</v>
      </c>
      <c r="P10">
        <v>126</v>
      </c>
      <c r="Q10">
        <f t="shared" si="1"/>
        <v>1.3272937954282103E-2</v>
      </c>
    </row>
    <row r="11" spans="1:17" x14ac:dyDescent="0.3">
      <c r="O11">
        <v>1120000</v>
      </c>
      <c r="P11">
        <v>133</v>
      </c>
      <c r="Q11">
        <f t="shared" si="1"/>
        <v>1.4010323396186663E-2</v>
      </c>
    </row>
    <row r="12" spans="1:17" x14ac:dyDescent="0.3">
      <c r="O12">
        <v>12</v>
      </c>
      <c r="P12">
        <v>103</v>
      </c>
      <c r="Q12">
        <f t="shared" si="1"/>
        <v>1.0850100073738544E-2</v>
      </c>
    </row>
    <row r="13" spans="1:17" x14ac:dyDescent="0.3">
      <c r="O13">
        <v>121</v>
      </c>
      <c r="P13">
        <v>112</v>
      </c>
      <c r="Q13">
        <f t="shared" si="1"/>
        <v>1.179816707047298E-2</v>
      </c>
    </row>
    <row r="14" spans="1:17" x14ac:dyDescent="0.3">
      <c r="O14">
        <v>121000</v>
      </c>
      <c r="P14">
        <v>133</v>
      </c>
      <c r="Q14">
        <f t="shared" si="1"/>
        <v>1.4010323396186663E-2</v>
      </c>
    </row>
    <row r="15" spans="1:17" x14ac:dyDescent="0.3">
      <c r="O15">
        <v>1210000</v>
      </c>
      <c r="P15">
        <v>182</v>
      </c>
      <c r="Q15">
        <f t="shared" si="1"/>
        <v>1.9172021489518593E-2</v>
      </c>
    </row>
    <row r="16" spans="1:17" x14ac:dyDescent="0.3">
      <c r="O16">
        <v>122</v>
      </c>
      <c r="P16">
        <v>112</v>
      </c>
      <c r="Q16">
        <f t="shared" si="1"/>
        <v>1.179816707047298E-2</v>
      </c>
    </row>
    <row r="17" spans="15:17" x14ac:dyDescent="0.3">
      <c r="O17">
        <v>122000</v>
      </c>
      <c r="P17">
        <v>182</v>
      </c>
      <c r="Q17">
        <f t="shared" si="1"/>
        <v>1.9172021489518593E-2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2020-12-16T02:37:09Z</dcterms:created>
  <dcterms:modified xsi:type="dcterms:W3CDTF">2021-01-12T12:15:40Z</dcterms:modified>
</cp:coreProperties>
</file>