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0"/>
  <workbookPr/>
  <mc:AlternateContent xmlns:mc="http://schemas.openxmlformats.org/markup-compatibility/2006">
    <mc:Choice Requires="x15">
      <x15ac:absPath xmlns:x15ac="http://schemas.microsoft.com/office/spreadsheetml/2010/11/ac" url="C:\Users\Maher\Downloads\03\E-Commerce_Sales-Analysis\"/>
    </mc:Choice>
  </mc:AlternateContent>
  <xr:revisionPtr revIDLastSave="0" documentId="13_ncr:1_{916003D1-4B44-4FF0-B90D-EEA4E1B21AAC}" xr6:coauthVersionLast="47" xr6:coauthVersionMax="47" xr10:uidLastSave="{00000000-0000-0000-0000-000000000000}"/>
  <bookViews>
    <workbookView xWindow="-108" yWindow="-108" windowWidth="23256" windowHeight="12456" xr2:uid="{00000000-000D-0000-FFFF-FFFF00000000}"/>
  </bookViews>
  <sheets>
    <sheet name="Sales_Dashboard" sheetId="3" r:id="rId1"/>
    <sheet name="Documentation" sheetId="1" r:id="rId2"/>
    <sheet name="Analysis" sheetId="6" r:id="rId3"/>
  </sheets>
  <definedNames>
    <definedName name="_xlchart.v5.0" hidden="1">Analysis!$J$2</definedName>
    <definedName name="_xlchart.v5.1" hidden="1">Analysis!$J$3:$J$51</definedName>
    <definedName name="_xlchart.v5.2" hidden="1">Analysis!$K$2</definedName>
    <definedName name="_xlchart.v5.3" hidden="1">Analysis!$K$3:$K$51</definedName>
    <definedName name="_xlchart.v5.4" hidden="1">Analysis!$J$2</definedName>
    <definedName name="_xlchart.v5.5" hidden="1">Analysis!$J$3:$J$51</definedName>
    <definedName name="_xlchart.v5.6" hidden="1">Analysis!$K$2</definedName>
    <definedName name="_xlchart.v5.7" hidden="1">Analysis!$K$3:$K$51</definedName>
    <definedName name="Slicer_Order_Date__Year">#N/A</definedName>
    <definedName name="Slicer_State">#N/A</definedName>
  </definedNames>
  <calcPr calcId="191029"/>
  <pivotCaches>
    <pivotCache cacheId="7" r:id="rId4"/>
    <pivotCache cacheId="32" r:id="rId5"/>
    <pivotCache cacheId="35" r:id="rId6"/>
    <pivotCache cacheId="38" r:id="rId7"/>
    <pivotCache cacheId="41" r:id="rId8"/>
    <pivotCache cacheId="44" r:id="rId9"/>
    <pivotCache cacheId="47" r:id="rId10"/>
    <pivotCache cacheId="50"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fc656c14-883f-4c2d-abd0-44e943408503" name="Orders" connection="Query - Orders"/>
          <x15:modelTable id="People_6796d397-626a-46b0-9aef-1dc2bc75034f" name="People" connection="Query - People"/>
          <x15:modelTable id="Return_3e9e7f62-9679-4040-abc0-84f13fea6c98" name="Return" connection="Query - Return"/>
          <x15:modelTable id="Shipping_Cost_3b635c20-f0d3-4458-9d91-aa39bfea1cf5" name="Shipping_Cost" connection="Query - Shipping_Cost"/>
        </x15:modelTables>
        <x15:modelRelationships>
          <x15:modelRelationship fromTable="Orders" fromColumn="Order ID" toTable="Return" toColumn="Order ID"/>
          <x15:modelRelationship fromTable="Orders" fromColumn="State" toTable="Shipping_Cost" toColumn="State"/>
          <x15:modelRelationship fromTable="Orders" fromColumn="Region" toTable="People"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6" l="1"/>
  <c r="A30" i="6"/>
  <c r="A26" i="6"/>
  <c r="C25" i="6"/>
  <c r="B30" i="6"/>
  <c r="B26" i="6"/>
  <c r="C26" i="6" l="1"/>
  <c r="C3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A8F0D4-1F01-4FFD-82B0-8B20ECD0106A}" name="Query - Orders" description="Connection to the 'Orders' query in the workbook." type="100" refreshedVersion="8" minRefreshableVersion="5">
    <extLst>
      <ext xmlns:x15="http://schemas.microsoft.com/office/spreadsheetml/2010/11/main" uri="{DE250136-89BD-433C-8126-D09CA5730AF9}">
        <x15:connection id="aeff5e52-26e0-4530-ad91-d1eeee88a3dd"/>
      </ext>
    </extLst>
  </connection>
  <connection id="2" xr16:uid="{44299635-76DD-4843-9411-ABAD87AF6A0C}" name="Query - People" description="Connection to the 'People' query in the workbook." type="100" refreshedVersion="8" minRefreshableVersion="5">
    <extLst>
      <ext xmlns:x15="http://schemas.microsoft.com/office/spreadsheetml/2010/11/main" uri="{DE250136-89BD-433C-8126-D09CA5730AF9}">
        <x15:connection id="98a4066b-6b97-4644-a18c-4df7c315633a"/>
      </ext>
    </extLst>
  </connection>
  <connection id="3" xr16:uid="{1E8735C5-291D-463A-B904-B33CEEED909B}" name="Query - Return" description="Connection to the 'Return' query in the workbook." type="100" refreshedVersion="8" minRefreshableVersion="5">
    <extLst>
      <ext xmlns:x15="http://schemas.microsoft.com/office/spreadsheetml/2010/11/main" uri="{DE250136-89BD-433C-8126-D09CA5730AF9}">
        <x15:connection id="db851fc3-9a0e-4a9c-bd11-e3be28b7a983"/>
      </ext>
    </extLst>
  </connection>
  <connection id="4" xr16:uid="{37E36957-F7AC-4D3F-8806-B0575F9BB4CA}" name="Query - Shipping_Cost" description="Connection to the 'Shipping_Cost' query in the workbook." type="100" refreshedVersion="8" minRefreshableVersion="5">
    <extLst>
      <ext xmlns:x15="http://schemas.microsoft.com/office/spreadsheetml/2010/11/main" uri="{DE250136-89BD-433C-8126-D09CA5730AF9}">
        <x15:connection id="9068e7b0-fdb5-4ee7-917e-59026d004493"/>
      </ext>
    </extLst>
  </connection>
  <connection id="5" xr16:uid="{C6A67DE5-6A1A-44B5-8462-308590FE8F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<sst xmlns="http://schemas.openxmlformats.org/spreadsheetml/2006/main" count="199" uniqueCount="119">
  <si>
    <t>2- Cleaning</t>
  </si>
  <si>
    <t>1- Collection</t>
  </si>
  <si>
    <t>E-Commerce_Sales-Analysis</t>
  </si>
  <si>
    <t>Row Labels</t>
  </si>
  <si>
    <t>Grand Total</t>
  </si>
  <si>
    <t>Sum of total_sales</t>
  </si>
  <si>
    <t>2014</t>
  </si>
  <si>
    <t>2015</t>
  </si>
  <si>
    <t>2016</t>
  </si>
  <si>
    <t>2017</t>
  </si>
  <si>
    <t>Central</t>
  </si>
  <si>
    <t>East</t>
  </si>
  <si>
    <t>South</t>
  </si>
  <si>
    <t>West</t>
  </si>
  <si>
    <t>1 duplicate row removed</t>
  </si>
  <si>
    <t>order date datatype is correct</t>
  </si>
  <si>
    <t>ship_date transformed into 3 columns then got merged into date datatype</t>
  </si>
  <si>
    <t>there is no outliers in country / state / region / categoty / subcategory</t>
  </si>
  <si>
    <t>sales has no zeros or negative numbers</t>
  </si>
  <si>
    <t>added calculated column total_revenue=(sales*discount if &gt;0)*quantity</t>
  </si>
  <si>
    <t>split by delimter country,city</t>
  </si>
  <si>
    <t>people / returns =&gt; use first row as headers</t>
  </si>
  <si>
    <t>created the relations between tables in the power pivot</t>
  </si>
  <si>
    <t>1--</t>
  </si>
  <si>
    <t>2--</t>
  </si>
  <si>
    <t>3--</t>
  </si>
  <si>
    <t>4--</t>
  </si>
  <si>
    <t>5--</t>
  </si>
  <si>
    <t>6--</t>
  </si>
  <si>
    <t>7--</t>
  </si>
  <si>
    <t>8--</t>
  </si>
  <si>
    <t>9--</t>
  </si>
  <si>
    <t>10--</t>
  </si>
  <si>
    <t>No nulls in whole dataset</t>
  </si>
  <si>
    <t>Combine all raw data and sheets (4 tables total) in 1 file names "RAW_Sales_Dataset"</t>
  </si>
  <si>
    <t>3- Analysis</t>
  </si>
  <si>
    <t>Total sales vs total sales previous year --KPI</t>
  </si>
  <si>
    <t>Total profit vs total profit previous year --KPI</t>
  </si>
  <si>
    <t>Sales vs Profit over the years --line_chart</t>
  </si>
  <si>
    <t>Sales&amp;Profit Distribution by Regions --clustered_bar_chart or radar</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</si>
  <si>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</si>
  <si>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</si>
  <si>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</si>
  <si>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</si>
  <si>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</si>
  <si>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</si>
  <si>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</si>
  <si>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</si>
  <si>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</si>
  <si>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</si>
  <si>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</si>
  <si>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</si>
  <si>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</si>
  <si>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</si>
  <si>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</si>
  <si>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</si>
  <si>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</si>
  <si>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</si>
  <si>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</si>
  <si>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</si>
  <si>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</si>
  <si>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</si>
  <si>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</si>
  <si>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</si>
  <si>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</si>
  <si>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</si>
  <si>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</si>
  <si>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</si>
  <si>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</si>
  <si>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</si>
  <si>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</si>
  <si>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</si>
  <si>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</si>
  <si>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</si>
  <si>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</si>
  <si>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</si>
  <si>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</si>
  <si>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</si>
  <si>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</si>
  <si>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</si>
  <si>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</si>
  <si>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</si>
  <si>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</si>
  <si>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</si>
  <si>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</si>
  <si>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</si>
  <si>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</si>
  <si>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</si>
  <si>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</si>
  <si>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Sales Distribution by States --map</t>
  </si>
  <si>
    <t>Sales Distribution by Category --vertical_bar_chart</t>
  </si>
  <si>
    <t>Sales&amp;Profit Distribution by Regions</t>
  </si>
  <si>
    <t>Furniture</t>
  </si>
  <si>
    <t>Office Supplies</t>
  </si>
  <si>
    <t>Technology</t>
  </si>
  <si>
    <t>Sales Distribution by Category</t>
  </si>
  <si>
    <t>Accessories</t>
  </si>
  <si>
    <t>Appliances</t>
  </si>
  <si>
    <t>Chairs</t>
  </si>
  <si>
    <t>Phones</t>
  </si>
  <si>
    <t>Storage</t>
  </si>
  <si>
    <t>Count of Returned</t>
  </si>
  <si>
    <t>Top10 Sub-category by Sales --horizontal_bar_chart</t>
  </si>
  <si>
    <t>Returns over years</t>
  </si>
  <si>
    <t>TotalSalesSelectedYear</t>
  </si>
  <si>
    <t>TotalSalesPreviousYear</t>
  </si>
  <si>
    <t>diff</t>
  </si>
  <si>
    <t>Top5 Sub-category by Sales</t>
  </si>
  <si>
    <t>Profit</t>
  </si>
  <si>
    <t>Sales</t>
  </si>
  <si>
    <t>selected profit</t>
  </si>
  <si>
    <t>before selected profit</t>
  </si>
  <si>
    <r>
      <t>Profit Growth</t>
    </r>
    <r>
      <rPr>
        <sz val="10"/>
        <color theme="1"/>
        <rFont val="Segoe UI"/>
        <family val="2"/>
      </rPr>
      <t>: Total profit rose to </t>
    </r>
    <r>
      <rPr>
        <b/>
        <sz val="10"/>
        <color theme="1"/>
        <rFont val="Segoe UI"/>
        <family val="2"/>
      </rPr>
      <t>93,439</t>
    </r>
    <r>
      <rPr>
        <sz val="10"/>
        <color theme="1"/>
        <rFont val="Segoe UI"/>
        <family val="2"/>
      </rPr>
      <t> (current year) from </t>
    </r>
    <r>
      <rPr>
        <b/>
        <sz val="10"/>
        <color theme="1"/>
        <rFont val="Segoe UI"/>
        <family val="2"/>
      </rPr>
      <t>84,795</t>
    </r>
    <r>
      <rPr>
        <sz val="10"/>
        <color theme="1"/>
        <rFont val="Segoe UI"/>
        <family val="2"/>
      </rPr>
      <t> (previous year), a </t>
    </r>
    <r>
      <rPr>
        <b/>
        <sz val="10"/>
        <color theme="1"/>
        <rFont val="Segoe UI"/>
        <family val="2"/>
      </rPr>
      <t>~10.2% increase</t>
    </r>
    <r>
      <rPr>
        <sz val="10"/>
        <color theme="1"/>
        <rFont val="Segoe UI"/>
        <family val="2"/>
      </rPr>
      <t>.</t>
    </r>
  </si>
  <si>
    <r>
      <t>Category Dominance</t>
    </r>
    <r>
      <rPr>
        <sz val="10"/>
        <color theme="1"/>
        <rFont val="Segoe UI"/>
        <family val="2"/>
      </rPr>
      <t>: </t>
    </r>
    <r>
      <rPr>
        <b/>
        <sz val="10"/>
        <color theme="1"/>
        <rFont val="Segoe UI"/>
        <family val="2"/>
      </rPr>
      <t>Accessories</t>
    </r>
    <r>
      <rPr>
        <sz val="10"/>
        <color theme="1"/>
        <rFont val="Segoe UI"/>
        <family val="2"/>
      </rPr>
      <t> accounted for </t>
    </r>
    <r>
      <rPr>
        <b/>
        <sz val="10"/>
        <color theme="1"/>
        <rFont val="Segoe UI"/>
        <family val="2"/>
      </rPr>
      <t>36%</t>
    </r>
    <r>
      <rPr>
        <sz val="10"/>
        <color theme="1"/>
        <rFont val="Segoe UI"/>
        <family val="2"/>
      </rPr>
      <t> of sales (total </t>
    </r>
    <r>
      <rPr>
        <b/>
        <sz val="10"/>
        <color theme="1"/>
        <rFont val="Segoe UI"/>
        <family val="2"/>
      </rPr>
      <t>869,821</t>
    </r>
    <r>
      <rPr>
        <sz val="10"/>
        <color theme="1"/>
        <rFont val="Segoe UI"/>
        <family val="2"/>
      </rPr>
      <t>). Other categories include Furniture, Office Supplies, and Technology.</t>
    </r>
  </si>
  <si>
    <r>
      <t>Top Sub-Categories</t>
    </r>
    <r>
      <rPr>
        <sz val="10"/>
        <color theme="1"/>
        <rFont val="Segoe UI"/>
        <family val="2"/>
      </rPr>
      <t>: </t>
    </r>
    <r>
      <rPr>
        <b/>
        <sz val="10"/>
        <color theme="1"/>
        <rFont val="Segoe UI"/>
        <family val="2"/>
      </rPr>
      <t>Appliances</t>
    </r>
    <r>
      <rPr>
        <sz val="10"/>
        <color theme="1"/>
        <rFont val="Segoe UI"/>
        <family val="2"/>
      </rPr>
      <t> led with </t>
    </r>
    <r>
      <rPr>
        <b/>
        <sz val="10"/>
        <color theme="1"/>
        <rFont val="Segoe UI"/>
        <family val="2"/>
      </rPr>
      <t>220,225</t>
    </r>
    <r>
      <rPr>
        <sz val="10"/>
        <color theme="1"/>
        <rFont val="Segoe UI"/>
        <family val="2"/>
      </rPr>
      <t> in sales, followed by </t>
    </r>
    <r>
      <rPr>
        <b/>
        <sz val="10"/>
        <color theme="1"/>
        <rFont val="Segoe UI"/>
        <family val="2"/>
      </rPr>
      <t>Storage</t>
    </r>
    <r>
      <rPr>
        <sz val="10"/>
        <color theme="1"/>
        <rFont val="Segoe UI"/>
        <family val="2"/>
      </rPr>
      <t>.</t>
    </r>
  </si>
  <si>
    <r>
      <t>Data Trends (2014–2017)</t>
    </r>
    <r>
      <rPr>
        <sz val="10"/>
        <color theme="1"/>
        <rFont val="Segoe UI"/>
        <family val="2"/>
      </rPr>
      <t>: Sales and profit likely grew year-over-year (exact values unclear due to formatting).</t>
    </r>
  </si>
  <si>
    <r>
      <t>Profit Margins</t>
    </r>
    <r>
      <rPr>
        <sz val="10"/>
        <color theme="1"/>
        <rFont val="Segoe UI"/>
        <family val="2"/>
      </rPr>
      <t>: Profit ratios vary significantly by region (e.g., </t>
    </r>
    <r>
      <rPr>
        <b/>
        <sz val="10"/>
        <color theme="1"/>
        <rFont val="Segoe UI"/>
        <family val="2"/>
      </rPr>
      <t>6.25%</t>
    </r>
    <r>
      <rPr>
        <sz val="10"/>
        <color theme="1"/>
        <rFont val="Segoe UI"/>
        <family val="2"/>
      </rPr>
      <t> in West vs. unclear in other regions).</t>
    </r>
  </si>
  <si>
    <r>
      <t>Sales Growth</t>
    </r>
    <r>
      <rPr>
        <sz val="14"/>
        <color theme="1"/>
        <rFont val="Segoe UI"/>
        <family val="2"/>
      </rPr>
      <t>: Total sales increased to </t>
    </r>
    <r>
      <rPr>
        <b/>
        <sz val="14"/>
        <color theme="1"/>
        <rFont val="Segoe UI"/>
        <family val="2"/>
      </rPr>
      <t>2,192,690</t>
    </r>
    <r>
      <rPr>
        <sz val="14"/>
        <color theme="1"/>
        <rFont val="Segoe UI"/>
        <family val="2"/>
      </rPr>
      <t> (current year) from </t>
    </r>
    <r>
      <rPr>
        <b/>
        <sz val="14"/>
        <color theme="1"/>
        <rFont val="Segoe UI"/>
        <family val="2"/>
      </rPr>
      <t>1,979,748</t>
    </r>
    <r>
      <rPr>
        <sz val="14"/>
        <color theme="1"/>
        <rFont val="Segoe UI"/>
        <family val="2"/>
      </rPr>
      <t> (previous year), reflecting </t>
    </r>
    <r>
      <rPr>
        <b/>
        <sz val="14"/>
        <color theme="1"/>
        <rFont val="Segoe UI"/>
        <family val="2"/>
      </rPr>
      <t>~10.7% growth</t>
    </r>
    <r>
      <rPr>
        <sz val="14"/>
        <color theme="1"/>
        <rFont val="Segoe UI"/>
        <family val="2"/>
      </rPr>
      <t>.</t>
    </r>
  </si>
  <si>
    <t>4- Insights on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</si>
</sst>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3" x14ac:knownFonts="1">
    <font>
      <sz val="11"/>
      <color theme="1"/>
      <name val="Calibri"/>
      <family val="2"/>
      <scheme val="minor"/>
    </font>
    <font>
      <sz val="12"/>
      <color theme="1"/>
      <name val="Times New Roman"/>
      <family val="1"/>
    </font>
    <font>
      <sz val="16"/>
      <color theme="1"/>
      <name val="Times New Roman"/>
      <family val="1"/>
    </font>
    <font>
      <sz val="11"/>
      <color theme="1"/>
      <name val="Calibri"/>
      <family val="2"/>
      <scheme val="minor"/>
    </font>
    <font>
      <b/>
      <sz val="11"/>
      <color theme="1"/>
      <name val="Calibri"/>
      <family val="2"/>
      <scheme val="minor"/>
    </font>
    <font>
      <sz val="16"/>
      <color rgb="FFFF0000"/>
      <name val="Times New Roman"/>
      <family val="1"/>
    </font>
    <font>
      <sz val="14"/>
      <color theme="1"/>
      <name val="Arial"/>
      <family val="2"/>
    </font>
    <font>
      <sz val="18"/>
      <color theme="1"/>
      <name val="Times New Roman"/>
      <family val="1"/>
    </font>
    <font>
      <sz val="12"/>
      <color theme="1"/>
      <name val="Arial"/>
      <family val="2"/>
    </font>
    <font>
      <sz val="10"/>
      <color theme="1"/>
      <name val="Segoe UI"/>
      <family val="2"/>
    </font>
    <font>
      <b/>
      <sz val="10"/>
      <color theme="1"/>
      <name val="Segoe UI"/>
      <family val="2"/>
    </font>
    <font>
      <sz val="14"/>
      <color theme="1"/>
      <name val="Segoe UI"/>
      <family val="2"/>
    </font>
    <font>
      <b/>
      <sz val="14"/>
      <color theme="1"/>
      <name val="Segoe UI"/>
      <family val="2"/>
    </font>
  </fonts>
  <fills count="5">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8">
    <xf numFmtId="0" fontId="0" fillId="0" borderId="0" xfId="0"/>
    <xf numFmtId="0" fontId="1" fillId="0" borderId="0" xfId="0" applyFont="1"/>
    <xf numFmtId="0" fontId="2" fillId="0" borderId="0" xfId="0" applyFon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0" fontId="4" fillId="3" borderId="1" xfId="0" applyFont="1" applyFill="1" applyBorder="1"/>
    <xf numFmtId="0" fontId="5" fillId="0" borderId="0" xfId="0" applyFont="1"/>
    <xf numFmtId="0" fontId="6" fillId="0" borderId="0" xfId="0" applyFont="1"/>
    <xf numFmtId="0" fontId="8" fillId="0" borderId="0" xfId="0" applyFont="1" applyAlignment="1">
      <alignment horizontal="right"/>
    </xf>
    <xf numFmtId="0" fontId="6" fillId="4" borderId="0" xfId="0" applyFont="1" applyFill="1"/>
    <xf numFmtId="0" fontId="0" fillId="4" borderId="0" xfId="0" applyFill="1"/>
    <xf numFmtId="0" fontId="0" fillId="4" borderId="0" xfId="0" applyFill="1" applyAlignment="1">
      <alignment horizontal="left"/>
    </xf>
    <xf numFmtId="3" fontId="0" fillId="0" borderId="0" xfId="0" applyNumberFormat="1"/>
    <xf numFmtId="164" fontId="0" fillId="0" borderId="0" xfId="1" applyNumberFormat="1" applyFont="1"/>
    <xf numFmtId="0" fontId="7" fillId="0" borderId="0" xfId="0" applyFont="1" applyAlignment="1">
      <alignment horizontal="center"/>
    </xf>
    <xf numFmtId="0" fontId="0" fillId="4" borderId="0" xfId="0" applyNumberFormat="1" applyFill="1"/>
  </cellXfs>
  <cellStyles count="2">
    <cellStyle name="Comma" xfId="1" builtinId="3"/>
    <cellStyle name="Normal" xfId="0" builtinId="0"/>
  </cellStyles>
  <dxfs count="55">
    <dxf>
      <font>
        <sz val="12"/>
        <color rgb="FFF7CE75"/>
        <name val="Arial Black"/>
        <family val="2"/>
        <scheme val="none"/>
      </font>
      <border>
        <bottom style="thin">
          <color rgb="FFF7CE75"/>
        </bottom>
        <vertical/>
        <horizontal/>
      </border>
    </dxf>
    <dxf>
      <font>
        <b/>
        <i val="0"/>
        <strike val="0"/>
        <u val="none"/>
        <color rgb="FFF7CE75"/>
      </font>
      <fill>
        <patternFill>
          <bgColor rgb="FF000000"/>
        </patternFill>
      </fill>
      <border diagonalUp="0" diagonalDown="0">
        <left/>
        <right/>
        <top/>
        <bottom/>
        <vertical/>
        <horizontal/>
      </border>
    </dxf>
    <dxf>
      <numFmt numFmtId="164" formatCode="_-* #,##0_-;\-* #,##0_-;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s>
  <tableStyles count="1" defaultTableStyle="TableStyleMedium2" defaultPivotStyle="PivotStyleLight16">
    <tableStyle name="SlicerStyleLight1 2" pivot="0" table="0" count="10" xr9:uid="{B585B00F-987B-47B7-A4B6-E7C1DD902DEA}">
      <tableStyleElement type="wholeTable" dxfId="1"/>
      <tableStyleElement type="headerRow" dxfId="0"/>
    </tableStyle>
  </tableStyles>
  <colors>
    <mruColors>
      <color rgb="FFF7CE75"/>
      <color rgb="FFFFC000"/>
      <color rgb="FFDB3A01"/>
      <color rgb="FF120300"/>
      <color rgb="FF8B1602"/>
      <color rgb="FFFE9100"/>
      <color rgb="FF0000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[Sales_Analysis+Documentation.xlsx]Analysis!over_years</c:name>
    <c:fmtId val="15"/>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AU" sz="1400">
                <a:solidFill>
                  <a:srgbClr val="FFC000"/>
                </a:solidFill>
                <a:latin typeface="Arial Black" panose="020B0A04020102020204" pitchFamily="34" charset="0"/>
              </a:rPr>
              <a:t>Sales &amp;</a:t>
            </a:r>
            <a:r>
              <a:rPr lang="en-AU" sz="1400" baseline="0">
                <a:solidFill>
                  <a:srgbClr val="FFC000"/>
                </a:solidFill>
                <a:latin typeface="Arial Black" panose="020B0A04020102020204" pitchFamily="34" charset="0"/>
              </a:rPr>
              <a:t> Profit over years</a:t>
            </a:r>
            <a:endParaRPr lang="en-AU" sz="1400">
              <a:solidFill>
                <a:srgbClr val="FFC000"/>
              </a:solidFill>
              <a:latin typeface="Arial Black" panose="020B0A04020102020204" pitchFamily="34" charset="0"/>
            </a:endParaRPr>
          </a:p>
        </c:rich>
      </c:tx>
      <c:layout>
        <c:manualLayout>
          <c:xMode val="edge"/>
          <c:yMode val="edge"/>
          <c:x val="0.13012582471174641"/>
          <c:y val="5.27306811599919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A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B3A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7CE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c:f>
              <c:strCache>
                <c:ptCount val="1"/>
                <c:pt idx="0">
                  <c:v>Sales</c:v>
                </c:pt>
              </c:strCache>
            </c:strRef>
          </c:tx>
          <c:spPr>
            <a:ln w="28575" cap="rnd">
              <a:solidFill>
                <a:srgbClr val="DB3A01"/>
              </a:solidFill>
              <a:round/>
            </a:ln>
            <a:effectLst/>
          </c:spPr>
          <c:marker>
            <c:symbol val="none"/>
          </c:marker>
          <c:cat>
            <c:strRef>
              <c:f>Analysis!$A$3:$A$7</c:f>
              <c:strCache>
                <c:ptCount val="4"/>
                <c:pt idx="0">
                  <c:v>2014</c:v>
                </c:pt>
                <c:pt idx="1">
                  <c:v>2015</c:v>
                </c:pt>
                <c:pt idx="2">
                  <c:v>2016</c:v>
                </c:pt>
                <c:pt idx="3">
                  <c:v>2017</c:v>
                </c:pt>
              </c:strCache>
            </c:strRef>
          </c:cat>
          <c:val>
            <c:numRef>
              <c:f>Analysis!$B$3:$B$7</c:f>
              <c:numCache>
                <c:formatCode>_-* #,##0_-;\-* #,##0_-;_-* "-"??_-;_-@_-</c:formatCode>
                <c:ptCount val="4"/>
                <c:pt idx="0">
                  <c:v>1491445.0357090002</c:v>
                </c:pt>
                <c:pt idx="1">
                  <c:v>1468322.2373219999</c:v>
                </c:pt>
                <c:pt idx="2">
                  <c:v>1979747.7285139943</c:v>
                </c:pt>
                <c:pt idx="3">
                  <c:v>2192689.6794879995</c:v>
                </c:pt>
              </c:numCache>
            </c:numRef>
          </c:val>
          <c:smooth val="0"/>
          <c:extLst>
            <c:ext xmlns:c16="http://schemas.microsoft.com/office/drawing/2014/chart" uri="{C3380CC4-5D6E-409C-BE32-E72D297353CC}">
              <c16:uniqueId val="{00000000-3284-488E-8353-BF11B6A32EFF}"/>
            </c:ext>
          </c:extLst>
        </c:ser>
        <c:dLbls>
          <c:showLegendKey val="0"/>
          <c:showVal val="0"/>
          <c:showCatName val="0"/>
          <c:showSerName val="0"/>
          <c:showPercent val="0"/>
          <c:showBubbleSize val="0"/>
        </c:dLbls>
        <c:marker val="1"/>
        <c:smooth val="0"/>
        <c:axId val="39042383"/>
        <c:axId val="39042863"/>
      </c:lineChart>
      <c:lineChart>
        <c:grouping val="standard"/>
        <c:varyColors val="0"/>
        <c:ser>
          <c:idx val="1"/>
          <c:order val="1"/>
          <c:tx>
            <c:strRef>
              <c:f>Analysis!$C$2</c:f>
              <c:strCache>
                <c:ptCount val="1"/>
                <c:pt idx="0">
                  <c:v>Profit</c:v>
                </c:pt>
              </c:strCache>
            </c:strRef>
          </c:tx>
          <c:spPr>
            <a:ln w="28575" cap="rnd">
              <a:solidFill>
                <a:srgbClr val="F7CE75"/>
              </a:solidFill>
              <a:round/>
            </a:ln>
            <a:effectLst/>
          </c:spPr>
          <c:marker>
            <c:symbol val="none"/>
          </c:marker>
          <c:cat>
            <c:strRef>
              <c:f>Analysis!$A$3:$A$7</c:f>
              <c:strCache>
                <c:ptCount val="4"/>
                <c:pt idx="0">
                  <c:v>2014</c:v>
                </c:pt>
                <c:pt idx="1">
                  <c:v>2015</c:v>
                </c:pt>
                <c:pt idx="2">
                  <c:v>2016</c:v>
                </c:pt>
                <c:pt idx="3">
                  <c:v>2017</c:v>
                </c:pt>
              </c:strCache>
            </c:strRef>
          </c:cat>
          <c:val>
            <c:numRef>
              <c:f>Analysis!$C$3:$C$7</c:f>
              <c:numCache>
                <c:formatCode>_-* #,##0_-;\-* #,##0_-;_-* "-"??_-;_-@_-</c:formatCode>
                <c:ptCount val="4"/>
                <c:pt idx="0">
                  <c:v>49556.032899999977</c:v>
                </c:pt>
                <c:pt idx="1">
                  <c:v>61618.603700000029</c:v>
                </c:pt>
                <c:pt idx="2">
                  <c:v>81795.174300000013</c:v>
                </c:pt>
                <c:pt idx="3">
                  <c:v>93439.2696</c:v>
                </c:pt>
              </c:numCache>
            </c:numRef>
          </c:val>
          <c:smooth val="0"/>
          <c:extLst>
            <c:ext xmlns:c16="http://schemas.microsoft.com/office/drawing/2014/chart" uri="{C3380CC4-5D6E-409C-BE32-E72D297353CC}">
              <c16:uniqueId val="{00000001-3284-488E-8353-BF11B6A32EFF}"/>
            </c:ext>
          </c:extLst>
        </c:ser>
        <c:dLbls>
          <c:showLegendKey val="0"/>
          <c:showVal val="0"/>
          <c:showCatName val="0"/>
          <c:showSerName val="0"/>
          <c:showPercent val="0"/>
          <c:showBubbleSize val="0"/>
        </c:dLbls>
        <c:marker val="1"/>
        <c:smooth val="0"/>
        <c:axId val="1669871824"/>
        <c:axId val="1669870864"/>
      </c:lineChart>
      <c:catAx>
        <c:axId val="390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7CE75"/>
                </a:solidFill>
                <a:latin typeface="Arial Black" panose="020B0A04020102020204" pitchFamily="34" charset="0"/>
                <a:ea typeface="+mn-ea"/>
                <a:cs typeface="+mn-cs"/>
              </a:defRPr>
            </a:pPr>
            <a:endParaRPr lang="en-US"/>
          </a:p>
        </c:txPr>
        <c:crossAx val="39042863"/>
        <c:crosses val="autoZero"/>
        <c:auto val="1"/>
        <c:lblAlgn val="ctr"/>
        <c:lblOffset val="100"/>
        <c:noMultiLvlLbl val="0"/>
      </c:catAx>
      <c:valAx>
        <c:axId val="39042863"/>
        <c:scaling>
          <c:orientation val="minMax"/>
          <c:max val="2500000"/>
          <c:min val="450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B3A01"/>
                </a:solidFill>
                <a:latin typeface="+mn-lt"/>
                <a:ea typeface="+mn-ea"/>
                <a:cs typeface="+mn-cs"/>
              </a:defRPr>
            </a:pPr>
            <a:endParaRPr lang="en-US"/>
          </a:p>
        </c:txPr>
        <c:crossAx val="39042383"/>
        <c:crosses val="autoZero"/>
        <c:crossBetween val="between"/>
      </c:valAx>
      <c:valAx>
        <c:axId val="1669870864"/>
        <c:scaling>
          <c:orientation val="minMax"/>
          <c:max val="100000"/>
          <c:min val="40000"/>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7CE75"/>
                </a:solidFill>
                <a:latin typeface="+mn-lt"/>
                <a:ea typeface="+mn-ea"/>
                <a:cs typeface="+mn-cs"/>
              </a:defRPr>
            </a:pPr>
            <a:endParaRPr lang="en-US"/>
          </a:p>
        </c:txPr>
        <c:crossAx val="1669871824"/>
        <c:crosses val="max"/>
        <c:crossBetween val="between"/>
      </c:valAx>
      <c:catAx>
        <c:axId val="1669871824"/>
        <c:scaling>
          <c:orientation val="minMax"/>
        </c:scaling>
        <c:delete val="1"/>
        <c:axPos val="b"/>
        <c:numFmt formatCode="General" sourceLinked="1"/>
        <c:majorTickMark val="out"/>
        <c:minorTickMark val="none"/>
        <c:tickLblPos val="nextTo"/>
        <c:crossAx val="16698708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7CE75"/>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[Sales_Analysis+Documentation.xlsx]Analysis!PivotTable4</c:name>
    <c:fmtId val="3"/>
  </c:pivotSource>
  <c:chart>
    <c:title>
      <c:tx>
        <c:rich>
          <a:bodyPr rot="0" spcFirstLastPara="1" vertOverflow="ellipsis" vert="horz" wrap="square" anchor="ctr" anchorCtr="1"/>
          <a:lstStyle/>
          <a:p>
            <a:pPr>
              <a:defRPr sz="1800" b="1" i="0" u="none" strike="noStrike" kern="1200" baseline="0">
                <a:solidFill>
                  <a:srgbClr val="FFC000"/>
                </a:solidFill>
                <a:latin typeface="+mn-lt"/>
                <a:ea typeface="+mn-ea"/>
                <a:cs typeface="+mn-cs"/>
              </a:defRPr>
            </a:pPr>
            <a:r>
              <a:rPr lang="en-US" sz="1400">
                <a:solidFill>
                  <a:srgbClr val="FFC000"/>
                </a:solidFill>
                <a:latin typeface="Arial Black" panose="020B0A04020102020204" pitchFamily="34" charset="0"/>
              </a:rPr>
              <a:t>Sales Distribution</a:t>
            </a:r>
          </a:p>
          <a:p>
            <a:pPr>
              <a:defRPr>
                <a:solidFill>
                  <a:srgbClr val="FFC000"/>
                </a:solidFill>
              </a:defRPr>
            </a:pPr>
            <a:r>
              <a:rPr lang="en-US" sz="1400">
                <a:solidFill>
                  <a:srgbClr val="FFC000"/>
                </a:solidFill>
                <a:latin typeface="Arial Black" panose="020B0A04020102020204" pitchFamily="34" charset="0"/>
              </a:rPr>
              <a:t>by Category</a:t>
            </a:r>
          </a:p>
        </c:rich>
      </c:tx>
      <c:layout>
        <c:manualLayout>
          <c:xMode val="edge"/>
          <c:yMode val="edge"/>
          <c:x val="3.7992645161166526E-3"/>
          <c:y val="6.0758233739568873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C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2">
              <a:tint val="65000"/>
            </a:schemeClr>
          </a:solidFill>
          <a:ln>
            <a:noFill/>
          </a:ln>
          <a:effectLst>
            <a:outerShdw blurRad="254000" sx="102000" sy="102000" algn="ctr" rotWithShape="0">
              <a:prstClr val="black">
                <a:alpha val="20000"/>
              </a:prstClr>
            </a:outerShdw>
          </a:effectLst>
        </c:spPr>
        <c:dLbl>
          <c:idx val="0"/>
          <c:layout>
            <c:manualLayout>
              <c:x val="-0.14434254974781902"/>
              <c:y val="0.245975408046768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hade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4195162749554594"/>
          <c:y val="4.2096211388327372E-2"/>
          <c:w val="0.53143800568738453"/>
          <c:h val="0.89776634377120512"/>
        </c:manualLayout>
      </c:layout>
      <c:pieChart>
        <c:varyColors val="1"/>
        <c:ser>
          <c:idx val="0"/>
          <c:order val="0"/>
          <c:tx>
            <c:strRef>
              <c:f>Analysis!$U$2</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F91-4B42-8199-9B8555BA1F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DF91-4B42-8199-9B8555BA1F90}"/>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F91-4B42-8199-9B8555BA1F90}"/>
              </c:ext>
            </c:extLst>
          </c:dPt>
          <c:dLbls>
            <c:dLbl>
              <c:idx val="0"/>
              <c:layout>
                <c:manualLayout>
                  <c:x val="-0.14434254974781902"/>
                  <c:y val="0.2459754080467689"/>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F91-4B42-8199-9B8555BA1F9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Analysis!$T$3:$T$6</c:f>
              <c:strCache>
                <c:ptCount val="3"/>
                <c:pt idx="0">
                  <c:v>Furniture</c:v>
                </c:pt>
                <c:pt idx="1">
                  <c:v>Office Supplies</c:v>
                </c:pt>
                <c:pt idx="2">
                  <c:v>Technology</c:v>
                </c:pt>
              </c:strCache>
            </c:strRef>
          </c:cat>
          <c:val>
            <c:numRef>
              <c:f>Analysis!$U$3:$U$6</c:f>
              <c:numCache>
                <c:formatCode>_-* #,##0_-;\-* #,##0_-;_-* "-"??_-;_-@_-</c:formatCode>
                <c:ptCount val="3"/>
                <c:pt idx="0">
                  <c:v>530886.53088799969</c:v>
                </c:pt>
                <c:pt idx="1">
                  <c:v>869821.21990000026</c:v>
                </c:pt>
                <c:pt idx="2">
                  <c:v>791981.92869999981</c:v>
                </c:pt>
              </c:numCache>
            </c:numRef>
          </c:val>
          <c:extLst>
            <c:ext xmlns:c16="http://schemas.microsoft.com/office/drawing/2014/chart" uri="{C3380CC4-5D6E-409C-BE32-E72D297353CC}">
              <c16:uniqueId val="{00000007-DF91-4B42-8199-9B8555BA1F9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8.8337697050868885E-2"/>
          <c:y val="0.39280405752549091"/>
          <c:w val="0.3508433695638617"/>
          <c:h val="0.37661287916777353"/>
        </c:manualLayout>
      </c:layout>
      <c:overlay val="0"/>
      <c:spPr>
        <a:solidFill>
          <a:srgbClr val="120300"/>
        </a:solidFill>
        <a:ln>
          <a:noFill/>
        </a:ln>
        <a:effectLst/>
      </c:spPr>
      <c:txPr>
        <a:bodyPr rot="0" spcFirstLastPara="1" vertOverflow="ellipsis" vert="horz" wrap="square" anchor="ctr" anchorCtr="1"/>
        <a:lstStyle/>
        <a:p>
          <a:pPr>
            <a:defRPr sz="1100" b="0" i="0" u="none" strike="noStrike" kern="1200" baseline="0">
              <a:solidFill>
                <a:srgbClr val="F7CE75"/>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[Sales_Analysis+Documentation.xlsx]Analysis!PivotTable5</c:name>
    <c:fmtId val="5"/>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US" sz="1600">
                <a:solidFill>
                  <a:srgbClr val="FFC000"/>
                </a:solidFill>
                <a:latin typeface="Arial Black" panose="020B0A04020102020204" pitchFamily="34" charset="0"/>
              </a:rPr>
              <a:t>Top 5 Sub-category in Sales</a:t>
            </a:r>
          </a:p>
        </c:rich>
      </c:tx>
      <c:layout>
        <c:manualLayout>
          <c:xMode val="edge"/>
          <c:yMode val="edge"/>
          <c:x val="0.19750937133133228"/>
          <c:y val="2.0501067324944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3A01"/>
          </a:solidFill>
          <a:ln w="793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7CE7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Analysis!$Z$2</c:f>
              <c:strCache>
                <c:ptCount val="1"/>
                <c:pt idx="0">
                  <c:v>Total</c:v>
                </c:pt>
              </c:strCache>
            </c:strRef>
          </c:tx>
          <c:spPr>
            <a:solidFill>
              <a:srgbClr val="DB3A01"/>
            </a:solidFill>
            <a:ln w="793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7CE75"/>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Analysis!$Y$3:$Y$8</c:f>
              <c:strCache>
                <c:ptCount val="5"/>
                <c:pt idx="0">
                  <c:v>Chairs</c:v>
                </c:pt>
                <c:pt idx="1">
                  <c:v>Appliances</c:v>
                </c:pt>
                <c:pt idx="2">
                  <c:v>Accessories</c:v>
                </c:pt>
                <c:pt idx="3">
                  <c:v>Storage</c:v>
                </c:pt>
                <c:pt idx="4">
                  <c:v>Phones</c:v>
                </c:pt>
              </c:strCache>
            </c:strRef>
          </c:cat>
          <c:val>
            <c:numRef>
              <c:f>Analysis!$Z$3:$Z$8</c:f>
              <c:numCache>
                <c:formatCode>_-* #,##0_-;\-* #,##0_-;_-* "-"??_-;_-@_-</c:formatCode>
                <c:ptCount val="5"/>
                <c:pt idx="0">
                  <c:v>194510.47389999992</c:v>
                </c:pt>
                <c:pt idx="1">
                  <c:v>220225.41959999996</c:v>
                </c:pt>
                <c:pt idx="2">
                  <c:v>258602.9008</c:v>
                </c:pt>
                <c:pt idx="3">
                  <c:v>258770.758</c:v>
                </c:pt>
                <c:pt idx="4">
                  <c:v>279795.11200000014</c:v>
                </c:pt>
              </c:numCache>
            </c:numRef>
          </c:val>
          <c:extLst>
            <c:ext xmlns:c16="http://schemas.microsoft.com/office/drawing/2014/chart" uri="{C3380CC4-5D6E-409C-BE32-E72D297353CC}">
              <c16:uniqueId val="{00000001-692B-4C3E-A267-3AEAECC637EC}"/>
            </c:ext>
          </c:extLst>
        </c:ser>
        <c:dLbls>
          <c:dLblPos val="outEnd"/>
          <c:showLegendKey val="0"/>
          <c:showVal val="1"/>
          <c:showCatName val="0"/>
          <c:showSerName val="0"/>
          <c:showPercent val="0"/>
          <c:showBubbleSize val="0"/>
        </c:dLbls>
        <c:gapWidth val="90"/>
        <c:axId val="200226975"/>
        <c:axId val="200244255"/>
      </c:barChart>
      <c:catAx>
        <c:axId val="200226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F7CE75"/>
                </a:solidFill>
                <a:latin typeface="Arial Black" panose="020B0A04020102020204" pitchFamily="34" charset="0"/>
                <a:ea typeface="+mn-ea"/>
                <a:cs typeface="+mn-cs"/>
              </a:defRPr>
            </a:pPr>
            <a:endParaRPr lang="en-US"/>
          </a:p>
        </c:txPr>
        <c:crossAx val="200244255"/>
        <c:crosses val="autoZero"/>
        <c:auto val="1"/>
        <c:lblAlgn val="ctr"/>
        <c:lblOffset val="100"/>
        <c:noMultiLvlLbl val="0"/>
      </c:catAx>
      <c:valAx>
        <c:axId val="200244255"/>
        <c:scaling>
          <c:orientation val="minMax"/>
        </c:scaling>
        <c:delete val="1"/>
        <c:axPos val="b"/>
        <c:numFmt formatCode="_-* #,##0_-;\-* #,##0_-;_-* &quot;-&quot;??_-;_-@_-" sourceLinked="1"/>
        <c:majorTickMark val="out"/>
        <c:minorTickMark val="none"/>
        <c:tickLblPos val="nextTo"/>
        <c:crossAx val="20022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[Sales_Analysis+Documentation.xlsx]Analysis!PivotTable3</c:name>
    <c:fmtId val="17"/>
  </c:pivotSource>
  <c:chart>
    <c:title>
      <c:tx>
        <c:rich>
          <a:bodyPr rot="0" spcFirstLastPara="1" vertOverflow="ellipsis" vert="horz" wrap="square" anchor="ctr" anchorCtr="1"/>
          <a:lstStyle/>
          <a:p>
            <a:pPr>
              <a:defRPr sz="1400" b="0" i="0" u="none" strike="noStrike" kern="1200" spc="0" baseline="0">
                <a:solidFill>
                  <a:srgbClr val="FFC000"/>
                </a:solidFill>
                <a:latin typeface="Arial Black" panose="020B0A04020102020204" pitchFamily="34" charset="0"/>
                <a:ea typeface="+mn-ea"/>
                <a:cs typeface="+mn-cs"/>
              </a:defRPr>
            </a:pPr>
            <a:r>
              <a:rPr lang="en-AU" sz="1400">
                <a:solidFill>
                  <a:srgbClr val="FFC000"/>
                </a:solidFill>
                <a:latin typeface="Arial Black" panose="020B0A04020102020204" pitchFamily="34" charset="0"/>
              </a:rPr>
              <a:t>Sales&amp;Profit Distribution by Regions</a:t>
            </a:r>
          </a:p>
        </c:rich>
      </c:tx>
      <c:layout>
        <c:manualLayout>
          <c:xMode val="edge"/>
          <c:yMode val="edge"/>
          <c:x val="0.13687598157522557"/>
          <c:y val="2.8168895944428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B3A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7CE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Analysis!$O$2</c:f>
              <c:strCache>
                <c:ptCount val="1"/>
                <c:pt idx="0">
                  <c:v>Sales</c:v>
                </c:pt>
              </c:strCache>
            </c:strRef>
          </c:tx>
          <c:spPr>
            <a:solidFill>
              <a:srgbClr val="DB3A01"/>
            </a:solidFill>
            <a:ln>
              <a:noFill/>
            </a:ln>
            <a:effectLst/>
          </c:spPr>
          <c:invertIfNegative val="0"/>
          <c:cat>
            <c:strRef>
              <c:f>Analysis!$N$3:$N$7</c:f>
              <c:strCache>
                <c:ptCount val="4"/>
                <c:pt idx="0">
                  <c:v>West</c:v>
                </c:pt>
                <c:pt idx="1">
                  <c:v>East</c:v>
                </c:pt>
                <c:pt idx="2">
                  <c:v>Central</c:v>
                </c:pt>
                <c:pt idx="3">
                  <c:v>South</c:v>
                </c:pt>
              </c:strCache>
            </c:strRef>
          </c:cat>
          <c:val>
            <c:numRef>
              <c:f>Analysis!$O$3:$O$7</c:f>
              <c:numCache>
                <c:formatCode>_-* #,##0_-;\-* #,##0_-;_-* "-"??_-;_-@_-</c:formatCode>
                <c:ptCount val="4"/>
                <c:pt idx="0">
                  <c:v>734307.8048250007</c:v>
                </c:pt>
                <c:pt idx="1">
                  <c:v>643475.04760000075</c:v>
                </c:pt>
                <c:pt idx="2">
                  <c:v>443800.49138800014</c:v>
                </c:pt>
                <c:pt idx="3">
                  <c:v>371106.33567499981</c:v>
                </c:pt>
              </c:numCache>
            </c:numRef>
          </c:val>
          <c:extLst>
            <c:ext xmlns:c16="http://schemas.microsoft.com/office/drawing/2014/chart" uri="{C3380CC4-5D6E-409C-BE32-E72D297353CC}">
              <c16:uniqueId val="{00000000-3ACD-4135-8C4A-F91A35D5C06C}"/>
            </c:ext>
          </c:extLst>
        </c:ser>
        <c:dLbls>
          <c:showLegendKey val="0"/>
          <c:showVal val="0"/>
          <c:showCatName val="0"/>
          <c:showSerName val="0"/>
          <c:showPercent val="0"/>
          <c:showBubbleSize val="0"/>
        </c:dLbls>
        <c:gapWidth val="219"/>
        <c:overlap val="-27"/>
        <c:axId val="204973391"/>
        <c:axId val="204977231"/>
      </c:barChart>
      <c:lineChart>
        <c:grouping val="standard"/>
        <c:varyColors val="0"/>
        <c:ser>
          <c:idx val="1"/>
          <c:order val="1"/>
          <c:tx>
            <c:strRef>
              <c:f>Analysis!$P$2</c:f>
              <c:strCache>
                <c:ptCount val="1"/>
                <c:pt idx="0">
                  <c:v>Profit</c:v>
                </c:pt>
              </c:strCache>
            </c:strRef>
          </c:tx>
          <c:spPr>
            <a:ln w="28575" cap="rnd">
              <a:solidFill>
                <a:srgbClr val="F7CE75"/>
              </a:solidFill>
              <a:round/>
            </a:ln>
            <a:effectLst/>
          </c:spPr>
          <c:marker>
            <c:symbol val="none"/>
          </c:marker>
          <c:cat>
            <c:strRef>
              <c:f>Analysis!$N$3:$N$7</c:f>
              <c:strCache>
                <c:ptCount val="4"/>
                <c:pt idx="0">
                  <c:v>West</c:v>
                </c:pt>
                <c:pt idx="1">
                  <c:v>East</c:v>
                </c:pt>
                <c:pt idx="2">
                  <c:v>Central</c:v>
                </c:pt>
                <c:pt idx="3">
                  <c:v>South</c:v>
                </c:pt>
              </c:strCache>
            </c:strRef>
          </c:cat>
          <c:val>
            <c:numRef>
              <c:f>Analysis!$P$3:$P$7</c:f>
              <c:numCache>
                <c:formatCode>_-* #,##0_-;\-* #,##0_-;_-* "-"??_-;_-@_-</c:formatCode>
                <c:ptCount val="4"/>
                <c:pt idx="0">
                  <c:v>43808.956100000003</c:v>
                </c:pt>
                <c:pt idx="1">
                  <c:v>33230.561399999977</c:v>
                </c:pt>
                <c:pt idx="2">
                  <c:v>7550.8441999999914</c:v>
                </c:pt>
                <c:pt idx="3">
                  <c:v>8848.9079000000038</c:v>
                </c:pt>
              </c:numCache>
            </c:numRef>
          </c:val>
          <c:smooth val="0"/>
          <c:extLst>
            <c:ext xmlns:c16="http://schemas.microsoft.com/office/drawing/2014/chart" uri="{C3380CC4-5D6E-409C-BE32-E72D297353CC}">
              <c16:uniqueId val="{00000001-3ACD-4135-8C4A-F91A35D5C06C}"/>
            </c:ext>
          </c:extLst>
        </c:ser>
        <c:dLbls>
          <c:showLegendKey val="0"/>
          <c:showVal val="0"/>
          <c:showCatName val="0"/>
          <c:showSerName val="0"/>
          <c:showPercent val="0"/>
          <c:showBubbleSize val="0"/>
        </c:dLbls>
        <c:marker val="1"/>
        <c:smooth val="0"/>
        <c:axId val="204969551"/>
        <c:axId val="204965231"/>
      </c:lineChart>
      <c:catAx>
        <c:axId val="20497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7CE75"/>
                </a:solidFill>
                <a:latin typeface="Arial Black" panose="020B0A04020102020204" pitchFamily="34" charset="0"/>
                <a:ea typeface="+mn-ea"/>
                <a:cs typeface="+mn-cs"/>
              </a:defRPr>
            </a:pPr>
            <a:endParaRPr lang="en-US"/>
          </a:p>
        </c:txPr>
        <c:crossAx val="204977231"/>
        <c:crosses val="autoZero"/>
        <c:auto val="1"/>
        <c:lblAlgn val="ctr"/>
        <c:lblOffset val="100"/>
        <c:noMultiLvlLbl val="0"/>
      </c:catAx>
      <c:valAx>
        <c:axId val="2049772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B3A01"/>
                </a:solidFill>
                <a:latin typeface="+mn-lt"/>
                <a:ea typeface="+mn-ea"/>
                <a:cs typeface="+mn-cs"/>
              </a:defRPr>
            </a:pPr>
            <a:endParaRPr lang="en-US"/>
          </a:p>
        </c:txPr>
        <c:crossAx val="204973391"/>
        <c:crosses val="autoZero"/>
        <c:crossBetween val="between"/>
      </c:valAx>
      <c:valAx>
        <c:axId val="204965231"/>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7CE75"/>
                </a:solidFill>
                <a:latin typeface="+mn-lt"/>
                <a:ea typeface="+mn-ea"/>
                <a:cs typeface="+mn-cs"/>
              </a:defRPr>
            </a:pPr>
            <a:endParaRPr lang="en-US"/>
          </a:p>
        </c:txPr>
        <c:crossAx val="204969551"/>
        <c:crosses val="max"/>
        <c:crossBetween val="between"/>
      </c:valAx>
      <c:catAx>
        <c:axId val="204969551"/>
        <c:scaling>
          <c:orientation val="minMax"/>
        </c:scaling>
        <c:delete val="1"/>
        <c:axPos val="b"/>
        <c:numFmt formatCode="General" sourceLinked="1"/>
        <c:majorTickMark val="out"/>
        <c:minorTickMark val="none"/>
        <c:tickLblPos val="nextTo"/>
        <c:crossAx val="20496523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7CE75"/>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[Sales_Analysis+Documentation.xlsx]Analysis!over_years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c:f>
              <c:strCache>
                <c:ptCount val="1"/>
                <c:pt idx="0">
                  <c:v>Sales</c:v>
                </c:pt>
              </c:strCache>
            </c:strRef>
          </c:tx>
          <c:spPr>
            <a:ln w="28575" cap="rnd">
              <a:solidFill>
                <a:schemeClr val="accent1"/>
              </a:solidFill>
              <a:round/>
            </a:ln>
            <a:effectLst/>
          </c:spPr>
          <c:marker>
            <c:symbol val="none"/>
          </c:marker>
          <c:cat>
            <c:strRef>
              <c:f>Analysis!$A$3:$A$7</c:f>
              <c:strCache>
                <c:ptCount val="4"/>
                <c:pt idx="0">
                  <c:v>2014</c:v>
                </c:pt>
                <c:pt idx="1">
                  <c:v>2015</c:v>
                </c:pt>
                <c:pt idx="2">
                  <c:v>2016</c:v>
                </c:pt>
                <c:pt idx="3">
                  <c:v>2017</c:v>
                </c:pt>
              </c:strCache>
            </c:strRef>
          </c:cat>
          <c:val>
            <c:numRef>
              <c:f>Analysis!$B$3:$B$7</c:f>
              <c:numCache>
                <c:formatCode>_-* #,##0_-;\-* #,##0_-;_-* "-"??_-;_-@_-</c:formatCode>
                <c:ptCount val="4"/>
                <c:pt idx="0">
                  <c:v>1491445.0357090002</c:v>
                </c:pt>
                <c:pt idx="1">
                  <c:v>1468322.2373219999</c:v>
                </c:pt>
                <c:pt idx="2">
                  <c:v>1979747.7285139943</c:v>
                </c:pt>
                <c:pt idx="3">
                  <c:v>2192689.6794879995</c:v>
                </c:pt>
              </c:numCache>
            </c:numRef>
          </c:val>
          <c:smooth val="0"/>
          <c:extLst>
            <c:ext xmlns:c16="http://schemas.microsoft.com/office/drawing/2014/chart" uri="{C3380CC4-5D6E-409C-BE32-E72D297353CC}">
              <c16:uniqueId val="{00000000-BD64-454B-9830-E3C7127E41E2}"/>
            </c:ext>
          </c:extLst>
        </c:ser>
        <c:dLbls>
          <c:showLegendKey val="0"/>
          <c:showVal val="0"/>
          <c:showCatName val="0"/>
          <c:showSerName val="0"/>
          <c:showPercent val="0"/>
          <c:showBubbleSize val="0"/>
        </c:dLbls>
        <c:marker val="1"/>
        <c:smooth val="0"/>
        <c:axId val="39042383"/>
        <c:axId val="39042863"/>
      </c:lineChart>
      <c:lineChart>
        <c:grouping val="standard"/>
        <c:varyColors val="0"/>
        <c:ser>
          <c:idx val="1"/>
          <c:order val="1"/>
          <c:tx>
            <c:strRef>
              <c:f>Analysis!$C$2</c:f>
              <c:strCache>
                <c:ptCount val="1"/>
                <c:pt idx="0">
                  <c:v>Profit</c:v>
                </c:pt>
              </c:strCache>
            </c:strRef>
          </c:tx>
          <c:spPr>
            <a:ln w="28575" cap="rnd">
              <a:solidFill>
                <a:schemeClr val="accent2"/>
              </a:solidFill>
              <a:round/>
            </a:ln>
            <a:effectLst/>
          </c:spPr>
          <c:marker>
            <c:symbol val="none"/>
          </c:marker>
          <c:cat>
            <c:strRef>
              <c:f>Analysis!$A$3:$A$7</c:f>
              <c:strCache>
                <c:ptCount val="4"/>
                <c:pt idx="0">
                  <c:v>2014</c:v>
                </c:pt>
                <c:pt idx="1">
                  <c:v>2015</c:v>
                </c:pt>
                <c:pt idx="2">
                  <c:v>2016</c:v>
                </c:pt>
                <c:pt idx="3">
                  <c:v>2017</c:v>
                </c:pt>
              </c:strCache>
            </c:strRef>
          </c:cat>
          <c:val>
            <c:numRef>
              <c:f>Analysis!$C$3:$C$7</c:f>
              <c:numCache>
                <c:formatCode>_-* #,##0_-;\-* #,##0_-;_-* "-"??_-;_-@_-</c:formatCode>
                <c:ptCount val="4"/>
                <c:pt idx="0">
                  <c:v>49556.032899999977</c:v>
                </c:pt>
                <c:pt idx="1">
                  <c:v>61618.603700000029</c:v>
                </c:pt>
                <c:pt idx="2">
                  <c:v>81795.174300000013</c:v>
                </c:pt>
                <c:pt idx="3">
                  <c:v>93439.2696</c:v>
                </c:pt>
              </c:numCache>
            </c:numRef>
          </c:val>
          <c:smooth val="0"/>
          <c:extLst>
            <c:ext xmlns:c16="http://schemas.microsoft.com/office/drawing/2014/chart" uri="{C3380CC4-5D6E-409C-BE32-E72D297353CC}">
              <c16:uniqueId val="{00000001-BD64-454B-9830-E3C7127E41E2}"/>
            </c:ext>
          </c:extLst>
        </c:ser>
        <c:dLbls>
          <c:showLegendKey val="0"/>
          <c:showVal val="0"/>
          <c:showCatName val="0"/>
          <c:showSerName val="0"/>
          <c:showPercent val="0"/>
          <c:showBubbleSize val="0"/>
        </c:dLbls>
        <c:marker val="1"/>
        <c:smooth val="0"/>
        <c:axId val="1669871824"/>
        <c:axId val="1669870864"/>
      </c:lineChart>
      <c:catAx>
        <c:axId val="390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2863"/>
        <c:crosses val="autoZero"/>
        <c:auto val="1"/>
        <c:lblAlgn val="ctr"/>
        <c:lblOffset val="100"/>
        <c:noMultiLvlLbl val="0"/>
      </c:catAx>
      <c:valAx>
        <c:axId val="39042863"/>
        <c:scaling>
          <c:orientation val="minMax"/>
          <c:max val="2500000"/>
          <c:min val="450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2383"/>
        <c:crosses val="autoZero"/>
        <c:crossBetween val="between"/>
      </c:valAx>
      <c:valAx>
        <c:axId val="1669870864"/>
        <c:scaling>
          <c:orientation val="minMax"/>
          <c:max val="100000"/>
          <c:min val="40000"/>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871824"/>
        <c:crosses val="max"/>
        <c:crossBetween val="between"/>
      </c:valAx>
      <c:catAx>
        <c:axId val="1669871824"/>
        <c:scaling>
          <c:orientation val="minMax"/>
        </c:scaling>
        <c:delete val="1"/>
        <c:axPos val="b"/>
        <c:numFmt formatCode="General" sourceLinked="1"/>
        <c:majorTickMark val="out"/>
        <c:minorTickMark val="none"/>
        <c:tickLblPos val="nextTo"/>
        <c:crossAx val="16698708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[Sales_Analysis+Documentation.xlsx]Analysis!PivotTable4</c:name>
    <c:fmtId val="0"/>
  </c:pivotSource>
  <c:chart>
    <c:title>
      <c:layout>
        <c:manualLayout>
          <c:xMode val="edge"/>
          <c:yMode val="edge"/>
          <c:x val="0.35125002417737816"/>
          <c:y val="0.144395118773380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Analysis!$U$2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60-4693-AC8C-48F1BB035F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60-4693-AC8C-48F1BB035F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60-4693-AC8C-48F1BB035F9F}"/>
              </c:ext>
            </c:extLst>
          </c:dPt>
          <c:cat>
            <c:strRef>
              <c:f>Analysis!$T$3:$T$6</c:f>
              <c:strCache>
                <c:ptCount val="3"/>
                <c:pt idx="0">
                  <c:v>Furniture</c:v>
                </c:pt>
                <c:pt idx="1">
                  <c:v>Office Supplies</c:v>
                </c:pt>
                <c:pt idx="2">
                  <c:v>Technology</c:v>
                </c:pt>
              </c:strCache>
            </c:strRef>
          </c:cat>
          <c:val>
            <c:numRef>
              <c:f>Analysis!$U$3:$U$6</c:f>
              <c:numCache>
                <c:formatCode>_-* #,##0_-;\-* #,##0_-;_-* "-"??_-;_-@_-</c:formatCode>
                <c:ptCount val="3"/>
                <c:pt idx="0">
                  <c:v>530886.53088799969</c:v>
                </c:pt>
                <c:pt idx="1">
                  <c:v>869821.21990000026</c:v>
                </c:pt>
                <c:pt idx="2">
                  <c:v>791981.92869999981</c:v>
                </c:pt>
              </c:numCache>
            </c:numRef>
          </c:val>
          <c:extLst>
            <c:ext xmlns:c16="http://schemas.microsoft.com/office/drawing/2014/chart" uri="{C3380CC4-5D6E-409C-BE32-E72D297353CC}">
              <c16:uniqueId val="{00000002-F0D2-4400-846B-2A7B50F63A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Analysis!$Z$2</c:f>
              <c:strCache>
                <c:ptCount val="1"/>
                <c:pt idx="0">
                  <c:v>Total</c:v>
                </c:pt>
              </c:strCache>
            </c:strRef>
          </c:tx>
          <c:spPr>
            <a:solidFill>
              <a:schemeClr val="accent1"/>
            </a:solidFill>
            <a:ln>
              <a:noFill/>
            </a:ln>
            <a:effectLst/>
          </c:spPr>
          <c:invertIfNegative val="0"/>
          <c:cat>
            <c:strRef>
              <c:f>Analysis!$Y$3:$Y$8</c:f>
              <c:strCache>
                <c:ptCount val="5"/>
                <c:pt idx="0">
                  <c:v>Chairs</c:v>
                </c:pt>
                <c:pt idx="1">
                  <c:v>Appliances</c:v>
                </c:pt>
                <c:pt idx="2">
                  <c:v>Accessories</c:v>
                </c:pt>
                <c:pt idx="3">
                  <c:v>Storage</c:v>
                </c:pt>
                <c:pt idx="4">
                  <c:v>Phones</c:v>
                </c:pt>
              </c:strCache>
            </c:strRef>
          </c:cat>
          <c:val>
            <c:numRef>
              <c:f>Analysis!$Z$3:$Z$8</c:f>
              <c:numCache>
                <c:formatCode>_-* #,##0_-;\-* #,##0_-;_-* "-"??_-;_-@_-</c:formatCode>
                <c:ptCount val="5"/>
                <c:pt idx="0">
                  <c:v>194510.47389999992</c:v>
                </c:pt>
                <c:pt idx="1">
                  <c:v>220225.41959999996</c:v>
                </c:pt>
                <c:pt idx="2">
                  <c:v>258602.9008</c:v>
                </c:pt>
                <c:pt idx="3">
                  <c:v>258770.758</c:v>
                </c:pt>
                <c:pt idx="4">
                  <c:v>279795.11200000014</c:v>
                </c:pt>
              </c:numCache>
            </c:numRef>
          </c:val>
          <c:extLst>
            <c:ext xmlns:c16="http://schemas.microsoft.com/office/drawing/2014/chart" uri="{C3380CC4-5D6E-409C-BE32-E72D297353CC}">
              <c16:uniqueId val="{00000002-B1FF-4A49-9C7A-5ACF4DEF4008}"/>
            </c:ext>
          </c:extLst>
        </c:ser>
        <c:dLbls>
          <c:showLegendKey val="0"/>
          <c:showVal val="0"/>
          <c:showCatName val="0"/>
          <c:showSerName val="0"/>
          <c:showPercent val="0"/>
          <c:showBubbleSize val="0"/>
        </c:dLbls>
        <c:gapWidth val="182"/>
        <c:axId val="200226975"/>
        <c:axId val="200244255"/>
      </c:barChart>
      <c:catAx>
        <c:axId val="20022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4255"/>
        <c:crosses val="autoZero"/>
        <c:auto val="1"/>
        <c:lblAlgn val="ctr"/>
        <c:lblOffset val="100"/>
        <c:noMultiLvlLbl val="0"/>
      </c:catAx>
      <c:valAx>
        <c:axId val="200244255"/>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Analysis!$O$2</c:f>
              <c:strCache>
                <c:ptCount val="1"/>
                <c:pt idx="0">
                  <c:v>Sales</c:v>
                </c:pt>
              </c:strCache>
            </c:strRef>
          </c:tx>
          <c:spPr>
            <a:solidFill>
              <a:schemeClr val="accent1"/>
            </a:solidFill>
            <a:ln>
              <a:noFill/>
            </a:ln>
            <a:effectLst/>
          </c:spPr>
          <c:invertIfNegative val="0"/>
          <c:cat>
            <c:strRef>
              <c:f>Analysis!$N$3:$N$7</c:f>
              <c:strCache>
                <c:ptCount val="4"/>
                <c:pt idx="0">
                  <c:v>West</c:v>
                </c:pt>
                <c:pt idx="1">
                  <c:v>East</c:v>
                </c:pt>
                <c:pt idx="2">
                  <c:v>Central</c:v>
                </c:pt>
                <c:pt idx="3">
                  <c:v>South</c:v>
                </c:pt>
              </c:strCache>
            </c:strRef>
          </c:cat>
          <c:val>
            <c:numRef>
              <c:f>Analysis!$O$3:$O$7</c:f>
              <c:numCache>
                <c:formatCode>_-* #,##0_-;\-* #,##0_-;_-* "-"??_-;_-@_-</c:formatCode>
                <c:ptCount val="4"/>
                <c:pt idx="0">
                  <c:v>734307.8048250007</c:v>
                </c:pt>
                <c:pt idx="1">
                  <c:v>643475.04760000075</c:v>
                </c:pt>
                <c:pt idx="2">
                  <c:v>443800.49138800014</c:v>
                </c:pt>
                <c:pt idx="3">
                  <c:v>371106.33567499981</c:v>
                </c:pt>
              </c:numCache>
            </c:numRef>
          </c:val>
          <c:extLst>
            <c:ext xmlns:c16="http://schemas.microsoft.com/office/drawing/2014/chart" uri="{C3380CC4-5D6E-409C-BE32-E72D297353CC}">
              <c16:uniqueId val="{00000000-B795-463A-B9F5-95AB74DA1A48}"/>
            </c:ext>
          </c:extLst>
        </c:ser>
        <c:dLbls>
          <c:showLegendKey val="0"/>
          <c:showVal val="0"/>
          <c:showCatName val="0"/>
          <c:showSerName val="0"/>
          <c:showPercent val="0"/>
          <c:showBubbleSize val="0"/>
        </c:dLbls>
        <c:gapWidth val="219"/>
        <c:overlap val="-27"/>
        <c:axId val="204973391"/>
        <c:axId val="204977231"/>
      </c:barChart>
      <c:lineChart>
        <c:grouping val="standard"/>
        <c:varyColors val="0"/>
        <c:ser>
          <c:idx val="1"/>
          <c:order val="1"/>
          <c:tx>
            <c:strRef>
              <c:f>Analysis!$P$2</c:f>
              <c:strCache>
                <c:ptCount val="1"/>
                <c:pt idx="0">
                  <c:v>Profit</c:v>
                </c:pt>
              </c:strCache>
            </c:strRef>
          </c:tx>
          <c:spPr>
            <a:ln w="28575" cap="rnd">
              <a:solidFill>
                <a:schemeClr val="accent2"/>
              </a:solidFill>
              <a:round/>
            </a:ln>
            <a:effectLst/>
          </c:spPr>
          <c:marker>
            <c:symbol val="none"/>
          </c:marker>
          <c:cat>
            <c:strRef>
              <c:f>Analysis!$N$3:$N$7</c:f>
              <c:strCache>
                <c:ptCount val="4"/>
                <c:pt idx="0">
                  <c:v>West</c:v>
                </c:pt>
                <c:pt idx="1">
                  <c:v>East</c:v>
                </c:pt>
                <c:pt idx="2">
                  <c:v>Central</c:v>
                </c:pt>
                <c:pt idx="3">
                  <c:v>South</c:v>
                </c:pt>
              </c:strCache>
            </c:strRef>
          </c:cat>
          <c:val>
            <c:numRef>
              <c:f>Analysis!$P$3:$P$7</c:f>
              <c:numCache>
                <c:formatCode>_-* #,##0_-;\-* #,##0_-;_-* "-"??_-;_-@_-</c:formatCode>
                <c:ptCount val="4"/>
                <c:pt idx="0">
                  <c:v>43808.956100000003</c:v>
                </c:pt>
                <c:pt idx="1">
                  <c:v>33230.561399999977</c:v>
                </c:pt>
                <c:pt idx="2">
                  <c:v>7550.8441999999914</c:v>
                </c:pt>
                <c:pt idx="3">
                  <c:v>8848.9079000000038</c:v>
                </c:pt>
              </c:numCache>
            </c:numRef>
          </c:val>
          <c:smooth val="0"/>
          <c:extLst>
            <c:ext xmlns:c16="http://schemas.microsoft.com/office/drawing/2014/chart" uri="{C3380CC4-5D6E-409C-BE32-E72D297353CC}">
              <c16:uniqueId val="{00000001-B795-463A-B9F5-95AB74DA1A48}"/>
            </c:ext>
          </c:extLst>
        </c:ser>
        <c:dLbls>
          <c:showLegendKey val="0"/>
          <c:showVal val="0"/>
          <c:showCatName val="0"/>
          <c:showSerName val="0"/>
          <c:showPercent val="0"/>
          <c:showBubbleSize val="0"/>
        </c:dLbls>
        <c:marker val="1"/>
        <c:smooth val="0"/>
        <c:axId val="204969551"/>
        <c:axId val="204965231"/>
      </c:lineChart>
      <c:catAx>
        <c:axId val="20497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7231"/>
        <c:crosses val="autoZero"/>
        <c:auto val="1"/>
        <c:lblAlgn val="ctr"/>
        <c:lblOffset val="100"/>
        <c:noMultiLvlLbl val="0"/>
      </c:catAx>
      <c:valAx>
        <c:axId val="2049772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3391"/>
        <c:crosses val="autoZero"/>
        <c:crossBetween val="between"/>
      </c:valAx>
      <c:valAx>
        <c:axId val="204965231"/>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9551"/>
        <c:crosses val="max"/>
        <c:crossBetween val="between"/>
      </c:valAx>
      <c:catAx>
        <c:axId val="204969551"/>
        <c:scaling>
          <c:orientation val="minMax"/>
        </c:scaling>
        <c:delete val="1"/>
        <c:axPos val="b"/>
        <c:numFmt formatCode="General" sourceLinked="1"/>
        <c:majorTickMark val="out"/>
        <c:minorTickMark val="none"/>
        <c:tickLblPos val="nextTo"/>
        <c:crossAx val="2049652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Distribution over the States</cx:v>
        </cx:txData>
      </cx:tx>
      <cx:txPr>
        <a:bodyPr spcFirstLastPara="1" vertOverflow="ellipsis" horzOverflow="overflow" wrap="square" lIns="0" tIns="0" rIns="0" bIns="0" anchor="ctr" anchorCtr="1"/>
        <a:lstStyle/>
        <a:p>
          <a:pPr algn="ctr" rtl="0">
            <a:defRPr/>
          </a:pPr>
          <a:r>
            <a:rPr lang="en-US" sz="1600" b="0" i="0" u="none" strike="noStrike" baseline="0">
              <a:solidFill>
                <a:srgbClr val="FFC000"/>
              </a:solidFill>
              <a:latin typeface="Arial Black" panose="020B0A04020102020204" pitchFamily="34" charset="0"/>
            </a:rPr>
            <a:t>Sales Distribution over the States</a:t>
          </a:r>
        </a:p>
      </cx:txPr>
    </cx:title>
    <cx:plotArea>
      <cx:plotAreaRegion>
        <cx:series layoutId="regionMap" uniqueId="{0C7AEA06-549B-4992-AC76-1D667E250354}">
          <cx:tx>
            <cx:txData>
              <cx:f>_xlchart.v5.2</cx:f>
              <cx:v>Sales</cx:v>
            </cx:txData>
          </cx:tx>
          <cx:dataId val="0"/>
          <cx:layoutPr>
            <cx:geography cultureLanguage="en-US" cultureRegion="EG" attribution="Powered by Bing">
              <cx:geoCache provider="{E9337A44-BEBE-4D9F-B70C-5C5E7DAFC167}">
                <cx:binary>1H1pU9xItvZfcfjzKzp3KSemb0SrFsAYbIPt7vYXRRlo7Urt26+/j6jCBrlsmBjuG1HMRFeYqiyd
zCfP9pyTyb+v+39dJ7eb8lWfJln1r+v+99dBXef/+u236jq4TTfVURpel6Yy/9RH1yb9zfzzT3h9
+9tNuenCzP+NESp+uw42ZX3bv/6ff+Pb/Fvz1lxv6tBkH5rbcri8rZqkrn7x3t63Xm1u0jBbhlVd
htc1/f31H8nm6ybdvH51m9VhPXwc8tvfXz/60OtXv82/6ofHvkogWd3cYCxnR7ZSgimiyd0Pf/0q
MZm/e9ty1JEjCOeMML39uX/2xSbF+GcIdCfO5uamvK0qTOju9cHAR9Lj929fv7o2TVZPi+Zj/X5/
/SkL69ubV1f1pr6tXr8KK7PYfmBhpil8urqb82+Pl/1//j37BVZh9psHyMyX7Km3fgDmfBNmt/dL
89/DIuQRF8BFcrlddfsxLEofMaqoILbYvi/un72F5Ulx9oOyGzaD5Hx1kJD8UYajyV5SV8QR05wx
h+4WfQYKpfRowkwrqe50iT4G5RkC7Yfl28AZMH98OUhgFibLbq/r8Lqp7xfoBTSGHklbUsm53Boy
LP5DQ2bD0HEH2DF5/9CtqjxTmv3IPBo8Q2fx8SDRuTJNHbxabmJTv6DuCHEkOAyWtO29Bo0ScsQ4
EZqqmSl7rjz7AXo8eobQ1fIgEfqjjDdZtYErfLEoQBw5WjuE0527cR4rj2ZAT1MppbNVrpkOPUei
/fh8HznD5o/Lg8RmeZtsuk35gqEA10eEOLZi96GAfoyNLY+EcpTgFBBOPzNsniPRfmy+j5xhs1wd
JDaLTRL+Y8osfEG7xu0jJhGpabqLn2duh1J9pKjNbCroFp57rd15n2fJtB+fh/OZIbT44yAROr3Z
BOZ+gV4gJhBH3NHEZvdrPzNrlIojJTW3HTJTmicF2Y/IbtgMjNPDdDMLk5hyc/OCeHDnCF5GSiLY
3hiNEnkkhe1whSx069vuY7SnRdmPyPdJzEBZvDtIDbnnAl6Zf15hbk369UWtGQAiAIByBGGPomf7
iFDFtII+3f3MgrT/VKz9YO3/lhlwy8VBAvf5tkxNVt/v6xcxbsSWDP+DsjzCiiELZUorh2+xmtm2
Z0iyH55vA2eIfP54kIisYVPCmxeMBZhzJLWUlPFZiOYgfHZsLpjDt3ZvZt6eIcl+RL4NnCGyPkwS
7fjWlP6L2jOogkDSj7Ryr8Nx+JEQgtuC7PKaGTDPEGg/MN8GzoA5PtC4LEnCzITVC1ovckQRlgkE
A1sjNQvNHH1EhaO4dHYZKVTqYURw+gyJ9kPzfeQMm9PDVJp35a1vsvvVeQG/wo80d5BRcrVFZmbM
KCNH4AEo5Uh1HkLytCD7AbkfN4Pj3WESAKfZTbh5UdZZHyG51LbeKYqe4YEKDVhNhyi9Iz5nodkz
BNqPy7eBM2BOLw7S3Z+a7gV9vWBHqL0oaQvxzaU/DMI0P5rgUJTs3lePleUpaX4Cyd0c5ngcpk85
e2kO00GQJWymbXuvr9cOyAACRbnn0VC9eWi+npZnPyb342aonF0dpJa8ixNQMC9aYUZO73ABXdnC
QuA2HmmKDU2ZAuP7ysDM0z9Hov3IfB85w+bd2UFic4bt2lzHw/2+/e99PdhLyWzOQCA/BsWRcCpQ
JMC2DQJmTuU5ouwH5fvIGShnfx8kKG9NE1Yv7PHJkXaQsCi1o4xnHl9TVGuog0L0LiSYgfMskfaj
82DoDJ63h+llzjflkGyymxfUGXBkk9LIGSq2OrIJRYOA3nUHzHLJ50iyH5TvI2eYnC8PUmXON1W1
uQ6a6rauXzKlZEcotCCZt3csy8zR2OjOIBK9TM7M8z9bnp/B82g6c4wOVG/C6yD0Ny+ZV6LGDGw0
2OX9Gb9EgwZBnjNlO9PPLGI+f4ZEPwHo28g5NqeHqT8h+meql23PUOg30xRF/h0RNtMdLY6oRpCG
7qd7S7prNHuOLD+D5ds05rgcZoZ5HlbV9P88D+8X6QVCNPQtMdT/v/FgM7cDogztZgwltV1N7Qe1
eZZQP4PoweA5SIeZ4Px5W9WvPofgmV+2D8AB08xAB/CfMM0EbQDc5prs3p9FB88Waz9Qs+EzqP78
fKB2rqpMU76kMoEDUDaamMQOBVizR7koCjW2jfKz3JU59yjTUxLtB2iyDduRM2zOD7MOfY5a5ovS
nAIVZvRuUo1izN0PFOQhNJTA0AkU19RUm35I3DxDlJ9gcj+HOSQfD1JdLm6/lpsq3tyvzn/vewR6
atG5xG17289M5uqij5CngnK7jxpmlebnSLQfmu8jZ9hcHGbr2cVtu3nJUjOaArlUAucD9pfPKFUI
CyRSHWcb0CGee6gzT8vzM1y285ijcpgO5uK2e3WySfMqCF+yY1PwI+VIkDf3regzU4ZEFG3Q6Ka5
P3Mzi6mfLdbPMHo0qzlUJwdq3LpXb27L6na438gvYN5Qg0ZApuV9zDYzbza6AxF343TXNiHVM8cz
4fS0TD8H6X7sHKE3B4vQ+W0fXr9kwyBODTD4Hyp2DmimSZSoI4rigSbODwaue/W0ND/H5n7sHJvz
w8TGlDjTsdiUBn0cLxggcNR2OPpnv7mh2YkoG10cDryQUjv8ZvH0xbPl+glSs/FztBaHiRbsyt+m
jF/Q0jH0dGgmpnOc+4JrnCEAhUDgs3bc9RynZ0j0E4S+jZxj8/dhYnO34178dJSNPjTFYcV2LZsz
kgfZKg55TGcP713R/d7YsnBbPXpaqp9g9GhOc5wOs8bwLghf0A8JLD9OP4Ei3fUWzPwQGjxtgnDP
+Qk+T0mzH5ftqBke7w4zfnt/m2XVkLSbF2XdgIujcfhmR1qTeW+BbR853HGmlpBtCIcy98M06LlS
7cfn8egZTu//OEj7dhngTP2r0+pla6YgEhRzmL6n1fSs3WDKiCgy1enw9N0P9OshTs+Vaj9Oj0fP
cLo8PUictuda/w8iOnR/EpSwGf3OUz+k4ZxJ49AujbPuW6RmkcLz5dqP1Xz8DK2rw4zoPsL64faL
29v7bf3fJ68IvR0B5g2tO99M2yOgpore1NnzIHV6qFLPEmk/Rg+GzuD5eJiFu4+3/YuepqYI1rgj
oCTbaBu56UNoNMg7ROLwSrs7VWZe6UlxfgbL3SzmkPx1kPbtU70JXlBZsOLoDAHntmtCnDE9dzd3
2OioYmpmz56SYz8U21EzJD4dZlnh/6BWiq5DyhyNUtxe02WjloqQTvD7TpFZWeE5Eu3H5fvIGTaf
DzNa+3MD6jrz6xc9/4FcFIc7pO385KaOu/MfOFZ1X0SFdXvoWJ4n0358Ho6dIfTngSIUVtcmq8KX
baRSoAkkx51d25/H7gUdIWjpxUFEvf+04Z/PEekn+HwfOofnMMPoPweDC9b8+x3834dlOBcCTHD8
9ic3qaBcitNTFJU7skPv/tlbJucZAv0EmvuZzIE5DJ7t+pdXvm3tyxadR5/8T2+70zhrANOGI597
eVBEZjghgv6P+x7eWcVndhPdz8Xaj9Fs+KOZ/H+65u7nV+B9uyVwuak3q7vrBR/cgvfrd++mizsP
Z0N3fmEvbtu1O735/TUTWOVvlxZOX/HIn8wWbTbudlPVv7+2lDrSNuc4jwX00MdIEMZ16PT6/TVa
gqdoAxUi8HO4qcVBsJ1NhOfvr8E6cFw3Abh314JV09VXGIIOb87QiqIpuh80Lm/5dqnje5MMOG35
bTV2/36VNel7E2Z1hRsVwV3k249Ns5ueiCOTGt1fzAaFi9PIeP96cwmzg0/T/5fQqMxoF8tbh3p1
o1csF7mVLEjehuNnKZs83girlNU6K4ZqEMua9TLoF5bxyFc/K0VmLQzrY/uNDuTQLGNtZcVJp9Ok
Ok9kmluDa+Je5l9lXEe9WWKtkogvfNsW9NbuzdBcJkFvJxvHkbl3zVNeqAtfhUXO3ZSGFUQRuSzT
dwEldZct/USWce6aTqbpW2oPBUT205QOZyzlWfSPVbUGYx5AumeRUCd6tEaowjKh0dEwsXlYLuyI
h2tk0zRsAhU4t15nsqg4qVORiJNEtFVpn4yVX4fdYgxz3O+TEC9k3vrXj6eI/x8/H11f0zkYjloi
zuzp6f0HGI0RdypFVHgT0ZjH4aI2XPLA1ZpZRbQu+84v62UZ1L4IXEtYY5697wQfKragYlQdf1Or
IKti15iCl/QCRFiB934tJLbwQxlttEdxHIlG2IwqzbQtH8vYB6HFgpJbN8oqW8KW/mj7drFOHFFz
4mZlrdSXWBKvhqv+pm5PYzM9V2gcrEPuxNADPH9u3gzGNhZ3bvwBe065LcmT6q9AeCzz3S4Km/Bd
5uE61doNAoMMy/314/UP07aRSeMUvxbg16FDj6ftyza0SB/wG8tO7IIvZEeU3ECRrPrUjKGdXIQW
NfScx8XQXMUVIWPgImxOsCj/qSRopwGfgv7BO46MPJYksAMviQZS3gjVQeXWA1Ujjdey7JpKrELH
E+pL2WAJCrdSSEa/GDK0pV61oSF59wQqyIEe7wbJEIPjIPbU/Ys7QGa7oVYhiYY48649PWayPDZF
nnrDyvLSSg/Hg1P22CK/nj+dWTKbSNwOAy2BouIeGJymfLwAvh4jqfPa+op+Gju1Tvo6mBQi7U2A
O1ubLhKjWIRpNbDc7TXjWAgZkqC5SnMVDYvMomV2pdMgLbNlIU3JLtM2zKqvvxZzsqcP7K2N5AXn
1gh6BXEfJLRlZkuaznNKUoz9176sS2wC0sQE+JC+49Jy+5K31lXO4mJSmroz00uY+80T+PywWGjB
wgFhjnPZjuACpu3xYjkFq+qhUuZrlkgLNjyC9Ro7tx1IPcgz7knY/cpvcNdfGskMFrXM05LKE8eK
rDZ2iwDWdrL8Q4BRWTgm7Zno49ykT5gVOlcwMLnIxBlaXRgQVtNRwIe2r+ddluts5F8rjykrXUV1
lSfN+2KswzxbdMVQQDjLTlu8Z4YiNcPSicfBuury3DutdJlE/iIdRzKcpUGR1Z6baaK8etFIYiWX
KtX+mC5waUoPk8isaKDZGzLqBN8ah15XFE+oKUUC+mgDIPhGVUgrgiwW13vJmcXAzsyKNmvzL7Y0
MpKLnKDJp3A9r9G6XNDRtmDavWFrPZNG4L3mzpzk1HPwVt/VXBXrpuNP65CYW3H0ryIYkZrimphJ
d2fbIu7jKvUCk3/JS2hRseJV7IhzRgM+nPGqGbAc2muT8XMa9MNgu01QdkWwgMHv1KVfjJ51UqYi
Gj+XVlOpCydUU4DQizZN9HHcyAkeU3GNLTS0tmwv8zKKx89jouIudkmSTE4rxOoDIJPpAL/kA27S
/eykfQ/suIwGvFQj8WtnmcuKV2tlNxN2ce+HCDCKu8drx7eGznVMH+ErDIIHSB5a2RQb1LlM401f
qazI17otaXsluBnrt2UZe6WbJGnJ0oXle2l/4gs4178zJ/PE55a0FJvMdnzEGW2RGYQov7YNc6uJ
1bdx0BgxvrAV+r5mW4N7Q+ZTnSdfRppWpe/2jNh55XYmMskpb4oOhuLXT5xbIzbdEMAo/DaamPQP
T6xKUgVdyru/+dhMm7FrxGT+WGXHcN6qLaT64kV8xCbsWFNX/rkNw4J9+msxpltuHykFxzXfzIav
QD8bE4iSH2v5yNumsLRKP6ciS2vu1qaR1q0pggLWKIirjK5Kzzbh+7ZyfFicPJDGX/lOzVrj4qhw
l7RuzfziLPEcddXzMnEGt+qoai9rxyLhopBjb86wiUjgRkR4Ye4KT9FJ2QOCfWjaANHFqRfF9aT5
LXpb34GQtfPB5XHJ+/b41zOe2zUHB/3IROiyuwvlkBM8nnGsvCDrisr+1DYZQRAry5IhiG3Had8K
BFniJKBdj23bx5rjxa/vIltL5dOW5k3UMe/K69W0pVkRjml5EuaMTyayGCtC10XS5lV4PMohhtZ5
XTrF1HRwUminTQuo0a+nxGaWzUEE5MBtwqoBQVQXZqa64Fk6mihjn5w64NCtOvcnAWqLN5Pq3ukx
+nwGyOYF/aTisJWTSSnzAo7GCijCeNrL6VemiNFMnujIFidhl0zrUAydURde0eNTYcCnKQ5+qqp1
bNklX+dO2fJqMcBfYLpPTG2WAWBqGrfOMQpVIRIXA82mVvcxtZPGDJ+4306Wqi4LbK0xGUNzXRMn
Zpk71KYYP9ssm/xjahkKQHqVJv6wGlNFa3+tudV0nxCllliOzo44dh9vR1iTLLQ0tpjoknyybg3M
5knI8g5mrUZEggeGtUfwL+RYFEuR+gJLUdd2YNULmTQRVCLQLMK/tuszmcKpF/9XkfZMRx2EC4iu
bCYdpJ3kh1CXdqNQgyqsj21qG1iHbXjLAqdv4wUyy8DPnjILM3c0PVKgTZkRuCWU3+eJF4kMota8
tz9WDcUOqQcc2Q2P4fuxPiLKhZErr7NMX7kq4QMWPGm9DCELjB5WqSv7pH5vq8rxorVXCwfGAArZ
Xpaoh8EDpBYUv+4zOKodbH7RZVjKPnEy6Aq0aILDj/sJCCsKKV70EOn2kpjUQBIZx/BNsaqnPPXX
qy00f2wTMfnJCcBI4CJQREHzzAbhYGX5pB8+BsGgEs+tm5jnC68jXnSh2CjKYVUEpcodVzOmo8At
yyIs3pCk4b10c0Q71lnpp5Y499LA5ouiM71/TcKEnHReI9QytjOT3IgoGcvL1KgUf09ipEn3TrSU
9OPSiTIt80WB+LFq1l0nnfaiLAKvN65KSUrfclJSvcyyUtNF1NdN6bmmd4oxcoOsLUW/8Pu4hTK0
Y9kNidtbMhLRWjPaiCuV1IPwF6SnTdcc57oLqIf4zfPr0zqwEZkt7DHpxhFpLbZiftrHg9e4RZVH
at1q2+dLmVr9+LFThoWfG5H43pKLmtHFgPzUDK7y60ovdci6eOHLxD/B4ex6WRjSjWeezgg5ph0N
2Nq3Kicgqzw2qfg0yNaPrU/akL7/2Nc9r8+tqs6sS3gMu7mRpVLlp9Fu/cy4uTE0qD7ofkziYy8E
u7EejXBS4+rYcBYs7HKsCucrTSMnuwlYbtp+ia0yFLe6qbuOLOKkq2h0UntZIZ0l8gCZqGMvtWJ1
oaltxfFxq3JWJcFt4GS8xir3lDulOB+5abGlR1pWefABTHytyCrLRJ7bp432wiB5m8k+LvxV1Pp1
177tpOeH4doTadfISy9jvDhVkQh8Z429onjs5u1I4NaTygk77fqWUEW9DLxyjIbTzq+sIDzuwhTe
ZhHrTsDAtnnYyL+M1ShZnWJzdJa36DjCFnrR5Ii6tFsP3OnVu4TZNl7q7S+tMEzwHtrVBB43mkoU
X8em0Kx9E6ky99kJ7S3LthdDJOPGPu6ziKaJK0U7+UUirRDT8bmEU9n03oAixCKSgZb+u6HLu9x+
H3lW1CVrO+YWy0/jZtBO+05FXIbaLbSeOAm7rGUQf7Z9z7PGMyGSCitlDQVM9jmsdhHIM4t7pZ28
pWER0uR9FHWR4626CIbAX5kQfZLlAiZrEmlorYSwFfGDISyWJI+j0llmNbFk9hfzWYbnpVGi9afG
d4piUSL1xsoypwnhQRZUBdOXQH6ELG5R6CmmF0GF2S/ygGZcraOgm1aMJ3WMF1MFtXWVpfZk8kVb
+4690F1tsAHGDPHGca3LFJ/Lt1MNajli+YrIxg98SeXhaUlAkWRmNJzgobkImPyTJv20zpnQEbgk
q7FKQGFlsROI26JAQlOsyzBEpLXoHDrYxSJ0AtlYQFA0RfO5jrImzLBeVjCa46AZBe3PncieRA6B
dD5eKewsPIHjreKrZ/XTBlOlNSEvBwu/S3Q6LU3bUnwULtYpOsjQonyFOe7mU5acF19BuAX4nexz
o65iKTzNF6LTIIDc3A4o1mK3e7yx0vhKO7KmyXn1cLcYDXZNudjFuFqOcvoXr2R8zklYWle7pba2
H79f5O3nwBSw+NxmeQoBaGYF7dc4VHlYHocZHzDpgo34Mz6uz7gfkisk4L7RrtwCZca2xlZD5t2U
/mlG9eBJl8ZBO6h3Om0MVqllaYKPsBwcW7kAzeG12o3JMAW9fioZfpnYPim+6u0KmhwaBLu2nVPA
QuRoi9xkqqMnQ+NM2TnZQrvdHsqLE6yPEiFGrKSdTJPv1RBgn/q0nB4TiEDhl4MpiB18Gq1QNPUb
zJRPy7vdSGMzNJASk5y+hYZlhXGobHDsrqoOJtG3C2qN3Yh/mIQbYa8sIrM4Oh1xUrnPj30CEoms
urAx0Gkd+RPzUXXAN2xtVnylys+wfSqJiBWTL1sEu+8qcNnTF7J2ehGt7+AlycikDukoJ/mzRvlB
96lJ/MQP15nv4HuDglOfn8TVYNP6jG/3ShhVuraPd0uuo7aEOH3IY3wJPIDBw6M8jOHnW1qMinxC
5BY57TIvrDoLF6TyPTxcRgFudV/WSQ5uMwFhAMoGMAXNqW38SZ0b+Ff8Lh4aFTnrGMFiP7zhukp6
c1ILQ9J0kWiRpK3rVT5oQ6ppg88HdVHhBUGjTC7SosF/h7QDbydJR0EVFeDyk4s2rj2QAl0Z4ek0
8E37WWVejyzAG8Zp73fo0QJJ3POCwcI4ZZA0zipJ4WLTVW9lnq5OpYar6v8mqo9gb/zEmDg+2dHJ
UZ0EZbRuggT57vUgKnTxn+RRgOU45nc6UxgnwYJVXhd742ceOKarPxW8Czp1Um+n3mu/whLxvB9j
zCj2u0qu1EgorFxdimn5aJ9PuwZ81bTFt/ypU8UdVoA2bJpvHYYMLyU2OD5fhGAfLTdMRvDKaBiM
M+2CshhUes5zWuITaqBTDtvKpsK+2pIsI5VJ6a2brCg9dup7xYjvGLfUm4e0HKxhIUUMitKjMVLf
NEXulC3qBMSEPEtjNelTLboQJLwfOzVMJVfeAJ9XDbA00RqZ7bR4TcgnqoA1TgwuPkoyH8NxFRBm
+XeH8Myz3nReVZbhhebRRFKaBu7u3I49ruoPAjTW4K16L7KGYK26XCbVEtQF/jiJa4MEUl+EzylS
cjhDDfBHS4yYlcrSyW2k0pu2W8lKis23XcmoNmCieUhC3r7pRpl69od4bDrrqkQwDVZhzAutvsDe
Yn9ZXT5iBSJBpjl4eWbB+CO9nFiqJES8ishap6bLvyg9BAX9KvpEJRdKFfngrQUzVW3904U06r0V
PBpPpFsl4L+thZNQu/wMRrKL64/ELyLfX3hy4EF/2dmIbYob3YZtwf6uPAfUxHEZN22qFxYbq/jz
KBomjNvAO/RI9ik1iCltW+qGNtjlaaTZosUvLbt17Q6VqX65m8kWyyKPQBAv0Ec/TNO6MzdJ0k72
Tw/+ZE0Q/U/KG1bp9Insjr33Ijb9TlJi4RODP0wf9DjYiXSFzH2qbYSJl0OVfUSL3sVYDzRfRVDU
SSt1Or2z27KIKWGJNA5f4q0tBT+ZU8tflP1QctulrCTO+yaw/c64HclA2Ith9DQ77Yps0nLfGic6
sEKdCC8CYVl9WowE+1sQ1B8uwFtOkschKo1fdg+SpYZLK7BVrKttxpaF0WjHbpTljfgQbw1WvCUa
Cxyoxm6wkmIiIatSlUIsUz8tjOcGhWqsqyaUOeZcd6jitW9C5k9hXCB6PMNuk0ms5k7hLBPDj7ie
bCYlz9lUZlxmXT/tSdsbWRy6MqiyNF0FUQJtXG8XBDzwZPRi3P+K7xUVtaKzgPHEdp4gvmYJPbgc
2AfsYAbjpugPtHJQo4YAvppdBcYoSG37fg9t6AzMbGGJSYOSFsRL4LZhMcn+RHb3OLebHo+/xYVL
B6cbufH8Gc9aNr2xusoGVbU1jRE4YEiBPACa9OtHzQh0aBNBOwGeBcoK/1VTWv+geNg5ceF4CCXv
9wiJe2MWRe4J8Q73IU27W6tgArUJIyBsRCkA2c44/lqWxxQCmkqwfxz8FSxHoRyOfc4ey+K1nIG+
jfwr3LMAMxZKOsXjVYXryVejQej81Dr/+EA0sYI4QBsyA7k43dr0cPJxUBKapMS7LPoMjsKP4fFP
7SGGmdtp9q8nSCfa7nt5Z5ohuFsibXQQMtyuOicy+yQSflYn6nJnMbpgnEj7QfFBynUvKqddR7k3
lh+ajg/RMm2yyZ7zEqbBqkYBf/SERI93OiRCKjVdyMdtLdHYMy+LDZpYnT3w4jLZKlWHuA463jex
B7seOm0ICALRDNBMzeEcEFpYwSRIlPOiGRdtgcx+LVNuJHF7mJZhAVNf4OPQD49ehANHPrnotvWs
fGtmfz2JOYwADn/mkeDvDYKSpfhzQzMYVVDUrLfai6CKJ8s03gVCeSWz5sNgOY3A5dnPp7okCiA4
64E/NXHXhjMdD338PLtHNIL7DZuLndvr/aCIXGJgWY1bVria7D97Hij/6YAJFANNceIHc8A7D0x0
G0YXW7eEIHlCw44T6EVWFZPD+PUDJ/vyYJtiQ6D8NF0mg34UAUZzxmd2w9iH5SjjEzuzylgu7DS1
+RdVQmGeUsEfHwXoHFTwcCAASebc1KUeS4fGV/7JNhRpJdgR7CNWpHj59ax2rRgPJgauEI/SaJAh
uGrPwUXhj5EjBHUZOwyq43JkJKhWTPZTN0KDG6oa8081ZqihL0zlg1vVbuqNyBbdWvo1Tc/grdGC
4y9MnIP5ecsEuAfyPvWk75uTAbGBNBdeH8a0HxYeQ8np76ooUqRBZcREVqzSpBlZvSCGqCpdOqUE
1faW99Rw9V5v63mxQjLC33lZSov+PPaDVqNlpmlVSMGJRGjVOEGiYYfpMrGiHFDsAhTbwrDAjbdh
BSJ0B85C3ZmxbaoRdwSmuwtSBtON1HAKA7qWWQhoDXOQJ2SswQcQYqnGvuBVMgVz1ja2yVEchbaT
3KFj6MZVndLRzapSZ+FS5XYSNe495VHAbQbuLpC5i6BQWeuwvmPhTE7cLlowS8gtYsVWuWPwyDRG
VtG+IahWhP4i6VPc6XUMPj+Jkk8cYa/mF2qotchPI0WsiQyo2hI867DNw3Q3VLxYBnGTgnYFA2Oj
yuBGQe0Yb2E1xu9I6hY4ZSfZe13o3O5WfgHlLj7KQbej+Yh6w1TRQgxImLowdYUiwscwB9vsL9GE
hHaCdVAWlEaLlCLo/GdA6lk5b6TqO/aFyn6onQvQZl7+IdM6itkqyiqLIBPGDal9vUArF2rpq8wM
wHbZ9WwsB5dYYCbaBUIzKp3FIAavexvrqq5GF+XoLkQ2rZ0SddEwINWxIEndfVUkjYdg6QkE3Jmb
2lla/pWBebEa19mW3Ha2qEA93FdvnRR2O1pnQaJYgyj6Ls4C8T3FiUNWT05nuzWSu2gws5MYKVup
0RGTu21JVEphyXxjQwwWx8ztYqvVH2HEjXOVZ9pK1mkofekGvt9dySGU0XIIO+84FC0/CQkfT9Oy
b0/AZJhLu1Rs0WsZXNhhnRBwxm350cOmPhG+NJUL7Qu+RmWe/OWT0Cx7TT3kogmvj5HsglJimTxz
cvLFxFDHrMvVW9WF+dIWQQB0iVWuI7sXq8iEzbsxSmqyQlRer5yB8AQ7VqXXQd5cMSrys1JY/lna
VvVKVqCg0fvin7Sm0ctAd84HOw8K1PXz8CasCm+ZBLnvDiLLltLTxRtnZOl68DJUgbNcCny1M2QL
EWX2usNXnjrIx76WvWmO0ffg3RQ6To7jniajO+hIroOImKtcgJt3E1A0lWtx43/q+tHZJFYmkco3
6cfOYeGKsJq8EUQHoWssi78VoOnWZV3hmFZkex9AHoboV6q5vqEo9SCfoTm9bFkUhOt8yKwVrdL6
smoFCAeYgmU19M0bXpVD7Mq0cxaerb3A+StsmR5O0YHQXFdMRHRlmrxGmhOmweC2OC9869TSTpeW
Z5VvUo12hKWgdfShb3mMPCk1Z7KqabHwnMBsSFTlb3tcj3VWKTrtUE9ONVS/7d70CGfPiR23p2C/
rTdhzAO2dGD9bmjX8cwdR4cGSJtz6+8uL7rbwrL6BQvpuKmqyDB0FORoHxzHCjs3SPLERcdU2Szz
sYv7N6rxC98lNA8vBmrDECOlWrQdT/gbHAJI8jdlX5RrljfsTCZp74Lp/Sy74Zo0nnchKNSnrZp6
CWqRhK7fp629lIPhK2HX2UUeiPLvIe8RkxGUt/3KbWL0QMQLO/xf9s6sx3Ec29Z/5eK+64CaJeDi
PGiww3bMkZEZkS9ETqWBokRxEqlff5crq7sre8R5P0ChgESEw7IskXuv9a2tLhVVYOLkC5zppYqj
aT4uEAqqiHD95MKZPanea1YzrbvXtffrm3SCR9XqjKtpKMVYjTg+OK4FNDfceK7f68QV22MZqX6q
592OX0Yu9gomD/+I55uslRA2fCphIpxEJIvaSELPyTAnX1SRudsRer+F7ZAYvCnVFTXBio7UdLdZ
ESxDNYWs/CIDFDVNgfpsrNJRrY/ZlrEDFvosq8thz290uPSP4HTAdmy9fI2WWRytceFxFDb7ImP6
uqFPft1XvhfHVSS+Glfe/fA4Icde58a0KAP9i5ZlSiuZrHBsWacr0lt7ykomjivq0LDqclW+lrMu
v8ZOxB9GSZevdrf7D4MLvLH5Et0lAAuOBDtFs7pVv6C+DKp0m+1tIBX7vJNlPsZTSEFmQU6+7z1J
sJc5rEhkHAroQSnLbjAjnNZCzeORpUa+gu2Kcfw2Oodkjg9jFqt36HLrYzn38ib0U/nCudwvnRrX
1uVYctEG8+F+Tog+S5Nsj7Oi8oMsiuRbzCwWh2j19j7xHDcPNK2HMNbm4mS+nYbNxQt0m2I+0own
DdpjEJaQPcrTHkh6S2kvn/ao6F8LSCfv617oD9jwuxvcbPndHgYaDFM2HKaSprdwuMO41rycmmL3
c4zrXc6HvQuWRwYJ/rFzi1hrkCHkILdxfRfaJB2a632/lWViLgCVGNQBvnzo4r3kWLO5a+OcFTch
PL/aij15KGwXQ5mXwfeARmDQbn2a7ENZe+5Q6za5gaRd3LI0trluCQaATLqaSkFvt0B0j1BZpvsg
8fPHScsveE0HoXcIPyqOCmY0+XjvyhH4ZSrC4VwuIvpsAmq2euo3cgfUx7wOkbXrsY+mOKnLPswv
CV1kcSgJn8sz7wvRwMdN9srC726Kcud5Ne66tBWP6Xy/BPD7Lz5Yc5zrjGxa3q6lhdETOhlupzlZ
+UPskuApn8tB1JmT/dL2pZDPYzdY3sLy9f2FD2wZmkDOKSBESsPgmFul9mdfzNL0x2vpQZpydXj2
IMNZW7aOnRl6cjnVYY7KpU65ofYOasmo6tiE3Yct3xdfL2TKboHr0bDZQpSIF41GXH9MB3R/EuuI
FDrNUDh1M7CiG6uz/JxGjszjhz32NLKVdyspzTnCYkdORQJH4LhOfpZNb1VqXsqgYyMInG4qZSUD
2k2sDpLSvQwxqJkq6pPpafFhsB83NJpjTfI1IrdbObq5jiR0/Lt8wnLaAJDbmwXK1nmM9FDj0aDs
rAPv1Pgw+SAr9xinfyaON9BpOLtSWiJK+YPWyVjoxmdjNkUQ2NWC+6GAvVmb0Ee8TUIz9beshztb
8Rkyb71rt85VzD2Mn9yM7GYeknRpOxiFd2yATNqMbnA3cZeERZMVpM8hiY0yPLFOCtiRJs19FW1w
vzMd6fsgLV1e85EmqsoTFkOKg2b3MRSB/G5LlCaxFD46LgsN47azfWSiGiVcHyw1vHmgaFuV99mz
D5IlR2FmCj9MNVZSjV9YSDBgcBQWobXI2l5Mokq7NXRly3ge5n0rIrek6V0Y2My8wszl9GZci+RL
Z+3nfe+7164Xn7tSpGOFNoG/bGA7WlpQeSTYPAgWiUzC/sr3y+Sj6V7GgznYXpa1WMUuqhyYpqg4
T/mLnKeskTLzlSmGBOur1fyb7uh+yJcJNl7n6B0cxoLUoVPb2uzYbJLHUvXxSw6ASDaDhdaD6wEX
TAUebvseLoI9iXVWRavyvLtVy7y8mFXprjWus/QE1bjLq4C78sSXcW2ieZ0ObKXpy8xI2Ja6Xy6M
psFdxFxyiQRMy6VTMK9LtEVNFFEM1TC5Oe4uiqYKzwSceENKu6pWhNlyD35w0ychN1qVaiOuXlk3
1kmmrKjKkFMwpAAizUll+HCth8j9slM8GI/C916PI/y1RuKm3KrdM3mPXR6b/5CxqRlG1Bc4BPqM
XWc4mLzMajOL/uM4dOFnKG/uAGinPC6k5Idc5ONjMBJZW571b2Tmr9MIEqxD43bIIzq+L1uklyqN
l+U9JlSeTRRTV1HpxqIeII6eqYjwoTsChXtwtkazGz+MaEvOdguHb6yP88+MduEbC+Pt1sK5bVKx
LqcYkvFHiO8Ru65pTlTxSNa7jNIYdSsWx+tFmHxL2LUZ9jO/7touUl8XWwRDO2UDjFCIyUt2mtN5
WGolB6fhNe0LxMJ8G8M6nrCOVFkwjOndJFT0te97zapowjFU45T3Rc3wd2vIX7gmei/SE89MlDe6
B8gpUWux7szFoj8JdG19zUQck8/YeDdZlUGx2ZtAs6zRYgxuhjWNXq/cwCHcLTPV4APxkKZu/Gps
IbA9oPM8LIaChlpoGt/CupMX4QGVVLJDSXPrlBFfWaTdUCvIjLYa7OS+ae1xr+CmRJ9mBFTM7xau
la3gyNl2Hm18hkjdAZka3I5iHtjoD4wKt/TA815fEo/+rQpQjuhmomuQtsHKwfyS3aYftZqm91xY
VzMVq2YiwUruzZaHL3DXihJUEGq4KtNbPx03FFVnrH7z1rq170eUciVKT1AcwXIf91sY1IZeSTzP
SSpaKSwSBiBScBHVSc/7MWH20NkMVgpn9chQpMn22sbamvp1iFBTxzPd32ZlZvYQLeGmGnQVlGFJ
K7NlF7UMTTf5Y0CicU4eMhPTomLhOsRfJmCjwVzboHAjPcAwY47csX7JlrJGt+0SUZm958rUOTbc
1Dc9/Ktiqgxo7sQ3s/WUs4svaBSTWhk0YOJxslCH4soB8y7NQRqxDm9dx5KlazbcKrBRkMaJZ1lZ
ty6ZPnSo1eaT6U3Af1OrcjZte/BPfG7TFV7bCyURvJejACil50b6JCDj42gEw/eQBMClzAiSGR6A
BeaOj/+DB2VOcB7VOPumFL1L31K4TP3LT7E2EFfDQU/lVRqNQurEBeHGq3UPXuDqg+A+3PPvXUKJ
y47gqnfcb2uoyuHdiK0P+mouIHQF6GzpuGXYIrAc64+mh6BQ3GoUlO6ejCXxSW06ZVZ23OFu4dvC
ljcu49e4MLPlTTpp4+dLbPDx9mpYQFmoGtBLzOlLrFMxZG0GUHWIz8SY1S/gkAaNGge9Q7cehChG
rMeBXhoGCukuAsyF0l2UWDF9OaCIKpLjoHPuvYAKa6GkDjWQKjNtSdvNLhmmVmwgbkpoB/NS3O4o
/YqWBlNG4YJZWgpThclaJm3u9zg5wvfjH0VhptcAdI2uogXhsyoxuHda0Cb8O5kZqizQ771k7ZKp
sm+sBKfiqj1aYT7umfG/U/bncujsI8RSewMdeLhdCI1rFmXmbgy9562IOWAtW8IIFsH0MpZuy08r
Sri8imfhk8rNG5uPUhNQjK4Q24xwjmXfxU4ow9KacFpl2EdNo+PdP6sh2BwKhGBqUYGiQ6SjSNOj
zBLNG8oL9zXYqfOiCrttDZ8LNrC02fAAgG8Sz22QlRotWoN5Dyy6ETmGfYtyQqob06fMfu8Cd1Vc
UFFHc72zvjsgp2VpcOAmLADnRGs515Qky9ImnqibUC35+2SnJFR1TqNuqSEoDik61Nyre15kxDQR
SY1+A/oAbAIMKyi7GkzHalEghRG4Iohb9x06b14lK+rwOwfDzVVbzPI2Z9l0Djq1AGU3KcIVYOsE
B7oReaOaYk5LWFKB7o/ILeCLyV0XVDHYuptVTOtYGwhmX3cAC7g2aPlkArLgc+7ikIXCPXp82U1S
0qJsR7AVPwLASxAPR9HdBliG1Wc0l1v/lI9cXquuOBpuUMFkZ5nk6fAVS2Tsj7FNxudli+kdMMnu
eydDnPli2x1wNWqgjOz74CoxkO21cKl53OTU4yMgxgZ3OOcLVtOcI6zA0vI5hHyYN+W4bKcQosXQ
bGBjPm1xghxhylRyMyfjCDxRpi8r7ZaDjmbylkkVVmUODrGX0w5CX+2+QuTI3yNTGQ1NZJRFqGua
AciXgy3tqcsk6DQ178BBO7o5HG45XdEIdMO1mHMfHeAQwWclMYKFTWdji6U3QN5hqLTIgRfGnVpR
FMxe3cVGmNsuCm3RkLQT+QEghPiwuVyDOtYzPiVogPxzIvuiqzgK8Ic1uFa8CoNX5go1tR+qjNES
OApbh77Bhj6CvIJc8rhzKADVngmRtcwCsGtiwod2Xx1e06XA6YCNcNHYWPy2qX5uI6pcvenUv+dY
LezF6VmKZlpt8axSqQ3eLk1XNAQDVCAeLXfxRKNL0U8sByZEPa9kSMtLEPTRVz8N7OwCoR7B6o01
GLDoC1IxZobPkJe+HlI1yjrfksE3ZvOjqiZZaNqafigmrL8yni5jGPn0oLMt/RjQXrh7KFcshhiw
cF9NgofvQwnioeIAMe4XECakzbfUoykoI6QaVkpS3vJw7D+w1Mmtxr6Jqg71edPHci2u5y172OIN
MnQcLfS+mHj8toKy6CprpvdY8eVN6mWpMH0C2iOISoBSncUlP8n3LthIh9rKBXWAyuNOGsR7FHSX
z3NngpMccVM3cmD5gzZ6Oet0RdZD5uwWukB+E1BSfIRiPOS4DLrsq4j2uHUJUc9W+ujE8NyTqB5t
sV2rNcKBzsyQeHKlihsV93PW7GWAwokPpTvOaWSnZ6Rlh0ZC3GokLvWkXuPUtChfwsvslx5s4Ba+
9dS7t5LqsBLKEEQnU9byYqK/ASsmTZIm+rVAuX8MExp+XUCgvxG8JK0ChxMH5P8NmZvizsHkPwqr
cdcV5gsAZf0oDPG0KvRCQtwH+2PZBQwVTZjwI/YDOaPNUHFT5IBT8OrbbY3kpxFiR1M4NCorMsV7
5fpw+RgUU/Iy9nHC6wSq/kmIOYQVBtKSxfE3b6D+y5YJ6EHyKzYoxm0DDxwppjd0tAsXzzJRS5I+
6LFfscorTMUDmyRX5J8BCTg/8hVeAwzH5SHxQGn8cYuQ1YiaeCFO9ydiej7uJ4DcXr/SwW3pt3RO
FnYzLgXXSU0TSXTQFDZNNonFi4FmgacFPmIswyEjDcC7cEfZWBA/1JJlkriT8Q4qZpVFLj0kybwV
n7N51lhUVsEmN2EdS3uSNqjzwCk0gc+6DkBLAsYKODLKeFBVHllo3DTA2JMUKGgvlh9kDXyuGhia
APVaJTbPejiWQ8dAC4mOXiFyXIMrbJBu7HayPtm40GhhhthlUn5cio3asYERW6DvQ2RocOP9OC7K
LI3a8GTcsCUiNmr9athuQ1/hr4jB19uSoCSrdtFjZbihiEmOZQ3F+vpJkqwj5XTsO2fz9ZMJuj1K
q4EWDD8DC59n7hJohYb5MnpFp6x2pCxye/gP9tyvARGYfwhQl8jKXid/lBnAh1/NuZmg5xidKL+R
ESmSP1zvKGMp7CcZ8w6051bYmdeEJzLKq1xOCCJVE3wUVet4dvnr+LvR9e+P61d3GYeFiQsZ4qoY
WgLzEF7Rr4c1pB7RpG7Iv7NFXLNN/Cf4wVk54UIMFthl/8Go/NWTv74jYtw4G9fsMCzf64iBP2MJ
EA0LTZCX+MF/vqP9SdXE6Sxhzau8TwwgOEtcgMjHMMKs/PlV/DE/4fGnI/pzDsC3RSBZ0/X67/75
3x8Wjv/+3/U1f/2d30cl/O1feKqVXNTym/63v4XHiV/Hg6i//6Vf/jLe/Y+ju85Q+OUf/zDO4V8M
bHj+ocyk/8UPf5nm8MuUkb+MMLnOO4gxSBhf719ZgH+Y5/B3j6r52zyHP175x0QHjO6Eo51dI3Nh
GiGkgj/6c6JDUOCp7imi6Mho/T7q4Zp1+2OkAwaCQsvBN1+gobtCMNH//T+wlK9THfCsSzzCCnOo
MYUBbhjuk//JVAcM9McV9Ccf/BqhA1SQACYLkXf4h2Bf55ElmseuPymem8uCijKu5kioC2IySTMl
Gq4cM3H4DMQKDW0H6QYiGBrkcLsBBBBAwKImhydVyhc8DjKAeTWVH4dCYxW5ikvQsMrlsrgUSdSM
wwdxrE9Piu65PJjR0L1Og2TLqrJIwf8lgCkbW3oGUQSpypUm57mA711J30lwzUX3Gs6qpJVNJa3L
bHwrt+1jqCaaIaan/OuuLdyTbfKHwQakgRxpnkDJhWcMnxqw4c1qazWaIlvvAV2fESEbbvGSUDSS
XHvSJXgaqBhV0yOacCPjdbnbNz+j+Y3Jp11Kexlj4j9Q4eODl6p/jEooUlUJnb4qp5kBJODZ0ABq
nJA3Te1c9ZvnL10PqCeCw1FD+x6anKzhBfvN68KWtEI60d4ViT8UdtI1hIcFNediIZwPiX5hYP8e
6RLGTzSJiasWsHbhAfMw8ImnItib0tCywiKctBFsIbj969TgmFkTK2x4aAh5hX47x+4Zf4JrJW7C
ob/NE6igoekfugKseRPBNJmaHHponaRbUs1Ttye3OgBLXak501WR7ehGub4pt1m/JsgdjCjq97AN
bAT+bvQxikc1p/g+UnO7F9GNHsn7gOW7MfgsLaP6I509OZebfPUMrXTpyfwZJoU/h73IK+6LvkmZ
b7tQpw2y2N2zSuZ4vlpAExICfL2f5p7jVE8IKVUCOaSHDnrtI/IbtAn63L5TsLpPSGeMbdrBBvO7
+KFB1/tq9nvW0nXoHvdtVGdXQmaC5VNjcpu7RaKYwhLLaGPmgD7BuHlDuzXXqc7Zqc8k7S6bJpN9
AoG3rF9k16nPZFvNb8MIEy7jIr2M3Rq/sCwZG4Q5zG2q1JphVeY4ZRvS8HcmIp83l5j7QERBG23k
B8Krn/NtW1TN03k92TExQGZj8uCnPITaI33xXnS9+bADXUAdSac2W+lk6p0bw29IghDugWbLPIFp
37bPfbcvpAnR0IlWBdBc0MXJsNrxLYPd17zFfAJLnuyyI7OKIOsttCckvVzo6ZMV0eOWhu+IQLwT
aSqJwaqthOclbspsEGWd5P0qjxae2ZF0UfYppcWHjoofcEIpXD84Bq2ExXqTTtYWD/0EjWkui6Ee
+yy66bDmPOMvdFUeq/5ercMFIePtBGeUK1zM194OqsoW3alS7d2xoE52cDTFOx8CYZ6lRnoc6ePD
GBj6CJIWXNXKBKyi2DbKZu5gSHn0SdyfGMqc9SmCl8ZvDA0BBBfGjxcWk5G1gxIzomVkSe9UGtM2
j5f+1HMatqvQW5XlQdCEIis+JZKjYtb7ZSZ5cINwWH9kxQQTLYuCQ0o95EbitwNa0atNPLE3B1C4
4eO6XYohPySz5pWgPgSOoRJWMTmmT3hUNWtFxmyVAb2pC8uSGm7peh5ZDJ/FGFiriRqAJfPubrPp
hjMw7vuHdSLpKdWFvHOoWj9uXdOb6WII6xqkQ2GAD91SgM6POVjBS4bmIEL2oVnAxZzcTvcWQLi4
TClZ7sIJglGVJoGT1brA9WlSk8b5iWW2wEol1yeAtPGHIi36OkNWsOnTEKqzFzsY94AuSA9NjL3v
Y2mqxOXbJU3CEYaV/TwxKFe9Nb2rUlRF6J2zsHK7vZ/2zv8GtcHip3l+6NMOpEQ+CHN0VH1Dqhql
fN6XrOqzOWyWiJgT5R52y0LlLbT0z9hYssOmJ3sz7yuMgYkuUNY0ZK6s5nzQ36IZu02Lx3WqW4hE
5cF24UuXZ8UN0s3kMiAUX8u5GI9THsDr3OWNEgVyAthg2zmHHYdcjr2J5ExOBHmPmpasP2Vb4lpM
mSAXqL0YqnH1HpUg0a3Jw/Li5nxo0fM802z3da66/LiJUhWQqYbfzODNAuGnSNDSYu3dQrSQQNDW
0woLY6/GjiH55eJHGS4YjOQiX6e4Re8Alwz3A3FQ4CcR1H5nZZOCezh7vdLDZtaL4/DhCQSL75g3
grwkF1s7TpO41XHcVbtJ+pPcy69FqfmpS+X3texMa9j2lfPEtCT0YWsMtptQ9qcCNM+N2aa44bS4
tyF9Bk8S30MQmKvC2PQJPT0/yEDdd358NqDGn7Z+fHQ4r2fq0gh343Tf5Xw/uIyV2Brh+JMqsyo7
pLuSDWIR3YwkkwH0lDj/mjDvq83gvD5DHeyy8z4i13TnFemWNsLOKatocLGoNIEJ0lfJtngEj+Zi
J20P2XJ/4QMpgzdka51vhjwv9gbqQ1RDI5xz9J0snCaomiD9/c0adi+MLfnYgCFAKaPYlCD7EsKY
XdIQVMaIDunqmvMffkGEHGNV9hUaexT0jRjl/ikWxn3iaCbPuR7Di4Ejdlx9sGk4Qogn1qFngNQw
hQJL/zTjHNhegzUhEE05VsyCBdkXPxZjg3puPFuYtXGVRjl/LnYznBGHVQ2eH9fiKfLbwUdF932N
THBUeksflS/Ww1as4SGWyMnBIMXyigEvOEHMY1BPT7ruIxgx8E4j1xASmULRwWNEwOWe2IbsqcEM
CBNuFXY3BFCWRMQXKQzvWx1JEaoKqmFZVNi5yCFV2NuqwvfFWKvcDNXOpv7sVTh3zV4oa06k9+Yy
9Sw4BeuaofCjmEEDUSwpH5CzyTB4Q+/rcGDpWsLkLXeY0Ih5NQzW9LtC2ils3EjGpwK2y/NYjhv0
twxN9RKW6VEN1B0kRqnf7GEPoX9lwC8r4mUOk0N6/QlJyLKhqgxvEYvlaTXhy3/b4yE5ZCo9IkFh
oOvvUNyrYgZts2IGS62W2N50kIctEi8IYMaIN4HJyEbgGUG+TjXHePdTMiTkE6iLse4EoX3dmbhg
wKWS2eJy0aQepNZvWLz3NsZJuiwlkis5g8Wdp2AI8Y1S5FsQtXNVCQ623bQZPeJGKdRrncGdSaCe
P8ywjcI6Y71pddrfiXTDDJGN69vN5OkJM8IEeBVkD57UJA1rQShPx2TOZAvCMT4XaNttM82J/+5A
VX0uUXO/Rj7LLzSBelQPICVuFUFp1sBL7Mo7OE0xNOH8TfNYffIU6k3WpclhCvauhm5BTjLyu6zV
OGbvsUjsVqtCYBIEhFjsJVF5h5lQ/kcEZKDWyLJ+wXo6nJEFCVu/Jtkb4tnK10zynB4C6JRFo8ke
YdYElwdQhPGzAb7aphm0+8XnrGXJUB5Lx00LrtZeEIXe7r3qtmf06RIszeYQxwVMCIa2/wIz3K0w
IJbkEA6LzioRCtmukdU1X9xQxVSvbZD12SGyJP8ezZG7xcCI/R4ZcvEiNkxQqrGej78tOlQfypkA
HwzJ1AHgGsvz4jt6xoAtciYgfBD4TdcLWbvsKd71Vm9ELKcI6kobXIn2ME9E6+c8RO1PsjZNqamX
XPfgtyY+H7ZMpMcRkN7JEdTiopy2D4uc4kNAZKvBUj0MncTgkJHbe0R2ogsWCdvgBsTNklsAeBYr
H+aEDHUfrALcwJi1Pgk59Gjr12pBLBoVQzJexIAaBYGEFQWUnr71LEv3mxw+cDusJvvN6mX7nnEH
01ZMpbuzUeTiwwZl9X/7/5+t+j+dkfq3Lh7SU4xW+V/3/78+evD3AZA/X/JH449uGk8CTSDQEtSz
4Z9GOQZhhJjAXzr96L/QyiPikkWY9BWihPhbp5/iRymQFlLgqcjFVQX7i6Txi26DgZV//PvP8xvD
6NcxESkBpHN9m6iMMRzwOkPnVy2p15D94AfEdzlV+Ue/JenJx2Egq3SHeOzRW60NcOQz5Io1rJZw
tag4OtVCSpyOJlLrbYoNIHpL+53dg1SQ/WV1FgZmJFaHNk8m/iPcIPumGZeN7vxe9WBtXF1aIGWV
0KNuHOYL2iP8gvDZxGp5ny21D7ssqYMCOW8GdpHElr5SuR0GniB2IEeOboBZU+XC62NW4hAx1Wd0
mNbQLdeWy8fuEVowSsUe6n13Uybhbpqr8Pp1NJOC0+AZ+77mwYqbM7W82jbuHigF3A9QhuKzczhq
wCfAY+WnxctkP+yhQfAYHQ9+GqtURGdTdP4Rif/VnzowugjkcO+Cc4EDXECo7Sgwl5Xz+CkqxPJU
JmP3vI/MPqwThhChR0LAtod8UVO12OO4YR4kIL55rcdkAasAWMM9ysKwuUGmzGmBRSJ61ULofBfN
Rsmi1xsapoM5IifRxfmxQEK6O+RyIDvBPstRxILfKNx9nO98DmvtbXBCLm7Bli26tc/qEcrmPKMT
KjCzzH1C+5Co+Bk1FIOmCj+wKtKBWnfPVgtPECmFQWI8wNJJfhCFgHsFozrOOug1/UgfaOiDg4Uu
obYa9G8c4WQa+LHYlQLbN6gBMkC4RG0hvUQIE9NmTZS9Xjj5frO7ERxz8PvMLcYzDGU6a40uiNyH
no86BrumlN12XrEt2lT41tE+ivZ3N1xZt+96WzXnVQpvcaJPv9/F/yt4/ocFL8Uja/7deld/wVRS
8CIDEkt/WyZ/vupPS14YQ0sk11GOKR71/letM4yS/0oIMmZwM35fDqH4/2kFDBGmuQ5ixyBSxJv+
tgJi5m2MP4hmq0AsDeG0/9EK+Kur8HtYC3OZYHzkWKkR2LhKoX8KOGpMQxGrMe4eBSPGWW6wJKsl
xuyJmuWbfcqC1J9HrJGsJYTpd70k9pUlCqWJKuf105/O3j9bj3+V9n9GxzCh9WoqEFgd2fVo/3Q0
yewFK3tj76N1Du87ts+0MvkCssphdy8ruyXmPbciGCrJC73WSJeiqsOkijyBjZnP30utyQP+Rg/C
YJrCV9QvRXj0WUp/4OYM3c9SAKr+P99Bor8LaP0edsOoISQkEQkmxXUX++WIBzBiSHLre4yC6bom
w0CbVywVRXzQuYeOab0LRzRogJH2HJV+5RmJjxyGaAg2b9Hfe6dUWEPWSRswwQuwFN4ThBZkyjAj
Yhn7R2bKMyZ/9goSKSk/qn69YPhN6iDfBNndIHvLj//+e/jHrwGmDsnxRWS4NjC36tcPlfsAJImY
1D0mPpYfl64II6jQES4NMRv3uDlZvggaTm///m3/TnYn4EEhu+d4miGuRfzvelh/+vZBHXaJUN18
jzY3vMdoD3P//9k7k+W4sXPrPhEq0DfDm0hkz2RPiZogKIlC354D4ABP/y+wyrZK9nWF/zv1wBHl
KpLIRCKBr9l7bZxUwFLi9OXfH4mvz88D/o8jBbrJFsnnye2tCaM/H6mlh1g6RM5XfDP2G2ynvtzH
0p/NDaV3pHdQJ0JG2j5jRsuZqr+6aH71ufIuIfU5MIltF3j0r4fHWZixv0I673WFAyN0cN6Kcn0N
8GZEhBKDgYnOR7+fym7CFUHv/o6UC1RQMNsX5SLGCq0pR2adY3V6Rr5rWtvUp1dptbHd6hr679DB
C9EfiBpYhr9YwBn//EHhIuW2gf/RxAdpr67pnz4o3R2cmi5AuzGGuHqjNaRqMLRC1vbGmsEwnqY0
K75CF8H0snRQGNiuZiF6EO8Hz+6lCec08ZjC5+N71lve99FpU4/o3L9Xnv/iXoI599cPmUcvF5FL
U8wWx/HW2u+nV+n2fqYD4rBuchvDdkB3FqTLfgVTBTs5DgPkgI7xL5PNAbxx6qEgrPeCmcCeaS1I
zLKrHlow3GrjlVPyacqr5jgLNtyt07XPGBb8bQxaIByanLEnsjU0KnEu6uvUagJFC+KHJDECBoIL
nsXQHNPqgLC9fDDz5C7BqKA25eB1Vxl3T9KsNGvrjlQMRjab3BvsYVk2+uTnlzJ1/FeqTPuUur5x
WdhDB7RoKXICllrZUfN7VCrTzAjImBxtu+TqWys6+TjomoeEp5LeLhbdcATrbD51qTGB3PI0g+lG
WsRfA0hkaEnrTvsyVBiaWnSwR8Ad7dHogvJ7NrYu33urKh4zSlJvM7LEP/VxP4Qz5wFZhRncItxW
EeKBbmcYyhij0vEMnBMT1KZwNFMKJ2H1yFOD2zTGsbOFPyEPPGrMKYQ+4yKy8MrPqtJTyqKgfXSQ
Bu6HINfMHfa05c13mz4SusqX3Vj4CUWS0t/QOE8/8KK2TohzVB82dWKOyU7JvOHLMU3RnIyDv+ub
ON2W0qoONT/KtMXuG040VqZNTuOvIVCbWJY3jlo2tizj0JJaXaGcK6Jk9XXfT5ZhbzPBgI8W1u7k
zpJTIPbK8tTF/b3aGn6vvZDFr5VY+ntdJiZNrSquoOdW3nwz/yjiht9rOllIzJ2oBLtlj49VxhgC
MzxhuVk2jwzZrSPrI2sIBz6DGGW8HqBko1gGjxXHPA9lWUxdxMgt0cO+lEZ8m/5eXRazN6XbWZWB
vLi/16DT7xXpwLNw534UqnQoa9XafZSwhlWIald/lLaoH9Y6VyETD7U4YCq1mWNgGrh+Y1A7aQCC
eTeVXllFIqYq2Dl1Ui2hvzjcMWuzwF5VsQAt8Y3NibhDlgikokky/4dGIZzpW70xJS5If/CvDnOV
+FRbnvScPKyV6Jb5IHTubrgGktSDMyLGpdsF7NCy3Vy61UztLKo2dEyUWKGnnLnc91DGNLaetvlJ
a6vFYJLoFtWW/+naLTp1DVuarOtPeVUF1dHqmRxERSrdh2VgTswGpTGNczqlwqtxOZip3Mf92NaP
PIytExITs9gNLa8gaiT7v4jt2MIOJZ/b6aZiUBhHGl+VHousMZx6y3HKbRJbybD1sKS3m8wT1Cc1
EPrlHbVP4CJkl4j8WSSn3dHQM5vZHHrGEBdpZ22zJou3yxAXyJOmvg0Ask25HVpQNBbG5/minfW4
ZCLUxli52BN4bWRAkW6OaWZMSVQEdrq2Vuh2jQAdGZdPAl1ATdm6I1CZ9qVHODWD/uF7ZF6NBfh0
tvFHW7Oe5nIyh6vbBnOzrREY3ThDzSMpYTjFLzBS5WxBxzPqVyTpdXrqIIapnZicJTsD6JRPNovN
N0fFKFN9g4sXUhCG40i4S8aLx2KLMduCTBqi0Yky6HCv5TRRWeRJPj6in5m+tn1qIVGfkjjywd1j
lvFj/o5TNvAB6340rpgALPteSMd4MiRS783kgiAMJVQ1FcGiyrNDj5cCT5OHePQ207zgpda79eLM
807svVKk4k7NtvRDvZv4bNKp5oU1tLXGmSdY8ILKiau74i7Zb0mxUs1Rslw373JGksWD6deBfVR2
Pg03Usm1+Exndecw4lZRM1UcumkW1jvKrOSy1wtvffPrS5+4P/G6UPhdbafmXQwdKKFNWjTFEgbF
yFenLZMiu6+B5+FeGagKEv4b91RT1ultZ9gzojOrTXU+bvCcw02lpQg4M33o8GsAMrGieWR0zqfO
lynkHXEDQa2+1smyrl7QrwcnkBWZv4E/V3BdYAN6m2rE2BvV5/ODJZUuzgllbn5uWkAKjz5Pi72o
dePK9qR7tbGBdyvjLDNPjZ8EwxneNeJBRtQdLhNIGfvW5LSuHqr5W1EWzp0aBPraDlx+8Wlyq0Qc
8K1UP+BrrfeQrCvTLX2Ab0UZtmCxa2GKf9L0uNpVEy06fiVuc3M/pQ8MQcUZc0DusAfqTcA/pWPz
OErN4KWHq55EpVnzNUHDYAVHu2ZY815xQ55PvsElFWE55BrJHZTuLCiWMeIhM3Vnox9Mly1XKUee
tBYDd/Z++Zc+wM+tzZTppyWQvfGdfdAsSNUwvBH7osmfUpWxulIn8AzHlo9lCjWUc3Asx1HeqNlD
1T2KDhWCONgV6rLDMq1uc4xBYtm3ZdE0N7Wr7IsmUU5HaVdX4zkBxJiGviOq9IlKRHzXAQlgOfcy
MW6KVKz7gmn0O54Cc/dY4rTKPhvNYvnjBrVFMT+30tIC/hhOzCgFg5mctLidvqYJEwjgd8Itjhl4
i3sltHjZ95iZsihjC4M435S5daeKcnGulduujql21N0b20ixgs9UN4y9MHjBRvDrbLV2eBX3DiHK
yFCW6rdjiTNyvzB/5qXaKvG2c4waPIxb1CCf0LAaT3nac63xpAteuNYrcVcHNTELg9kG4L+qFKeZ
Gl6TuXc0EyqtUT44WKqm7QRkwsbzWvrjQ8cCBGtIwhUdMRHm06RxmNUls2TRXLy+Ta077IGlewS2
GvC+lNKSm6LX2mlbCXwWG6qxQd6UZczr7wGq7UTqFyn8AV0/Mtjnez+7cCQQz6TezUdV+t9Jyl9M
Ugxdp/z+e/3+T8qx/ynfvr5Vbz+PUX7/lT/GKL5NNq1vG+jCoL0wMGFQ+zfJmP+bDTHIWpsqxrkf
s5I/xijWOi32WLD7zDb4yAI6yr9JxvTfTPovstYQohEc9Z+NUX6ZAqypGSu6iCG2ucJTfhVB5kZr
Mje0tUOgaXbOLnFeDkNgi6efzsm/6Gl+6bs+DuMhsg84GjfhX+OGFkP0M3cu7QDryHgCuov6fdD9
22oiwOEvmjxO6M8t8nosggzIh+GhAHfG+aV74rPIRTBa8WE2muBWd/vxBlEq3IBFV3fcpRGO/fs3
Z/3aVn70aET0ODqIcAOY/y9duSqE0xleHx+yGYXRJu4aeYFlkOAUx53tMOCZghdGaZa50wccCLiL
WNDtXeyH9b5zkiF0xtGeNoOq0XLnWX8IGsWoaA56/WsNs+fSBSLYY5MI9tPSZ/vKnc0Q4GN9Qh9f
3ZcFOQul1stnQ7r1iXSDdkfoSnaNZ5ld7YQsj62V1Omecrw6ZomAIS1FdW+CEHyHDbK8pIXdv3ht
cqMPcxZNXkkFhu/8sJhWcWPbpuuHaW4N96YYqh+LtTS3C338s6ln+aamsts5XVrjK6hGusp6OuhN
TCjD0pl7f9RXkc88RayG2w0NjTh7hmyuuF+gKlJbvrHc0w6luzpbe206dMimEmQpQeyyRzCbb8In
9cldKgUlYUmHDfUPA+zet3c6Xe9rVmjBVGxVyrqZ5+48JZN4DRzTmcUlrdt859UeFeUUc52Hekru
DWvvqv469F77mgPo/ZQHhfkQIJZOaU9F8D33IU5TiPaU1pU5NwXQnIwN9+hjMoAFln4t0tJ3QiAN
5S1qMh/rOQLxiwfV+jxjdnvx51WbFWc9XtmVWZGze9nYuDVvMxRUqcr0MFYULikAxkgYev8KXX3c
NSiDEA4yvNwo0Nzf+6pK92mdfpv7vN0mbJjPSeAPuKEWJ6UK4eSkdVzedGW1fGKooN1bFMYXfYGk
uBHKKDD6jrq2LbI81jdaAzLQzZxjzBAT0XUtImvOioueJ8P3RLjya2HMeRktyeLWkSaz4MQpQD0Z
u986WYYT7tBrXTLkI7rru24plFaFfY41iUKtSJ4DgRWhi9tyr7U+4nfsxXgwphpuq62HEKpd1j7y
nGu9jQGRnVLo6n7+Brws5oe9L1Y8MA1q3BlIg9s9xFNpXlyqXkdRbm9837O5tPn2IFsZWanYUHmM
8V1VHlKuXpM38PiXr5J0sZBP1vnagvS4pZeAWLZI+dA5UgtB5DxAp8yiwVk+a0NvXc0lNSO26eKq
MeGJpsCdHus6GEImIOMO2ex9PVWfPCtuzEOGrXm0NxKr+fytdjNW3jHzGNryAd5RuZn91sw3C540
dBNV4USUTXMRzmXnLhcfHas6loFOZFWYslLRN7GGJv+lEBNEW+ruQUzIf7Sm2w7zKPInG+5sIssN
TE1/nJ68WaZRYAhvXYVj46PPhUy2cWifN4FkG7SfxsX1PivNhvAN7s7E9OtPQt9mpTaje8qpWm10
txLcazEtCesiZ2WBt9mYXN0OFgI7676e7hJMw761ad1OpOcg1kY4I5BenVezBSUBEq2ONaQSvQrM
l3yYNGfXgQHyvnsKv+wmlcCqT8VMflH/WFQULXhYAlG8ak5bPAZjle17fdXvNpXnHEZdli9ePGsr
YNNEI4O4yDo5amz0zbSMbBFZUQV7h573BE2quxhKOQemTrqHWGjGsFQtgfFkUs7nG9Gt/9qL3fhx
nofpm2vWzK9ro2534AOsY1MCX9oMjOvhb5X2sRV6fcJXEkSyGpY6rLoYkyL+5+bc2TatiDd6xs5w
RbMt+wzLaxvIsBa6rzZAgbAQxXHwBehERZ+i1Y+LgNK/cWptwMc1TtW9suz23WZVd+GFZMmugGV6
buegWrbgiss06km3ONK3Bbelk7lvZYUaA+j3SFaG8Kp7bSrWhQYo5DokAoT/5miy+kG5Wr5YOlvG
ssjdBXpI1TwmVUrBLSgjEOw1hTvwvS23/60CP1Il/6IKtJg2Uzr972XgP0Kc/7FO++OX/igEPec3
ExAnhgIHQt0a7viPQtD6zWUYvTpDPhZtq63gb4Vg8JvtIL7UKUMJqTD0nxQFLvs0/AR4B0jJWkNl
/pN9mmf8oiiwfQ6PdIE/yatYZQp/njrz1Gka1DXGwQd/xZ57bPwQjy1DynruYNXgiKvjL3ONtB8D
WZI+60ObhLZuNeSyJMPVatyMmeHI2MOLiXXoPce/S+cEOJdbl09NPbMTo4A6drF8woSLQBKc+Jtu
tSho8Ob1ybPotfrFlC51Guw1ZnEmoA8nrrEcpElwsWflvP0+FIGW4LxZrcsPEUkXvEgCcd4L5ann
wmoq9R6QI+3lp0zY0zVtvKivmN4kKj+jHm79vUtgyBNW1ETmAHQG+zqQIWFsuYloT5rttJKRZT3C
skNs5pFSsxEVt84tNiJ1NcgXwdWX+mhlS988Czn6nJbGXEMMpuSStwaDjMLFU0rR3YAEmSZnZ3S6
Dem7+GrzXT4ncM42jr/YW6e3i889w/fIMWJ7q3muE5axNb2YJuUBxaORsPgfsn3TVu1dHCw66Qhx
ah91NWqvgA6y7SCUek6JdFof86W9oY3tvBckVSiuPFfRVS/9wgoMhoDe7eIgWUeQiy3NWxgDdKEa
Et8nHJj220AqwEL7OrWvdsJNay20n8BfrWe5MDgXKfK5p+BjwjWbk/GUZKujpGwd/ry01sqgR7V1
FUTKwCSQgiGPhVK7inxnZGDmpwH7BK3vmL9O9dAwwyhNK/z4RyJJGXbFrdu7aA/w3rFrqfgd9NiF
d2lr1b4iL2WU68gqfsltnOChM7hY+hkCgsFCNG9sE+UEL35TMD762AAagybXShHTApcmrQdMcd5G
NYwEW3jNsG5VAutopdJ5axXuvD3ztZ7mWonlHNQzx8cX2ZzNxGDWRZQgb8hbT4rZrbouWSyoLDV/
5gVMRqeSyEtyzm41xi0zwoqRQRKPDHWdubdy7JVeaeO7bFzzCoWDgbQg3yc5yjV1dcPKVH5Hz6qF
WbEOHlHb8mfTpmOWWeY5s7BGq0emKa4GugZTNESajXLXN+8vcp0fmYxAwn5aO4cFeujRdismfmrd
yi5Ctq8uVtjQ1tiTQBEz9Ts/G93LxxGB9SBJHTXXOsKk4trsRljNYc5A82XqC2aOlu0wF7Enoqr2
PVbSNx3Dph/aMKrOrt63r51pMD7psPYyGM4d+z7JybcqrC5tjpmV9SKKQVuQR2Ou24LEKnlb88qe
4inlfrJlPmsvH68SrvyQHMoZBFpIK8aLdVqXq0wzLUJMe2w56DUFgDnwPnzOmE675VFOTCN3AJz4
SAmbWs8JMFVxlTN+pYDn93nuG/5/ANEs3+AbBlqlAcbeF43GBRHw3N17eKfijZd3PWMv3cB0hO3+
x7I4XJG5S5wVPn+WHJi1Nb/aN8NIleAZlRrCtC1UqLxCTqzqzIUu150eWIGpu5F5+6vFlWZBCIU5
wHUKBXRD1DNqbx81YusQWeaQ6Ipc1RRBNFR1YoVzL7yrq3vxOQ/m4IUP003ZD3jGQw5IAtBgL9pX
aQ8C+GZuqseRqxgdkl/tFhDxaKkT537IpPiWaxY6aXqV4KUMSvXou1oVembPhW32U8+b4QRcXN3W
eHcVjNbN0jg1tkuc/bSpQb2OYwFCLIe1wDtM7KS/gVRnOm6ApYCnRxATNwdR2Mckye0j7Qfnd1Zp
TNqYxx0EjN7IAavpdjIcO6LQNUldkdYEYy0Gf1r1MEAt4hf2TemnadjzxLivjbZ+KMfGhR1RlEi8
vSI1yedZvB3bhfnd9irrFPcyO2DKNr6ztCMqMBmUt9O5BV663s3erU5NT4PjzMe2YuBGXxOHTaY9
M3HtX1KmHtu6K4D/lJhb9kC04HUojewX8BX8O1XvdL+aozrRl/dsTgq+AVMpzr4D5Wkz5h6gi2qJ
rde5yMUZBBjZKKgSjOOw9MUNiR3MeicIEfi0JFPaLF68C3ipK2z16h0dTgp8n+QyPCxzN59qQBnX
ctIejEozVaQzruip+kZhXMoPG8yyOmKQn+/liEdmGVe3zOqbmVYHTbF6aYhe4m6Cu4ZQMYw2sBo/
W8nELpP0F4w4I9kEl7aodfM5xm79AvmmfwQ2cpc6Y/dAuAmpuYkwHtgGeY81Elk2vEr6t91qBUJu
265RN/pnFgEKfZz/tKzWoWE1EWEGbPo9BD+YNHxuZXsY6Qv44k8HPL/I/TAkCYijG8xVqROVq19p
Wp1Lc9xJHZwi7A1lQoQpV4+TyK1ebVLs7G1UAsPXKWLT6Quo/QoY24dRSv8wTc1diYFKM2y4Ifj6
Qp/O+ckkueY1I+pS8CjEfzWsTizWae1xdC2u6snKvyge7+epHIarXI1cYCJuWiATcmNMqnVDr45R
vblLvmWfaD7OgWafZ5Ub9zBK5Y8R5P2X+cM6pj5sZNmHpUz2S3GEzlaHbdd/ppmM71OSrch9wo1G
Kaguo4T0V+IoHj0XzJSwtNu+l7T+H5a22aveocGqS7dkWDBxJt9D0xlfCdKMt9T17l3QBs6tGiag
XcWHcQ4YeXv16ABv9Lgza6xEunZvY0DcevYAyqgq2TDYrjq1oqq/ZAMGFqdpn2NkeadC71+IFRyB
8HOdCqx9hpkcSTsSFw1w0OdpSjAAsj0jmDQWBtiZND2LxE5uLeC+N4PXH/xhkpvCM+GV6mgpWEO3
LASmVNq8Q6TyoDEsFoqtCYQTbs/VXR2KOlZFQKXNwSyNT3HODiRhN7qBCmSH9SQLREhliW8L36Mw
WztKlRvwpAjiZZvYHYjYD7Nk8GGcNM3WuvcT270jCkY+NsgOeNDXI255MMFhsaid5uHEhGhIKtqQ
PLurS7PutWxrrM5NcB/ODoNN9ZjlDcbOfPV4mqQjbfED5WDMcGGzf3UdwE8iTe8qRdgg5rP5SV99
o/PqIMUvxQ2KqB8yz70R2acAMALO8d6SOu7TGubQVprQaa1q6R5SB/V4OK+eVUZktHLp6mQdVk9r
trIK+tg9+jL3L02RzM/6hwsW8OBLOqSfc3aTsFkNn4JCjcnz2K6kGKEkT1xhndzVXquw823sIMUA
Nrh8DrLPceJWlR6w5vaA0e1AEjh8E1bfbrtaeCGH8HQs0wC1p1eV+3ay/Zc24I2Preof47zxdgjm
4jzicTgdfOYH267E4uXH8UZXPYOs2K0F9svU3i6szc+NjXcPKihWE7XK16cPJTu/o268D327x/3m
e76K3v0P+fuHEj5dRfGt53WHAPFwVH5I5lfxfLnK6JkYo6gvV3F9tsrsc/bTeAH94WYC176NZ2y2
bA8ZuawS/WIV6y+4Iaxnnm/FjYTUkY5hhXvhLmczHorCaR4GSJbuQxlo1upYhq44SiyweE9sRmCm
TmgjTAi+QDq1YOEaxW3CQzaBWnbBFCyieSgCLA8kDN4LyoAbs2wxvdazlXz2qrFutosFQgUYw2uC
k+JhYRcO6i9Jd10xzDhKHefa1dgwN0HXaduhcSC4NKU8K6Ob9+yo1J3hSPGUTtUJAPm59Re17QKz
uwVVLhhqePoeskV/MkYn3veJ/0KhNu087Fqj19v3+TizBHPGooABq3B5nwQJNsYug7bLfMWGUosA
p25yhpvugnZbb7+qgsxKLh+TSNW2JvPJqvE81la8XIqh16pv86jEnRbMyy1hX30WQZ9whq++bJ9a
QFmFt+mzAZ3OvtK4ubHBcvddankPjVF+aqHVpee67Lz4YtX6GzKU9kYhed5kPtfCsZgyTDggcQq2
53nqPSDecvRPWcU/9dOmJ1H8rkEYtHMyvL6EBDrt9GlJ7Sa0rd5PvLsE0fodT78jEPOKCfJPnfy/
WF7800JBtxyfPQt2evY49q9w+SSYhtlMqGu9vrePUIyCC4hP82kB+PE96I3sL0SMzj9tS3TbMvxV
ZefpNqUCk4Kf9V8glZB96qI5QAMPQJZRugtuzG8Fsx+Wzs3wLS2hS1yT0R+sI+BIkCshjv60usmd
HG2Dxhcbi3Ft97cfG/xKw8l06k0jeMHghlq2aCgAbUSqlG1kqX7XE90KaOhtuTyarsYKtlMFfiJU
3K8wAJ23xhkn+SiQ1YjdgjdvEiFoQcv+stBPFLCiFQ1bAv2PWj+hF0HEYjwRLkDwEeHO37lk6h94
0+tHK0io6GVHCEwItaF9Bfqh1CWhN9LWe6dOg2Xg3F40MYgdu4le7P2k6Q/zSge5tRv4kvsefj84
GcNvXj964crtjL/IT1mnHT+TFALWb67NpMYnL4bhzKrR+0mDV1Ahx+4qAHDmtV92snxV9Bol7dq/
v7p+EfvZHwdaVT4+sw/L/PXq8iGdaTiDm0OZlnzELbuOSNYdnw/fPRjQJO7RLjWKJmThKfv6nx6d
DaNPWAp5MYHF6uzPb7PVoGvjfSOtKG/NJ3ea/C2ypJn6sewP7KA4qitZq4TaVNG2/fuDG+te7M8n
GZ24qaNBNlbx7K/vfULTEGMPbg4C0DdigSkZbOKwOvOpzgVtM5kZvPnRnpuzTFpqVL2vBxq/OvHK
NaTbePp4Qf9dcv/FeBOL9JpE/b+PN2/esvr9Tzvu33/jj9mm6/4WWC4ZMGsMtG85Ad+mP5bcnvGb
zoiSFenqh4Ip9ffRpu0x2oS8AxVFN7ny1z37Hztu2/qN+hUDJqvUDy6K95+MNn+9nRJPiRSUv4N4
nS3tOsj9+as8B2gG5awthyaOZiK3ZwAUtz+djX/xiPjnQ7DbZ3aL54GX7Bi/HCKehlJLGE8dxpXw
uvhsB7Bfu5zSv5/z/4+jrK/ip3tSHwesPlKO4tVfhPalUe/SCf9vh/jlfuBlDfqjkUMMy72n388U
fMvXf38Ig8n1L99730cMgf7aXIXsBnaSP78RUWotMSLMWRyt7r81nqvjhCQrJPImDu0QVvkAHC9e
Q43jkyX0YQexBR9/rnBEqHHaZy3ILDNl2BFmrNu2vfTuIVaPDuRsNV0CBgA7bizYvSSUf2OM40cg
n+y3vGrIn+aC/Y2XezmhBqMX+k37pQJEnvu+iMrGGA8DMDxYjCkr08DAA40aGcouofBFBxLAzXpm
Xv2QH1NgX2fdX9xXjegONl/s5W4ggblnUijncEHDGaXETXP3qgZ2pEoCcxmK4TKwAXrOJP83baG0
5F5HVVd5pzirrMhnGLQVGL/2tgkKoTDls6pn+574ZmOvDV4ZNVafH5lRMQkbDHuHoJtuQLXGja8X
BMFb8CaVqcYHFKr8ERILLx7VVdRAciECAlf4DSRivg95kIRJM6T3cT5O3+iG5vtxsQZAp+il2X3l
HC9b3qfajT+nLZu/LTa35ZlwAccCVWa89z0zExxjtvyhdbbC7UJMx0tg8tDaKZqQ+xGLb8hj60vF
kuOmmR06xkqihHVn2EAV4ZkgW2JLEhebIJt1aiAPvL4iDBzphUOZa1eSEt+hedsIxeXwPV/Us72Y
7wEp1a/KdNhADFqGS1HlRx15A/a3tDP2VPLvi2zwvKVTtxzyDn9vXkID2DjxIl9olpnfKF4H0TLF
iRQM8ZIBcCOppvPOlT/g8WYDgWW8N/asZdN7dtH5MakZvBBr29PY+Pqekf9C9oaLIDmIiW701azn
4VL6Cdm2tokZ3uUA5uKGXZfL/VT5kOscNKNFswyPso354T5Y8S5+5twTGQ/LoIyLk4+LagM7d4jG
ILBv/YDTSdoNA4UKw8TW5N55pYbO82Nuuvj5SgLANwqfN5L+PgbQMsTJ/bwG0ZLPW2BsnjLnlp47
BwWXkIBt9/HX2HOsgKtEi6/mFJCqU6SeBwzEoOzP49i+ZcNsbsFYQ4VbEvs0t3136TQmkLAv1syH
1r2LNQvYwSpbYwyaXPCgvsRVt9xLD71fqJxRPwwEJJjHrmeLPQyqBMicpTE7eliiQTs1cmMROrwH
0u//sPMCsXUSy1BoYjr3nhF8TVH8RcnQ2YxMSdKKiOUONnETrOcjBky8NRb1nbE9Z1KMqozSpNWB
uIKOqCg6LmWS2E+6KhZiUX0DsrHmGHvfq9d5lT199mHBfqljJ73Xq04/jJkJh90ecHxkXjZamwpK
/TejEPLUVUN1HRA8vJFEXN/UQxLcKmOxnhCrYzYVwtegRxvOGVj/fAeIcNklbe/fUb7Wb3PqTPf9
jNhWMZq4onB1GTN6843oAucMebveG50DgHiW7iMoKvwey7wcuknzx9DRTQ5AOcjNqzRjed+zASJc
BZguHScKsS1Y/Qbv5qT/sDMXXE1aNrCU+zH/7iwuSNuRm1ChVWRjYTnFsxs44BFascd0nlRb0TKz
4KliR4RldedyYvS1Lh3Sp8Ws0DLR9PI3nRhMZx54cWh69XLi1SasUprlBPypOzs57JPSiTMMsC62
iI1DLOfRp2LY4TBxmUglwdERAYxXVzWMVhKNEh6GNG+A1jD0LfwRVAkEUMx9f9RwLPA2On/exbgu
IhitNCQmS/JwjCXnQTWL2pjYY++oUruveBgkt7GxuC8JUdmTxzOHkrvAl4yGN2qg1RykiWPHAxO8
MxM0NMx5EEs0WYmemMStN0E/9FV69WovDjIAnMFQvsxIV24DQy9OHz9u1q7zWJEcc5xVQuLL4njM
tLGs3Ap/ltHoF80ccQ0vnF3pU7omVb/5OGS2tIW9cYWNNmqGMMZ+X+pfAYWLT56SYjsi5ek3dm9p
EYOg+aZuYeWbIjEf7FrFr4DXm5cxqypCvod67zgLIvTF0De5plfhhMEi1NVQnNxmeCM5Wh59XH/k
gpAtu/XjQj/kE7iLae7Ha4DbBD526mhRbwTZjQun48ZgRRZsEMupQ0N/z5auNegqTQtNiu6P1SkX
hiqY8Lly2CJkWg4SLXjPAMhdDkFWuI+GEvpnieXhPrMFHx2RInRMLRkpHip3llHtwGGzYopPpCKJ
Dcpl4gS8TnsCoz1NG43ZbeRbi3FpPKs/DkxsvgcGP83s332setc5x2j59okrxNbsUN/w7df8PdVo
f4RCXbxMeAb2dd25j0HnapFjE7PgS1nvkyIA/Lk+7ATKGWRcnrqbwENFloEXqQmEtWGGpe4swOVv
RtWVUd1ygbuxXZwWruiQDl1Gla3X7znP8KMJpuNJFO7ywoWU3JHjnkA3HYJHtPgjIjAR7LO+rfc+
JuzPkoJUkq9pxpcSET09OqEne5MU9DvJ6pAeVx/fR7Q0z5XXxiEipRwGq+b+8TkVUsU/Ziw1oGit
aafbrXFlAqKB6yq4yVgFBtfSHCLNUdlrPQgfedxI868PzidrmO1PY6/Zn3Knna88qTDUd6lGmFem
bTX2vAcP0/wNYTP9Q5NCcwecVEVawYL746xLh1FDA7H11iz0nV4z1Ap6kZ+dvjFATqXNms9DjgEX
4o4NgH72EABGdZDLYzVLK2q7yghVrwPCI5dqPg04X25jn222QQ5VwVqCa5mEqOWeCbtPXeHb58XP
1NUT9WpX/3/sncd240q2bb8INeBNlxakLFM+OxhSGnggAh74+juhW6deiuITR1b7NiobdU6eIMFA
mL3XmssJKfc3nVxY1IluoK7mO4hYNrzcoNvSNQW86sZshupk8vNPcrqC0jtdabL2lmHvGdBEKXey
BGpUKZX4rUpHiMURhn9dBMWNA5sX04pF0XisxfhI7rdlYXfpk/XUjvXG0VLvEg4o7PrUSW6MNFI2
raGne7PNQcRBxL5Fm6+sg0oMN9Kp2bqdqGi2jiwVtG3YGNOVrlUBfUgtouAyZN3Oe89ZJ8uEvk2T
4eovnKK8b0t6TaD4yd2JC6e+wJbW3Mhw6pZVS+pGGGXT1dhrYi8Du98YuqaM+CoL5b5WietZujm9
Ocs06MJ3LBtqWPNqNhbyxamew9vcTsLTAWa7bbjTP6ot04n4KY7VXqy9qSHAKjOXNZ3dXn0bPVdv
QUDRBlTMOthHNS9mDApzPw39dKiosO7t3hzXbjNWO1ynxHkYYyfAYnt2NwCmL1npitqYDsTk8c4r
BgE8ANbt4Z4qB4FRJJR1l+SvJMuAf/U2MYjUWpSTDCgBJCDx54A5uOX2tqchO3+jGycadBDShMyR
UwiDv43zO53i1Lp0k4IE60jZNlbZVAuDtgk6jHEm7xfyzugMkqLTWLmgBX/bClpjpSkReCbKL1fi
LNRMWmRtpi2Q4lKXxOYBB7Nk5bTCutq4btWvyyzUt0EQw3bnXELjy6raZSZVZ80JMdoLIrWXJArc
6oKQjrQmkI5gzR/1RKtGr42NPvRzSqEmd27k6Atniu/7EudF5Sqhz2q15UF0S001C6xXoHe81H1W
Clp/+Blw0sZzVh0MDLjWBhBh1W0U8kDoi2SoKP/JqsMDYrJiF2DmCYkpohD2TFis7ThDswdBicCB
KYm+hy02jvR/Q+vaoVsP7vQxtA6Y+UWU2OIWqIR4JniIlgjOPwqPov0h6FrdOVpFuHbminTXduO0
12Mv3ZpZ1PpKBNF7VYbSvDVdeNNJaFd3UNDSdZe3zrgchgpf22Tb6DoBfQZVFG0zb0o2nUy5kqtZ
vA8TcIcLDD9vXjXlFxqVeR+EFTHdq74MDXBLbouc86Iu3jjeay8DRLErDfshJkLdKg8dfnoF6FDb
3wbTiPNpRDNIjky9ocvOq0gbRCxST4FciKuRmLkhsN7MyJT9soum8cacE/AKqyk3YN+qF5sMtnQx
aJF+PeJ7ewGm5eyhIBVPwK1Rq8qiNR7VeYe0tRw5ceRG/lAU7UUUu+YViRzNExglyx8a2e8zK+wu
emVMfwAwBckPWXuOEGsAIDoi/5nXjrrsbCQVf+TiaSgFL0mZhFOtcMEGMl2Y3HVr+G+j0pgPRoHL
kIAejRp610UEZY2/Ujpvz3rpFGtaPi5AlWzaWHWWQJyE0M4Zb2IrJLGkXbTK0K9szCoXSZIlfiJo
RAvbUfl52W33I7eKVRkZE6IWdxXWYlrVcX6vZPHzUDRyEbLKLyjcYOn0oMGlmnhC3mLQ7sz6mNRH
R7Yo3L1mW3o2MOI0Ly+bKdOpVAccpdYhMfdoHExqna3iG9hNc5/rkq38GpsMbXNfWTsNZc9jo4DW
597pbrnFIBhQ4uAhM5Tmkk0xu+WomLwSH18+JDKVz6IVg7MVYB80GNcyTrddacH5TlOONKbSFAeK
7miR6zIevqeVTfxWC7B03+ntr7BHit5S3rkcPJfQD062Pwqh2vSoZ6a3kl7jjUL5QWcj2zYpvf6e
CMNLouJ6bLJSNNeUd8PrhMPQIjHn9iFlZXlVhTYYM3Jiv/H+/2wKooeosHceZAg9nTlYE5lpdXuL
sYp7B3LQx6GqEYpAL0RekdNcolX/Zijiu5nU/Xfkb3cT6B5z49gEJEHYIb5PTqzsQjEA2rXZHSQJ
2HYRraVvlprV+ZIa9samN4xmAOiOxYz3Fbc0t1FkO5d6ao8sLlXr7KLc426a6OGbNVo1xFhE+5ah
hBtEc849Vx32k9DLvwe5o4Iz957MwewvVBpwW/4r/87yg8X208nc6gY8xPgWTkGH67l30Q6TTnbl
eVO/7SqM3V7pEjIYJsArFY+HYgTOE7Ra8z7uSjI/25gXtvIwgGMsQwVmextLsbYN+ZK33EEeWZDT
m0FM9h6QHb2Enj66QLrzWnqItLKqd33CLJJrewgm0IWYddG6cLodcGksQ2Tv34qpDjnhKoc8n8NM
3DE/BLFi3zpShYSRIM/Sos74rYUF2vWkh4gK6nAfFFF7U1hDdJlZqXVnioS8A/iOgdK+JIWCnzKt
tznL7brDVbea8CQewCnbPno6lD6YvLZjZ2Rk24Skrg+FWHteRzhr1t6H7YSWy1HtvRGW4xb1zXek
co4Pypkdi4PgnoVU8XPyjy45yjn73szD6zqUKeffsvjdNkkHxrkRb4ZM6Ba5DcE2C0BB6VupJol6
oYk2uMC+mqyolvRMtlq/b3USg5eKRzzGdZxVob4siZ4dFkaFKmkji2HiahZV3nUxVtl9kUOHzInX
3UbQ+FaCEta9rde/hqHBkTFxVKmkUe3Vqf/hWNwarEzH5m9ZXJJkN2LyS5MdAQnamuuEr6Bu3PP+
W/RL7cc85GxMLmDocyqEsRm7JJfG7aokxmCpJuyvY9/77WC/OlxBMNNfWpV64AwFBsmhTKS0rvbD
9LL+wiwtg8YXEY1qWlQ3YPf9jiyM35FtWLcWQcOHevB+SxIDH0NevQdddypAxXUJTdWrhmBVY7lc
QIQqt/jW27Uey2Jlo/enFUoF4OtC6OcqKEoUukyw8T0sYM5RrRWxg150MBB82u5y0SkU42JoU8BB
t9zHz6FRPpWo3Xk0upj4jChJHcPn8ZwPnJOQbowlDmy15g8arMM6C8W/VeL/X7bMqaFmXxuUb8hB
LH0fy7tqbQvKjxpfLHLD+wH2AGkFnXalNkQLfv0Mj4Avs5La03R0t6ZJ/Df+so9DEXeljhlMTb+g
M3RJeGXq2xiCMddQIiBbDp1ex+T6etBT3w8LMh4z8EjEjh8NClhL04lerf0x5SnqhB0vbNxI2Dn4
4+uhZiDJnx2y+fvxQtPCcExwS8cdspTFfxJCqfx8jIyZmaskLG5uskt1KpoZ5Y9bMWpUELMpumqz
YTgz/lyJ/zS+YdC/sYE26epRpX6EaxMBKK59N1cowBd8QVv2D19/yeMW6PwlAZ6o7iw7p9mqf/wR
B5gaZIHrld80lG6hQHCKCHHcXGe6Cl5s1IdF13q41CsOyV8PfWr+0HS1dJIt3sH9H4f2LJqIoW5U
c5FkJNvKQi6czIVgh7RvuTBAvZNOTBLO18POM+T4sRqz59zkl8X8OWvx/+jkGDXJb07MsIR5Z3st
7x5AMU1+aDNr0a3/NxMWAQPNVlT+OBSPHnBYSVVDpcxwAAjupS63XP6HtQwQknz9xbQjQtD7C0kf
GUMXzT1UCkdYKRQm//4toff0P+r3uTkG7U/oNXhm6ky7oqSsbm14wK9RMBeTekrxX3+IU5PWIFYB
96ehm+6nl8Yxmgm8SOUbTmgerLakmg/Q5cwop1YBfsK5fQXaQ39vcv3xG5pDYLZmztLzvgp0CaxV
0wMjq5mJOLPgnPpCoNaogeApocU4f5Q/hkoHIunGrGdB7YkD0Pvyu+2W3//+of05xtGiFlvoVNmo
yUvWm6vJrrammx++HuLk5GD+afw4TA/n0+TwErev9KbyBWfXq7BV9T1J1DTKuj5+jsgHX0vsijdh
RZtFGCGZuAGsoa8/xOdXjxwa9DzYnlWP0sXRiob6szWU0gPFivlg0QCoxdeYystMSeQuFV6x+nq8
z78d40G7g4ZnzTKHo3dPcq1yR2FIPy8GDij2eHAizTlzlPg8Fw166JZmUdolymb2Fv05QbxQa9Ad
Z9KPG8zEtSgBM4vu0oGCeWYqnhiJL+FaDoZ2C+f40TTx6jieRvhiPksb4kdljhZx7kWVPH792E78
TJqDNkTjt2LlMueF+48pj6IxBWEPdJJ0RmKcX4miIlyzWMYyOMPb0j/vscaHoY6OK9So7CCf+ZZt
B2vLLMjYznsHXNbgde1adsX0gCo231r0P6qVNKnuq5UMXmyurOsGhNM6ofu7hak6Zz0YFMBzc0r3
lpuIfQO1ehf20XQVZNwDTUnKN45jZc29qoH7AUZ176ArvO7Llgo2OSAZOVVIzHs7ns58UfNYbvO+
g9PXw0yGghxd08dnmmWTYnjYbvypjponj9DTa5LuvsGMiF/zqXX2bZbRP82Cl2qYcaRYOOlZ2zvb
JnICvfFSIyJrqbcPeDqLZQPMqSghjfXu1RRkwGLKVK7rdOZ3x+TtBVViwJTusd5Une7sFTIfloNZ
mj69bYwSjasDMkuTFSU85zI10TIkqRcsB9brlRf2y8kJCTRkX/V4WiDdFx7+yjeoV8WZTevEXNPh
yKLgYM/iyH801wIcJJw+Rp5LotSk+OII4lcf/DABB7sYcGP5X0/uzwceDFAO4WDoKRHWHR94JCzK
rhd56Xtug0MnLvO1DCuwV4aA4oTn9zKi9HoPdTu8+HrkE68vpzl1thK6uAaPX98qBCQbtXbhU+Ya
nzu7177D0tLu4RUnv74e6sSXROAxB2u5Fv87PjrSF+W+iRnehxlJV4RogopyLTmXSlJUOyh0sbus
abCjSMX48vfLFOcqAwWhxc0AncnHqe6kYUvZqSj8OijxpPfFfQjXZcZfVWf2k89P1JwXKWRy8/XK
OlbQUQPC3IB43Ndd9wmGYL/S3YHclcww/nqactxAMIUwituHah99J1GXJfCINkNX0PYrAlt9xUhu
MBfaGwpPP7/+9U59rTm0StcQ2SHnONpRwjiDNZlJvpaVG74iMDjSQ6SnU2dQ1848w88vIDZRjjYc
DbCe6sfbl0QbEtltzjdTzPvIUJ7k5P5MBuM+7O0zZ5D5Xf548mYorqU2X43t5VhbmxtRPBYKQgxD
ZGuDWqlX4md1sg7/XNHtKVOeO42eHhFXgu7NArhjxIpiCsct5xGl1u1TT7yWo3ZvVKlctBE5DFGr
X/79T8fBGw4qpw5GnJ/2H1unVXPvaAIn9ZW23Y/krZgmHARbPTPM54PNzADmamhAPuVhzv/8j2Fg
YQxxzH/a7xQd16xTYKcf2BG//jKfVxFG0VQOG5BHbc6NH0chCm8AgKalfgWBbUGlZ5kl7W+nsA+J
bGiou/BOkYd+Paj+eadkVBYOnNCWx2p5NGpA2JPHtS/1PQJMF30GlndZiHS6Gjy69FMx0zVGL9Px
EJpphJvWIyWpxprbDDLc4eLPNj3HognQ5DcP+hpOGMHhYD4WyFK3LpDF2Q+e3ts+kUTWmU9/8odx
kRTTDHQ98/iHQZIQZXQ2Mp/qdLFORi/ZKwN1zq+f0akFgtzcuaSEse3TkTM3MXEUYZn5BQjMRVl2
vppq967TnDu1nHhhrTk2ki0I5uzxBLCcjFhpWbAQDcJAyBJEu8FWz+GQT61AqPspw8FiothxNJmn
RNUH3LEp4qEaf5/DNkW+cbMGEvbWJebfn6K5MyITZcvAQKce31DdJrY7BFcpd8fg5/zsqtg+5FXw
9PVvdOrlcXnbHSS5XAyOp/FQp4U2lbw8WYwXP51jrLTA+kmzpdxUoeX+6DOR7KgW1me2qlNr3ky7
4lz9ru0+2j0onaqRYXapH4b6TVMor1MSbkTyCODxjuX6zGinJjzXHp3Jzs3yU5Es4zs6tqhTXyAS
3+a25Rx6PVFWXz/M95zS462Dh+gAcAAgjHzp41LktfrQ4uFMZ/Ob+hhDM9woKI5B5xpdRm/O6R8S
LAkAkBqSAvDEXFuZY2wjF03nNAqbxjIQH00GLdZGFz1G2ybnbrfayScP3GF+Mw2L88/HD1kFtQr3
OWe3GUzaBI181RoPbrHh1rvYcZ/ageqEIyKaGIURP6Z9V+8Cr/weoeiYbNHsRY9pnCqSR/agIhZe
xPf4+kGeeNfoaXMEBTbhzefDjx8xc/gM8cBxuy8mYuG1ZqMKxJRBhn5lfP16rBOPQ3vXGFtzoZZT
98exdG1U4bU3HO0D7adKwWGVW+prPWaFDxMqWVMqb86cME68dJpGx44TDTvWpyN2V4H5qcKSr5dY
z1EcKksd1Q59jGoOth7lg6wgXaHG6Py//64acWdzRYoD4vFKaSqzW8bFNsRd7VraBFLbVXagGg+3
IQ0fR9cK//7cxoBzGQBugsdSdvR0bbqNtSlLX1FDfOJahyqhMJpDL73cz0FinRnvxJ7DeJyhsEdR
rz1OEs6DCoAnlBIfDySdC7PqVyrxdysDRex/M5SHJ8aF2Ued/2hDEI4ZN/jGS1/zyuLWyuS0qJzG
vohbTTuzfJ2aowYv1OxDmCv9R3O0QxJXTFQG/Dpv79uoxB8u77Oa3y8O5cFti+avL0csYJgudEsj
QOadO/jnyU0b6LXp9VRAd5vQ+Dn9t6qtVoI6wJmBTizMZOWoxD5QeTYJGvg4P8QEcF8NuAJmofUU
DsPWneT915P+Hed3tCp/GON4VVaSNDFNxkDQr4FYi8W+xmH5TW/tYBFkcEfjUO0XVl+JVU142ENJ
XAtiIXq1rQtEq4cRsiYpg06vOaCAI/oXTuiYEabVVPvJNKOD7oXDshi74CUQarHNa8RZ3G7J++vC
YBfBcfFhC8LS1ao5eYb2/bfJyxFbFVoNlCKvq63aSXJde6SjN0mmcjos43hRpHF1Ew1OtNWqetxl
FhLNzsDF1+EsJnzOu49LqMM84XRDqheanwihoI84kXiafhLroI0sxMJpf1maRrzs46TdfP14T81N
dnEAkXQO6VMczU0AYLIZbeYmMuFXOTSvuNFuTEPZGDlkG6Uv/4vXjjM3hz3K9zSEjsazorGQhLwW
fiOjueZ03evprm+KM4fXzyU/k1qpblD4o0ZAGMDHiWkSWwxnwCt8ROQHIeIKzaD7Q6YPNKGvEKQs
W0v/HlbFmSuTcXpcqrQ8US7XxwcyT+SSsEeLmkg5Ts/RoOISqkzlgNFFzdZoZrjjzHDldZN2ksQ4
RIJKW7CQS73bWaj8raRXdobaKhutMYtlgDCUCSe29DvpYHvJm6V1XNQHpICpM4Urr8EuGXcODnot
uANzDgZpsuQibRLiTJtJhOuEz7NqMvELz4d2m4Bf2Yqhh15uafz/+WQto7pJ1o7i6I+SrPIzP8Wp
NR2jqObg/2OhmCOz/lyMYrW28iLtCl9tXkc6hYuxV7ephrP965l8ai36Y5zjg1EnujwryTv24Vep
y4J6A8D3aP31IKeONvCzuK0CHyWc5mjXUKUuSmlWhU/TCbyVhVdR1Z/KNEJTX49nTGcnB6NeyZ3F
w912fImwKxajAk40+jsoCtBstp0pNihA0VI38ZnHd2ohsCn7s1tg2ft0+M3G0bATVFQYRauDXjtk
ZwbjU5lVv8h+OYCoOPMkPzFVXUCtc8+bCywSAue4TzPVIuP5ck5LhizC5aVre3eq+p1OLX5VGkrk
m0I2SxgjxreY5Ecf0li9Dcu4uHJDIiAJERkf8LbyRtVBaE5nnsepacvvbFBGon5L+/rjtO0JvVXS
iGNOL8UvTM0gZbq791Ter2fUyXHImMXogmjj0+Gg7uAMCvR4PjdRQTWneS3IL12VbXVmIz11bKU4
NSOH5z+co/fQ6D0cHGgv/QbPCKECa7cvDlVp7RNXu8lKeZ9n3plCxakJ/MeQxwfWZDJh/Fhq7iv9
sA3b8pdnZojb7X1VdmfuHO8RPMfHBG6kNMk4PnIXProXNb1rimlwSNtu9PE7eJnffezZyy7TXDJM
k3CpkM20zFmRyWScvQaKNiszISQBE66fTIoqT4F0a7/VcSzgasNnFDXVXTh55cotMuJIg9rdDE7v
ProWq+YCMgaCKaUeVhNsBX8q9d9qT2K4U7ok86nfk7K9Rooj1g1HvtjtelLTDcCk+ajfCUTXbPa6
dWbWnnqLvdmpS4mDeXvcgCVjuK5JDeTkJ6bd1EzaAoT7k0XqOTXTpyYe+zMDnvqJZ2cWQhmHYuvx
YxeJFo6Sw5AfS09BF9dCJp64/YIjDsgKIJ82e/z6hfnMMZwDFvl2ZDAimvlUuwsV8MGEHOY+ASze
Mupb+86MtI581tG6iMosexR67q6Auc2+KzoPbgSBFPxnswZ14G2Vvke5/vWHOvHcOWzMFmgPY+Cn
K69nj27e6Ebmk6YM16Ya7asi4tg4JmX9BPdo8tFFvn095id3PSsoqgSqPvOq7Xy6+8LCm0TQ8UbX
EyRl4CTmBkGqsYGwX29BZxsLZgrKSStbe2EVLUd6MjgvTG319QeZozaPa+6zLxw5BogDGm36x7VS
RRoBdCbO8S3DkF68+xpiI5sOaKsL64In4+yaBDUyFqt6ZgIpa03J6aPOEWG3vdGrm5Ewl+fI5OCt
N5P6zLG42EY9UwrHVAqkxrO2SPJ/jYixWbK7tWkn0RqtsLkCKdn4kS2d9RC1zsoNL3T4gHepUQw3
vLaY0EZehKfIJawsU50XFWLvmYv5qe9PBwwPujN36I8LR5Tbkqyeg3ycLB3uImRp/mAP8VMMsmPz
9bM+NRTCa7QGuNHZNo4OIDSdpMznbckrDTKwpTu7+QaR7r0oC5++Huv9dztaU7kWUMLh9so2eHz9
LxQ7a8FCcDmAQ+MuGhrGmL3g9WwDUXarwsm0C61Ug9tm0PtrXVfCg94oHtSWTIBHUqv/PUr+H77h
LL5hTj/8D0ngc0ZBFU9lQeXs/7FpNW/+K//GN0CV/ZdKw8OYCbAQbuY79r/xDRrBt4BJ3tcQjpnU
s/7DbzAcMgr4W0xsGk38E/6D/2QUaP+iGusy32npWVQY/gbfQEni4/qBNM/ic7GNIAfh4x2/Pzn+
qnpI7f4SMiUGbVK3+oa4diJObYxnCF1cpMaJdJqp3aY6C4f61HCC1dYpRsX6Xs/B2lQLolpUHbhU
Uok+wdxeSOHexXYhAJ8v26SIwbaKfjCLDZcq6DRAwEc/YTdQ6P2wteXdrmqzvO7qBUnlBamuHL6T
AtBzTDvIw4NDpG4y7EH+d+oumZ2coxkE94khxZ535VmZw2KRQ2BtUwdv5VmJuEzyGpp/MsBstkjQ
vo+QfSByiYBqA6WcY36gBHrrnte6B0E9zRy9zB6+TWlnvapCx6VS4Ly8itVo9shGTc/6CuxvWnjo
p7JtMXTZdqAm6QJzLOMdOTbSufa8psMxPaq0xhUFN4qNZ3XbvAfzKuTJLqM5rVcE5PYm0xzh67zH
+RbYV4YZbtrd6FB5X5qe5N/+PQS4nPOAo7rGERO+xwTXc2IwDJdqlViye27mPOFgrtMvq1CKYTeU
LqbSoLL4omagtvozAhl52Vtatq11ktNNLe3WdigkMDitAhlYagInsdOvUeNBhcFOSvI6lOxHLyFE
RccQX29jtMbNJqrnzLOOqb6C2kkSmiQTjZWHdDRjDkqz3zPTuqRx8FjNSWro1TsHXsecsAYECWCc
3eW+nAPYBjru7oYzX080PAFteThntY06TtpFRVfPWmo1cW5OEKuvE7DeTWrxNm5m9P+a+LHxNZ9z
UjdelRMMVw7iTiuIWk5J03tGmW8vArXT+qVQwsbPOsJuVnrl3JBGTOjcHD9XAS+WSxFlkBxVbSCh
DluP3Ixz/TNyKlzoFlF2JCzP2UnE20XvSXflHHpnZ4YFZDhqQfUTFrZrgkQHkEVQHg2S4DtvA+l5
RYLLHgEMmXpjjTx7GzbQd4Isbnd9lTsbPetmw0YR1Heu2f1Q55i+bg7sC9yK7D7egHhXOoTsLUfA
dFgvbUw0uZ2Ze1hz7sscebHt6ohSnFVjxVxZc1BgDb3dWNWBvLfMrLqWrjq94TIPVq0Mx8c2Frkf
vCcPKopKCqGYAwk7QTThiFfyWloJeYXNe3ah3sVw8eZAQy0Kygc7lM2iV7xiV3hx+NQQizAQ0Rdk
39I5GLGeUrHtQGI0pcs8dBBwYolJ1YMVSUIBm4F8xbIw9Z6VBYL1hYD/jC2oETeE/3ib2lazX6T+
jDvSOMrlEEk6hcPoLUBG/khIRCMcrSc/2SUbLck87MWm/jr045OVVUTap6E3rDyUUFW6oo7C70jg
mcTeZN/2ZBqB1lyklt3+I1D5v13x7K5o0db/aldMX4v6tf64Lc5/55/oHu9fxMfYlCA8k4sjW9x/
tkXP/BcgIY8elolEAHou56x/iO1g2fkryLuosFPRn8W6/2yLYI1oX1geNnyu2NRt/mZfRADxcV+c
u0x4/+bjPbIZPunRYQ/qB3BJvTV3Vua6lCyV7roqmm47BdGwJ2KL4C6lRExe9v340yprELSpKdlS
4Ld9Q0yEC6kWyiuhiOpVilbtGiCccW8TCoqvUdi4UmvTuY6yrv424i+6z2sr26aws3d5aGvfSxG4
UFvBrNM1XTdjLd9IrUj8AU8LsaIJxf9F3YrphypSoNZcAnR8Gal+V9UxB9IiKy4CxyCNHvOyMTTF
VWnp8ZLUyByJWB5BN6yJnQN8kC8B2Bkrzo/OPpfk0lDXH25KQZK9yFzvcqzDLlk49qAfBqX1rp04
Va+0MVavRmNUOkj2htzoDjuLVurhM+QD75rMsVttsNurQNfuJ5XoQM0OiOKUpqcQMCOM3wTCzhmk
AFBcrSvQKuZVc+uNmkkeB/xjgNgD6EtWyi0FRfGzZ4/eGJVBATcGbY3MMn2QZkLq3JCZyRZCZ+J7
dUNyvNnnK9UZSXWH6vFUunFwA9WiPzRlPP3wxn58LqrWOMAcHn2Mc9W1bSTDgV5vvKSnE29kYLUX
0BfkW260w6qDhrbBwdltMa3zNeizLMwUwURXvEfwmu1PxTO4S1nj0vAE8AuI8jAI1m2cqYtULYtV
bQVXeSpyElmVXUbkBInvJYEyXSW3UnbWbxyfFELgZ140ttlvbdULdnoe5bfa5EzsbjRh9tFYA+sw
pqS9EOaYPIZj7L04Eu0oZyGxh+ze34mul/deYMZXE8Xxq75Wh9mGacRPQWPWlwlV8DsUomKbE7JN
v0SWqm8NGXrYlKvNAeJifAXTZdqMjgPikpgZ5xsxc6Bd8KWCrquN7tLuY/UWr72zL8MGA+ZcZvrR
DoO4Dmw788ehNS7sRmTbXNjxS+s68bMUkXZdhMI65JS//YFgxGti54wLvbdA47UlkAezrO+TyfCW
Q15nu1xpd6II+oC90XKvdSn0l4KK8JUMTYLqNDDIWGvp0+RpTbfHjKybTPQXetQDyAXpTse0WbdR
2LxGrauOELNTbQ2ZwHmVRv/LkkO+C0fRURLKrV0pAzyfRJ6uRqfQHw0z/TH2BuELSmjqL45b3Jed
MT3WgAy2E8zkQxnZoLOBcCt7S6lxWNLmVK+jjrbLslds+UoJILl1wlRmC9MwvB9x4EbbouMvhVOc
PZA/nC87Q+EIA73+Aj832XmGwfGxhZBDVTa/c4y6eYMsSMu3QffTlMWOHczel70ExMH2ShJNXizi
LEkPtNSyb1aQ+fbYN7A1pmJnos6EPdOmi5bFknR2L945ND42Y2zIFTaVgbC7IfkmahWQ0wDg2YAM
upxARywSYaXPjqoMD04hlAPVnHLJD+qooJ9SrKi2Jm6VaiDt1ZYXgHDcZOlhIW2SfBvUvXrlul62
ldkBKlj3rAR9iXHZ0A6JGhp+gQCpXkKe7q4Ltat+AI7jk5jqqldxF5daT1hnNncMI64+z40zSiKG
1SmLF70zlusCCu7NVJfpVhkaOjLjaJHO3AHdWbpzsywMxnWL+5QrRNm27goD6EM4jSSvZSgDOeCH
kmWuBnOatfl0USqDvCI2Q11rmvKc6GnlLsKQ01CceaTf2JJUpaqwl5kSP6G2VXeZWqtrzpVyoSdp
+ZbZ0XQRlJF3sHLX3tW1NeT4eJXmEDdKunKcYmlx/3m1waJsE656t6gF8mYpckO97txSXbpI4eC7
u5m9zo3Se/TYNa4nM4qeMLzFl6CgvntTY/vsiNNyTOoOU6oZM5X65LIGBrQEvOdd5q1Z3TZJIK8S
tZePShBn19wNxLrU6nBDhz1cTYS0r61aGk9pn+u+3fAtq8AtN9GQ6L+QgoP7tRBPmoacN5d2Mp+j
PIsfGl3DvE4Uk7cxwJltW6Kh18SYkGmpBdGtpgFa7rkML7pQDndqy6OHfzOtxrER63rQ3Qtq73Ay
BqhJN4aT9Ew0DuRASeiSCZU4gTE02i1M3maXepN4AEm3jTWRrNMxmG7TzjDXouugC4yNOiXLViFL
3AqHjQ34Hnl9qO89LUy/91JPVz1Ov0UHRPQq5hW/qANd+NTuBhjusvJeUoT4q7zo1ecsIEyOlSna
BQ0ULjpnt1ObKD+E6ah70bjKJg+d+kaLi2xnmUqwQWtRH7Kxdx9oZAYbTZXqXdTFKsM5gbIcR8Xe
GFwYrqtRvhX1NP5Qp5blv62aCXTIYIbbweg1wMWuAc5fubBAxXfNoqjiAaFq2Vs5ybxFq8asaLF6
mG8P7P1JEt631owfS1oJ8a4wvOYgQ7SHEGK8eDEIB/bQVFc9GcWBK38DT0t3XRZhyR965TLWIfMT
ZHHbEcnsN1b7YlWoVFhrSU9BZtW+pY39Am33FRnBbyebXtxy+IaojRSRqReMJ/NdVTjjupIxoRyh
2BPI7tx3ItUf06QvfkCEHJ6qgL/YFbbCVI9H7rl7QV6t2u4F/e2u2XKjlpN9xVGrCMGsQryxSHUt
G3NtlzDLB91yVm0/tO6tbORoP9d28BsBveFyZ+v54ejR6CTudZQng1LdtiOnnm0eifIqFlIpXwQL
KGcvr1tpQ5BCgR7DfO8q5HXWfaKvOOSlFxTKi31bxc4LDnz5neyHMLkNkHJewMzWKoQhUxRsM6AY
FAiGup+IxAgbK/npRkSiPlgyGKw1tvWgIHQwTsudxGC4KhR13FZIWDadXT8RHQZOeQizlcrdnxwz
8wmBbe/bsXCWY9601/ybw8bLHI6TJJvElQmqELTBQlVKUAohu4ziEOPIWeShmCKAawig9uwgyh2Q
nfCSgBMNtLo2XnOXJe2AX3M/NdzWorh/NVM4QJVnK4vaVNqtVgzjomjn45YxgZ3xLKO6iONdGmxS
xx5XXRk0vpsZ5jKVRDTUmA3hMZiHfAKrnkgl3E3k9+za/2HvTJbjRrJ0/SplvUeaO2aYdd8FgBgZ
HEVKFDcwUilinmc8/f0QKtWlqCqp865zI6ssiUQE4O445z//EATBscnV+NiJ8GRKJjHCkhWxImaH
f51VP/Uaohp7MuZdXA/xNumI2SDLneYak5TNGOjV5JZRyouMwFfP4DHve6AVsglVRD8iwFitDyij
q7SKJ6bssJP+NO3CtD+1osey50uP40VqPAS1TsWBQglQOXPPrcnfTdxvmrhvaPl/buLwKS+b5z/L
t03ct5/5F7apgm2uFsfGmb9i0999xzZX2JOuaSXiroi5xUj0n02cjmstCnZYs2dR8A/YJl63SM5X
ealhkLhCItf/+e8fpPHtu//+B9YAN8ydu/Z//uusuXqDoTNrtZm1oumEwEqL9R5DF5wSIlCIRwem
qBOHl6Fjz/1jMzh60RwTkVscrinNZJTsKItIbzxpBFCPuKjwVrM61yhnvQqPuhPYqXZZkJIjzNlV
OrAkTOdtYusgOqUJXmK71WYyjskhGQeOV4xIk6DfB/XCtR4EBt81bLCwx6k0OskBqwfMLUfbUtyI
2sVTBtZ8flz1AITuEIYS40NFBSU+q0WDaSP2cE01f8CQBP3nxtbD0brlaOoj5zqOO8AzhxRkN7dV
AmgIaCe/J+ubBTMraybFwguNEiHS37vmG4T/m10DJP9L6MP/mj1jVfn17a759jP/3DUW+cMsRiT5
uiVNbBWA5L8bOht/WIzyEHc78O7OO+M78uH8AarOPoLIyLSXoKH/h3wQdQy7HmAEqf03r+d3m+RX
mwbB3Y/IB9AKAh5UoWLlgQLMvJvmp8kQJXJBxDubc/QI9lxUvllpgN9YrwHNWU3ebat6vslKFZc6
HPU9RLoE1ASi2gJlFNjZ4Df4GMR9jiFikRLR44jx69SZCpZpUULhSyefhd1NYSsKI8vsSVcaxtag
k9siBGqeNRFu4JCx2biJ8T7IDeND0o3FCUeU5SpLDN57do+BgYU/qe4FSd4cUSWl5D0ESOGtLOK1
2OAx4JjNxVQTq2nmGj3tZCS7kQ+HAXxjVgdcw4JDqTTdXcHs+Ah28pRYtfIYZzlOgHVhuno9FTte
0+EG/jupnYTXXi9Ti6ne1N4OdvinAVMFkJJviqHVrY6h6NZxyA2fcfhxkxDbOhGmrxVt+OgKpyv9
QjAMNypwbLXuqm29cPVoUG9NbRJubHWXXVmjY1XV21jaZPn1lzLAHSaaig8cIrgojfjPEYcz0DmM
6x/5qZzzk25XjwHTXg/O90RAaPjkmMFhLZTdtbtP5/QJZ1GQnLL8MCXKgu0WAUCVFpFsZ1f9thfz
4MUwNVmC95MWbAILBD0NzPUj1K6JhN1z6knbWYsl8OxTlC2QNsmYrZN9LOde/ygnzFa1Iqu8OmQS
jtxkAjnA0ioS+Wu7VDd4cCz7QFeOnT7Xz6VO4UXk5+BGcUBQ3aoZG221uslGYx/YC/ahRldfz0PU
PGKzfG+2cUkgEgHNsp0pRvBo3SwIaPa4UtqomO2HbKmUmp57fAj1gFM7B5XzLEz7IJkG/RdF1E3h
YUOk3XZqpl2ROhhJ2oZosilR6mVDfNgHTZHTRmuYI5AFod21WQc2bQdEPGuR6QXsHDeJsQOKMtzl
hnyqnR3WPNTdYSWlG8Z4FSbIrdxujXy8UuXUX4T0hP12bBTjwdLH+ELPTfGk88X9lgRpL48TNQa7
T8tyK+0mwGwPq+OLca6N7lDSODK8Srr5FeOcRcH7siwxrnSs8TJTGy1yw0JPMa3D78KVWUh3mcgP
f5dH/5tcUobvNmfjf66PTmUft/Hz++Hv+ae+w9w2E174Mhz3HFQIHji2/3nWA3Pj1maDMNsr9/cs
8vp+2INlwzwU6Ioo8R3IRP867FV+IYUM019GuegQ/1pCvbai2G8qJAj/GjyWla9LnYb09R3KjR3f
2JexbA5GEVjwdhJF3gn2wqU9cBaXdWJTBIH+vLSKFdxbkYNDb14ER6WJg2PbqMTPZRbWssIsdumZ
QUIHnru2nSr3NvNh34oqIwY16RxPRvj5SvJ7vyakpZymKMw+6pyBm7OlbRjlwWUp9GjyC9Ua/NXw
ypOhaMZdl6/5AnVufuiLfvoNee0diYo7QOoMkTfcBu4pqh7u0BulZTIzAy6HqjoQuTTdMPOEnjb3
DlSYbv1efO43S+Tm2719W5QyoXh3x+GHaULTeb/bVLjvZR04Dk5hmlaHUWkwMw0zvNxGTt4AW99f
X+kdL2r9ZjhiSOSDTEUouN99s6U3JV4EZnYYA8wT1CSZXWc2OEK0IP4wqJm+m6MkuPv1Rf/N12M4
Q04Dtciqvlv//u3tFGo75gUgbm+ucCIp4ARHC9Uy/H5a5eh//WoIxuCqUq+YVPs/Xi107DEu8iQ7
SIan6WXR5Mt2Mhs5XveZc//ra8m17vlxr6ya1bWlgGy0sq1+vBiuDVmUpyI+1NGU8b6KgjbzYQRB
UYRk5kZzNF33TS9PY5sO+yWzAMHiFhO9X3+On+8w+mOULDo1FX++VyBnsrXmvNeSQ40Knxl6O+Oi
GMKFcMyqFL+52M9ryGAOBgEDaieEp/cUw6Z2Mq1rzORQyWW5Le2G0DWFHVyRyhkd5rMLrlU4qf2b
6/67LwkDmAbRNGHLvfc3SMNkjEMT/WQx1vjgDjzNUeshhxZxn/y1a4FA8vtpOwWHKmro97QuPVZG
OURg5LGsQ7+eZisFnGzmi5BBwMOvH9678/Z8LYRB3Eobc2tUtz+uoYR4eKVRWEOY0IMIloGVH7NY
G35HC3zH6vl2HQRPTFHPy1X98To4nbSNWU7xIaD3BIAdE76UPheqGwya8SGK4xwLloapmLuQWBZs
BAlql7/+ru/WzvoZ4BVx0NHkQJR8v3aGWaYxNQyfYVg9DeVQ41iyKOFloM058yObeERTm39znp9v
4Zttul52nQ8TkIUPEflH715pQ2gO5RJY8SGizfjUJGZ+RLowX1VJEe0aEpNxtVTgOpwFQ5ZHvMw8
HEazmP6UZlY3X6rByY9pUAT7UCg5qSEBf2Becvvru/PvPqcheLc7IBT0XD+1WYYWjIulKHtsAMyX
mQq68QbS/HhEmYl4vcA833LnRLGsjVKOZFEO2HwTHRcEhz4t9QunY1A4xbZ25Shma23NISoTrGUd
a9j9+rP+vGpXXi0Nq4RpilD8XUconKIrIeIwmnYw/vZSAsVSr2jbbvPr67zb9Tw6nEx4ZDDxV6L8
+3djrKjcFCY0h5IQ01snXvC3L4jdvMha3fhW1f4AFr19D78/zs8Xs0CGeDuupIH3BPnZRsmmI5Y9
1MRY+qEdDL4gxAQLBCvdMjygloZfciH7ySKBpgDDL43uNzcWL5N1J/64XG0UfBicGBQFfJx3b5Ws
qRSVnRHsrX5s5oOVqRymnTNp1SEE6b5VNFO8GBFu+TH9dOPOVQShPo7XcZWZC+OC+XxwdPp+vsH9
Fqi3xaS08eqs62NPTfPlMotWt3H4DHdLpgWvA/kgH9HgLZdL1uD869SN+cEiku4Ic9u4GBrBgdvm
o3pnELT+gZAwse8kzKMIxlXviypeDSlGCMZ0eb2bFdFAEB4CoyyYxcuiUMa1WJpAkiPS/jW3FQOG
HtKsxS2GKsAeSertNrEieOCatWr6FMzKBeQAVX+GYSW/gPhpD0xEcT6fgiFXvBY3uNds6PTRz+ER
RZvWTqLLUGNn6wZHi2yG+IUwlBBP/ZB5OoYgKoHLlI0rJmGHaPecsN+KyNR3oy4ohgprav8kt1Pd
FFAbP9s1UbV3KBVYb+z+MN2mpcPlq6pRbm0EOSmenr31ecGk3J+gmV9a68+2BuZ3IY2+vqnjsR1d
aw0QgBw8X/KeyT7W9UzIxXp7cZfvNmoRiduKzO70SNhyxvhJhqZ2VIEpL+Ev5dhhLVFSbazzadXL
+YL50eqrIyflqShTVmQpJim8DFE+HkMV926GENV6jRDRvT7F+qcech6a6FAUN1pKnAhMfH7PGMXR
JVPc0G8ZXLw0AqkW9MBmDnfOQuiQC2sVfCXUtAebrGOcNxDFHHNNjV8y4ji2sin1Z6iGpFGzabLG
JUppuYVdOHVelzbTDQrM6Tqe9SGCRSjjpwyPlMO0yOwjGnFShLV1HeZjGRztnjhNfIdxafCXSVLA
EEC6bIshYy1ZebdchuOMeCGg9Zrdc+5FbihCeEtOnUPoazV7CV+gdXOCAnCAZoFtRBtVzxGuhPty
slm9MHGmmwaiDrZjER2DaZTKvRmBgbhnU/5QyXDItaHmL0xqCVOF8KLA/OtQue5Dpj8bUCXDm5Wy
uQ0ZrxyE3RQXxIDqHtOH2MeaFw6MRpZFXwsTJ0QjuA87a1Pqffpcm0V6OXM1LwgM6IaLtUtJKfHq
IphI6U20z7bNtqswPRMl0chK2ms+A/eF+BdV9aRZYFY/lbmH1C1LPe6q+tGJh+uYVN0jjMItDtTa
FhlFeUSTX7mRgq13mo+OW+d8rSy1Gy9K08yfB8yD1VYP3M7QPzdWq12GeXzdED3tDoMGuWW2dY8X
jrZlyvhgBhARyGtQLxAteKJPDa/qinGXOrkg8lfirQ6vxHcq5F6xE9210fziVOpz1ZOBkyi55s+m
XrjqMqgHRdiP2EczLhuAdbx5QnpIOrL6lGv6kTGodAc1voKPO/qpbt4PQ3BRFlb42FXqsonw4j5G
Wc4BrK81Uq7OV2asaZdMU+tbGWftURmM1F8W84Rd+AyyreeJ1TrQdWs1bL/WIq32ZK4kUI6CgfRT
pszJUZY66RoBPKdTD6dLdcsMjNYdZnV5MMgA305jhntEN6jORSdlfU2hpEf+iEyX9FuRPYDAhw+9
KsYPMxxXJoFtxfCuGpb5Ejmotll97rZ62uGulMfNYWLweYgQ63NRqmgMy8WdbYzjnTXOM1Sevt+s
7x+DxJ1qQIRHqAcxq9biWey07KAruH+4akp6VDNTi6yxakVamOSHCSvmKCJKHZiLN4IVOta+Smh9
etYfRjhzsXUWoe/6Ec2iR6pVfk3WxEcmvLUvx3i40rGASrwwI+XB78xUT7akDOUXCjYf2yJJjRvR
T1ibW334qUvC8WJlQnVxMB6TsRfdijs6T9CmWoinhdrG3sA5CSu0iY5aTd3uqiNarmXIWZjYeHeJ
b2UKA/TG2sC9fSTb3tiKnAjuXi/s1w7B8IygS6qQyQ3rE2EYzrITRsxknbkwiVQ99Vgx1ftqWZyr
SanN2yZr4VuVZeUpXW3t6aCdvTNJ8s8q2TdfK/jzG4jo87HuNMKRdXHpwLfO8BCVJ91wCkqYwtqR
9ubcZkFNbECgBRrNP1nLwBSNvFdiBfShy5wjD9X5gF3N4vMSJkekUAb9y7SI9tbqyD6f6qL17bJW
fei4m8BMCsgKQWjsRkvJtqbdDYCasf6Qzm15gx8RwVeBTA5BUquX3MHY17Bhr4dA7gbDYGE7xaUJ
fOAFuaPeMOs39kZtaScnDOHDkYnxITBq6ef2WO4ysVTbbGnt577jK3HQ1B6sPmKY8eRYs5UDg8Am
2HWZiyMoA22kmh8LMWlXvbDLa7EElP2OVppu1WIbt5lTDJegFkJqB162PhupCYhT1uHFpBh26RNc
lh1gnMxfO9rxU8dE4LbTFdBTrULG5ykpodyu7owN1oWDcUXHXu3S3LJoAGR5zCRJTt0AtX9M8uym
AlG+tttp2mt1GzmMCOx9Pi3NYbQLMrJlYF+U9RRcJn1h7/RwyF/SorbMDS6i9SdcoeutaSbpq2Pk
sJQrqyoPiLnBkpKs+Wi11VPOr4a4UOoZcXeLmnltsAyw+nX4zdSYGEdWiJF4uYrOI13HWNOX+gt0
txABy2TDE483aa5+gfFc+XFfIQbAsandFPipX1pOX75YuIyQ3YIXDinp0w2JzPBZjDnwdTvtbqQY
2peEZJxj8m1mHThNygR7+DbPhuK+TrfX6FqdVIdiil4jZa69Lm6ZXYQ6jE2S+5TXGgUAcc6VehWP
Rv9AhNvwojexTfg17CSmK46S+ZNY7JWOPhPtk3sgIsiWTX0+YgTvhJvcHD7NnYyvyC+sfXLPiGVJ
ajiH8ZhKjyoqvJrV2UKmXoNqqHVwMMpsImlc76a9XiTiEtQ68zPMJwkiUec597K+x8+Cw4m8C5nU
014GkM9kk1e932GAxHE2L+EHsscIL5sMtT8YZIQLT4IOsS4zh9OnXZR7qFaCZJaS58ZLYaeJ1SNn
iQlFoTeiw4gySBY5d6Gx4yfyLVjKIEriMrIqFdKL2kx7rGKCj0Qfas+KWimvqtmPp8Cew3ujgDEk
S37tpE/OgyxImlF7o3kKKj2mnCTaq27jBwpjHAECU+DjUt+Z2kc4YAWyNY5XRJQsqvwjzBVBWpdy
Zw3IKhJC2mBB2Ft9UUwXTjD2+qnIXaaxwJ1WxCCoaOAB02O7hUaOtjPFL2mmRoWHyt/EmI4h0GyG
eG4p6rY3x6/QsRxMmx3dqxvV2aYIDr00N49qm6OAwNyRaICesAg87OExK74VsJwFeZ0Xs5FDypLP
CypmguV6e4cHTkou/Zzt9C6ePtSmGnlqb4eXJLu/KpXAP3SBOmgOg3qEmCI2kIEmuCh4cjgCeIBk
y5n93PS7KlqD1DrpuPT4vHUohAhoKvVN68T1Nsec5iS6KTmlctqlZrgmTUSThwuH6XfjdD2agsxO
fTL3RkMykMgHm9YEGl5PviAuy8HNJFsBDyQhfqZrv3aNQnrdKrSXZly6ee08NbOSbxvMnS66Cuxg
CVH+jO0tFsPPsamTQRrN1ClEKOTtMVfqz2O+XPdpcOxK86FqgkuOXACjLO4IFF1ekzr8CAHgzlKL
XUU17RVJ9uyIeNwtKSCl1TkvzFhbb2nC3ncUaTyU2aozKdWXyZEUVoTQ+nakHjKTwCC8RwnTqC6m
yCLdJDS/5AM2dWoOqu0aCh1BOPb9J+agXyYo3WbSq9vayuLRm505/CTwtcTzprHJvGpgos4kvcRl
rO3kshlqkmDIg9/3XXQy6gdi4vr72q6dTdTGUEND0sVGJ/WaeugfFbWxN9M4dPuBHubU942yb6Zk
3eazOBpabD2SjVfs4pwhmd9GY3OIcS+67sdkbScsJ5p25SgpoeOGdKlFmsupGwyl2Ub5dGfg7vGn
MCERHJUqA9CBLNGSzakO6qhddHa++rnVpMLeMItaf59ap8nzDOg8AlzIoCMAvWNFW2NakWkHVpN0
rkgyuYWaGEHMox7aW1pvKVdd31mx30Kpr8ktATQ125GW85ww16vBZztMiQ4kTY7VjVp/TU2EfkEp
QiOFKWhJWxSy7Mm14HgBZ1pnGnPZB5/PhsCBUtNjlJgDJvEyXdW84z7adTBfwkSkS47J7erm2hRX
iWLEwwZ/wuWWUBCOJbJoNK+Qa3ci42n4mizqeJ2YszwJSRyhDOG7RYTvfQ5zBZA7ZOR/J1ujw/yq
oRMhaky8lOVoGpddNKwtLyPg2YuMqv2EHTelQ6bg2F5Jovmo7fnVillAgC1p0H3S0YlulBb91Wh2
T2aWq37cUP65elTdGM3ipZDnD+dIwzWP9aCmKK7haRNAFhmAAi1Nvt1bYATrpOZ8vaHSlc1cms0h
MBnX0icMOzy+8sfzP3HsXL0TJm1/aaHWhqSz7FUtJcQx7+jBpoaQNsZfxI4slD3fsiTtpTA/OCk3
E0Ux4RdRV2/PQDFyQsYoaNH8PgU3zsg4Z8Adkx0FZT445tFIruJCjqCZG+2nMu74AnHCo+UcWW5b
gJcbvL3kY96TMkrti6Q1QPZwaIxiukkn6t1FiQRJVj3WkRWcU28SfC89BwuvDNq+eoAl6BlzUu8o
1ejt+z6zGn9Ig5FkpwVUBPCSw6CHDhCIxvGxDjbwKQ9EnrP+xaKcYM9W+Osp8U4QsRLZ9nLhNE2r
Mmt1mN3y7uiY/ocL6ZvpOOqnrO7ElSFH46JMyIEjrQzwKsCZ8rzulJiQTBwPVyY/svisQaYddS3M
8GFS1s8XVQFz3lW8p9Bm3Wb9ek8yAh0tyX/yrKar0hq4bYCUni6r5fIcn1muUFwL9/nSmoPx+uwB
UCJ4gLnKCuh0we92hvUXrpmPoYq024kG26+yEjzfgvs+FZZ4zMUqriv05mAV69+WHXdLkio6e1Ij
UnXgF23mpXEMn/xUJOPS0BM/7VIciFvWfUSg80la4Kz+GXiSihq8LlIHVEpYTdrCL00mpXwGSiyQ
nBTqAMV4kqdzHuWAyOw5iMR0M5NjV7lKxBaGD8VscuwCJA6yfE5haR1gIRADOLdDJnC/zsjkpTng
GxYYF/RuEIYpFfBqZO0UsXqib2k+dc56e3ORpce+5DYNbaneEf2TUGnxwdWWNMN8yatnyJBceurb
4Zh1c3DAz4IF2duQW2Gfe6EAketqfs5p4vSCw/elN9rBi2RM69FVXwrk4x4pp/auHRoytnGi23Vd
wGaf2IFBPzvfciq7Zug2YYmMVQMCJw8Z/6tmhJwKtX+RJFyr8rrQzICkH41P3tH5GH7BcbjDgBfw
g7EootN1FYwV0JxRGUAKOFMMXmp39IQjxqhH01rEy8pUe2YUqZQes1j2dNkYgV/SnUL54Hx0dO5U
aIbK/UJDgNay4gs73boGm5USYhlVcIxD8mqpA4jRUCyo9ZCYaPtskrK+2iZ9skeDMT2e07+mldru
thTkDVAqFkgRZQVvxiqpT7Idiqto7Pr7WIz2n9WgB69xOTnHwYiyGTtz3kx6jD0SzH7Cs5yCFTA4
uMEnJkmVbttoTeBbJQC3n5EKOH+Dn//mgf6G0Wahl3sD1P8kcSeaqvj6pYu/9N1bUtu3H/tOapMw
11YfHWbo6E7PbIbvpDbtD2w98UMB3tYx6Vj5bt+poPBHDdRGqH+/i/a+6/l08QeoPFQ4zUCDh0JQ
/iUq6HmK9xZnZwyGISZWyra0GKC+n0YZ6ozksIyHfVmE0lejGH71Ujie0XWPs5m+2AJyVFXCzYJj
4HhpQg0yTTOB4ZJaUXT2vT1QrimkIF2CoJ8GW2+RbpvIk5jjZ0KhH0nYj8xxkMVyFqN0z4UPa54U
XKq3beXggeOYUAtgfNxiHiJ8dOUkQdIubmRtTW4ouSbk6cFLZME10Rn4Sdo+rtPP3qAorqtS9Uwj
eTGp5Hmh8s9TCS8e2XtzqIbmUeIg5y3GoLnJQg5xHlgflVHckQT6Ql5tzM9Wj2RXvkKlhntASo5n
meqtjNDYqwXfx6wITiB/4dGUieN2DWHYZ5pCEbYq2iwIY4NiHahbSWvvuk3QcmsGJ9iEXa65C+24
miqTa5rcynMJIGp+aTZwC/Q0fOArcBuETVQZWcMBKdqr188KH/FGjAK15QWolvuEknhLOmjmm7XJ
36b67WhjF7z+ZKLjhRE7zIAXdRVUzdyCihH1xuhIu8Ux+dbBlHuTtVwyCxfjwtAh0xWjpm76miJE
q8yUWNvwgUoJaGk9y2Dlv84FPpsQTlTPCGakJMQacvxk4ZcgU7DxaZx7uDjd5kxua8l8Q8NPqjZh
FTDHGMt5TeK09wGB0Kca1h2Kc9IhqwV64khWsau1XHQ0rIMtlfvzIolBLf1ZB1msLNaBnLVb+iMS
JAVzbhSRtNb8wXTndoj5UGGS6gcUYzCYE8yTyzCfjpbTqQi311XU8W+ZbV/FrUT9XLbqhsC/xAPQ
nbhNLCycFSoPCuUV6/l1clJUKCBkLq/hF+xHefYL/5UEBlFQUin8sbNbPBxA1/Kcu9RKCgTVothg
dOJ4Tds8np93Hq4hJcijvG7k+4YRS8ZyaKXKGgZ0j03QUcjwlU3OqobfTEvM6rQtlkq57gX05PMD
lArNNe3kBTdBnv/kgE1XaXzVc7ss3bqfF578WLNPLIvQ6tFmkBAhTfMcq320Un6hafGE7Z7FtKY7
n29GUbEpSL5cLqs0f8nLUd0EwqqPmdoaGz1g0WYp1d+MqPAub/HsVQELXcZvg6d1FSZKuapumrQU
ft7o3FLBy3oMo/bCbhXMtMh/OGk1E7magJJNarEpYQqc4jEBkOkpqZjRxt40MgeAzyhwUOUggPia
IWsKs41gn4hsiG+HyLg6by8i2pe9kIyUJh0zCeztEE30IDQi53HrkZMeQ16juwkty2aQ6zZM8UI+
P1sl5+srQXEyB5ivoWQJYOnteNrIvTmv8sWiUSmrxtkhH0s3gETOFpeHzB8VuJrnBbCucLY4EeP4
NpHWSw0zsL91kNj9+TF3PckjHfiOh8aYQHaau+cqNpT9eTJJHU473UtlHzgap5cRvyDg4RHI9BUd
pIZEkt0jFHZzrsGoomilNmr64mTFYroyJgyGxuRFgT4JdxeWb5CqK6mRHdEvQtmHBvu0xAHiNENB
I6GTRVbkWnFSwCK8s2O8leQI0jkcJOhNPOk7PHkok5SJXybhV+mtZnpWJzSfiNrWrdUWpNGEx3su
dac4F3ux5hsqWcihSOTPJhh5dIpFyRX06m2kOfZukcW8qzoOk0ofBs/AYMALBj7C2IOvskXKPRx8
/sBX/dvZpDqTujlv2gFXcjSl0IplF9G8sSQaQ79V52TemYTbueTjrq+dkcVUTxWGCDHPr8yEH9UC
3rOpT1e9BeCpG9yamR1wvtemwyQkzfmVPS3JVi9w49Angu8V2+AI1BHaAb4HN6pc8KYo62xnB/Vr
bfF/532yYdPTpMacJzoJtAz6mi+2UIxNoeCJUdbWx5ypCcbw0Y0y9lcWTiSuNtrhcY5xwXSVjMwx
H1sFsVHTkbKvmBSz95dseUqNLB9cKFu6ucFtuFXwLmqSFzUpJx+Bn2N4sVDvjZA5VWvDaL6cw7Y/
xqPgEWoiCJkAhpJA3oR0cpCtuLuJQt0kbRQREpLspp0wWZnTTmwwiWjaDbLJSnpmXSvHKuifla4s
/8Rc7osei7J3Q21KX+1aUxb8bZRlaT2O/3HfFU25dfJ0ArppiDX1KkaLfp7og+KHvIp8yAPBpQMZ
QdnilD+2V6ka2RajDr3Fyw9vK+VxDim6I7JDslMQOUTSN00mTa+e0zq+MgZTnTehSgz9XdFTPkSW
ef+mFLv5VsG85TGs/IB3dY2+Ul1MLF3BCN97JWaOoi562fR7i9CZXbNEr3HKy0Ur7Pu+IWvcQNbi
6TEr/dfXfcebhL+k6XiOrQ74xApq4h0nxGEsOTtd1e/leD7sKCG0OP2zGBWynav09ddXe88MOV8N
QhhMTbKPfyJrkDin6Jj39PtsZoGslQCIg7IJEWB/+15/NwG/aQKwIOYR/meyM/r+rom/dP8oX/+B
MKzPX+Lnt93At5//3g2g44K9TF7AakJDM8Dz/N4NWH/g1EdWMhbu31Qu/+oGNBv1F0w8VjFOqDAb
WXPf3T2gPTOLgi1F7qGFBaH5V7qBn8zVqNYMhGtrQh3KNfg3P9LjZlmkEh8CQWr76jr0moXK9US7
n9jEbmNjm8fi2CJiRDbwKFN0HFr7m+1zzjF9u2/Xj8CmlXQlDu7d2Hj9QJQtCYaobHulLDSzuOrt
DzHWGejGWnrlWox+Qkamq2fkzlch6jRVLzaj+lmn2Fwi3vDQ6MCnAI3tbcfgu7LkVb06AenG4HK+
+soAIi+qL9hu848ox4oIpsFTQnG4/s9Z17Hznh/apQQbJnAFYMdw9nqJNbQbpuaJmqcgWFh0nJ5K
02pQFFJsfLTi42yDDLAasNmz3VxDUKxqF2E/4veULLd6xxewM4p0W7lEuMBp3jE1a9MTstRbFBb9
ZiqYECtomU3nsyTxpQ2tZ1T7tCuJdB2T8HLT8sD/gRKjTV9m/jDlXtOnd5OC4Rcw9yZt8w2DxCd0
OWIXZ/1N2FoX9EwvCwF9XZJ6QNzZzlz4GGPXrZy54ks+6VgfJzZ2EGL8Qg6dH5p9eyra0aB7q7zK
bLnYQtqTdh3mUKzOm+XvY+U3x4pG5BSUt/98rnz82pAV1r09Sv75M9/PEvkHPHaEWpqQzBuMVX33
/SzR/tCpT8Vqfsk46ayu+I4sILI785axniGXFQrOv84SXQWPwFoR21RS58EfrL9ylug/vn/x3TeY
Gll8Qi4CqX/9+zeEd5q1fmEXGnvbbjsX12s6qZCS9809+d+85Tko+I46fFqoojAxf7xK0EMR1Mow
2OOlV8Ce4RXp2lNQPmFJNN3AUdAOsDvQvANgVJ9/fe31ef1YYnBxONIcwNw2i5v948WREDAOTm1n
H+pOmW6tph3Zk6glckOkd4lUy2foa5XjtgWqePwP4q8TbtbFxmxwFspWcvzcJ/GuG8iZ1GqlPsJf
ja5h8RWKl2Qwrbq5wTCCyetl31rBHR5no///8SWs9aAlcwoG9ntDb9HoGKl1i7OvF0rySWer50qu
k9syzg+1BugSyBTrISWnC0SjUX0GQwVjLSH4MZV30IYU6nRTtrTKYljineNEgPl2mh2Isky3eAzL
+zzuu+1cLJTJUEbj37BFfyqCeA6oQ3lXnN+O7yGsFjC8n5n9kZ5QjX6DM4qL++AMpJv8ptz6qbhb
rwTnF2xuNeB6r6swBtnmleRKA0aH+7mreXimXR+bTqtvhRHmv5GqvNtEVAlrZgbNwJoP9bPhtyrb
osiVjOuFcXPLiYKHSx86v0kI+Df3D1ErMb9knKAI19+99Z0G1CMbFXvfqGO8s7lrlebE+7S173+z
2H4qyleTegQFFhtvVfq82zFJiMZ9ZA3uVTiQh8XirRs5rJl55sHNuUY4LqF8LcleXXo3D4Z9wpA9
hYIig7sI7PACsKa+xckY7N8c6FcrGTPsGKRGjnUGIF9mdKIxa/NhCC1CfjX4XgpB8OPSuHrIRaZK
p/G01XiP4WP7aTSXeP/rL4mL0ftzAX0PAjLqMSRseACsAoA3R1+gBhnGGXAwRgBGNw/L8WCFQXtQ
6oZkjpQpmamVr1PWKL6RMqxl8Sb7LCdHY5BVt2Um3FyB9RBI3jEOgjcpPkkV7MeguXiyCFr6ZNTm
BjWP+kE6xL65ULik15hBdq8KPGmiJSZEYYimhyj8v+y92Y7cSBZl+0VM0DgTaPQD6bPHrIjQ8EKE
JhqN82zk1/diVtVFSqqr7Gz0YyNflNDgQTppduycvdeurF1F++BItKpQU/qJ5Yy0+sF179PRck8T
yTZXdhd5KpvE2tupl50MGKRx7WblXnLqOPZ2HTx3iavOCkLarhKtHCKcrF8Yc3lx2eeQvegr3TeF
mNtoWn3npgw4T0/JBnqeLCf2HOTj3ujVBfSxtD7lXZ2/Dn0VF0Ss0bBYjHsoO8tXpv09NZJkApQP
9tFNHNVHypOUdnnj0XNYHaiJtvncjH353k8l/mEha4LozXBZoBLJKok4btNHq6T+4AcVuKGSiHc3
DIuzWpS+WelD3ntoQXdDkFVhZJcZQ/+hgk+jCuCmbb83NCocmeTfjNwIbo2qMHZOmqV7w+8uZQld
qPBEu8+t8Kwno7qrkyZBHVLNQ5R2nUGfpjqajbrZ7ueuZtIT0yGBPlLPfSRK+6O7iQAcLc1zmpfY
k5NmeTGKfGB0ymT1DswTxALMvRbIUbAiqpzto1WHwXlEi/nWJV7/oLhP1RmlFEod1KvPuXOoZMMT
MZGkO7a2/Qbsqz7kEk2M3eiA4BZwCS/V0o9xneuZr0bjPtN1epqXEd2s/WglyKxZ26bzUNSUgiiY
A8hW1le74zvvoFs9Ll1xmyWujI15yndTWoy7Mcm3eJhh3JTWl8ZSMFtSKmgV6vRdpXC0pN4niWv3
JIfBfErEuuxV56G6yt+ssqKj2vUqNpQXvg7oFiDZdeLG1+N8qQDXRPW0Qn41KaVH0CvRMJkJjVRD
skSNcyzKSsUOfZOrgQTomPe6QpkcJB+NRi78MDo5SLJH0PwiiGRm1048XNPs79iG8kOWBrAGcVNl
O1Qq1rGj0L66a13fYIIxyQh2lzdENeYjems/iCoE5VZkWgqXO3BplqletNcFMN9ZVro4CTszTz7W
7aNnLLWZ4x6wGMDvLWzUkfRlC75XEjNsqupLNznpB5WI8avn98sHe+rmSxkE0zmfwgFkVOPcdKYB
YHXI4YzCaj2PDDPujSVv6FgviHbRivi9AFMY+pt0dcPdlWaK1MpY9YszmdXBNi15NvO02TtF7cRq
GYHGwRE4CnJ1bjJdQ6RCagrIg/9V1Zij5YNHdAkbWAFePS5HOtO0A3tSgBI1Ld+noZvrO5M+7Y48
oon09AX0WQ1fChktELyUnUOs9CAsc2wguNFa5oq7i+/RjqeDnDNaMpfrOpj9+zWcnXukTuYduMR2
3OUJsc4cyurpm1DEa4UoOKHUq+6L9HV6YDrlv8psqG4qJmLPhkl9UdSNvM9zGpj0GRk21LMZeQAD
+emANQOPIkJjj+whfypSp/2glE030CQBOjOoC7FeLGg5hX2enTY/NGk4vtYD5sw2c/uvf6onCsWE
RnEEZbhE+eUVaPTXEJ8+mSTNnS0RMfg9nnsa3D79NaKddqqumn3YTVx5nsn70CznnTvSFP2zHe64
DpQ2v0mYTTkrf8cKi/59CrsihkXIT5KPoXmcpoFLMjyRRoNNlg42AuXu7VC694KFgZ4u6OZmsGiL
KwBDoT8mF2oVJOmJF0bUkd1lorkYCVsu36mBp9cM38LeRoF0UUyAOPPh+D0Ks2yPSWW416GrjaeF
D5A7o2DnxSEG9NldpPtpTlz0eoknhyfTb/gV+cZPnWm1O3IDxAcTU0yfC87gU1sfe2Wtc0S9aF9d
bR7RAoyxgChJtlTrHBrZ6nOZW1v2hZKHGkncvq7GZ5EYVsxRNMOaMLt7ut7YE6pwinKZTkcUYIs8
cvv9/EvnBK286fqypY++uEM06GrECIHDZtfZVpfchMAwULxrwJxRFViOvNOzhRrm/Of2/v8OrH9z
YN0ymX97YL3NmIb39fBD9+vff+s/rv/wDwdXF/IorN6c2kzq6/+4/v0/SGXkDBcgTCWKawMC/OfI
Gv4BJIByykGt+m9k0r/bXw4HXSLssHFz9ENmzGn2nyBeMH//WLqZnOPo3CLToNhmiRA/lcI2SpKS
jCvzWgEf2wDNYOqNnRa4HrNB6GafO/ZQRwxxmu6A3AbqEPmV9jcNLxTrDYVXhHy6v6VpxpmQ90Gt
7/VaOA4SSzKsd3MvPqeBlb6UevRjrLzu+8lxhtvWTIcH1PpQ9bJaQaOryafH8sNvxpNHH/5oKEke
8aCqq6800yftPhYcOz4bs5MsV7NvdRBh6B9uJgXF6cXOk9G/6dd2NaGqefNYYgaxx69qhfWMOUHH
CRz7KERlui6cW9e8X3Z2Z9qxRHj4kRjJWTIgxWZ2m9uZu0YtZO4GSBrAGVJUSg9FNN6rfVMk2Qs9
wzZKJdGacYdO3juDv+q/kmPTvvOc0Tr3/iCPllZfizZc9pmfZXFvthlj7smyjmA+npfczh8gQibq
xB+xb6mIIfJiassYRuC0jjoalvtBGG8aD1MUmNRF5673DVbE0N63HJ50PAVy2q3Sb13GHkb/hNfM
vZ1CV+/FMPriPIZhW1856yavaxn475rNn9QNixWcgUnZxk71jVtspsq+jf0uUR+muZOk81nojklX
4x6gSW1HXV28sC5Q3/rcy7GkUOcskcC1XZb5imIzDZhoNZL1zFuf2go4pXlM0rI75cIjAK0j8cYa
ZrY45IJohqj2YgcQ1yFYkoReY2l9aFa8wDAMjfUZMF7hgM2b4f04GIiKVwI3x+olxS6KTnmEHa4N
UFdF2PdHa1SL2Z9l6lZgYClpM/GGorwDEQ8lD2JKEe7L3omttnHuVjeZ2SQTGhJIis7ZtD4FEOzQ
wGEOyPOaxIJs2wIcGBOx9ChOunHomY+vhp1FvWvN+2JNJoolrEaV4T/n2iXq1MKg2d26CxzzdQbj
n9WbsaaFFZ0fabuycebVgXlc/2IY8lEz4I5g9qWHdNU0iqblI9AC9J1+lhySaXlnFqo/tx09z9Vr
1U1bGua5gaB+gF0G55KklSjvBa1Ug8CzErcfauyiPsxBnV2NYlnPJkUyX1BhvYSLRWMIc1crUj9S
cjBiZ1AT/HV/GC6uDTygz+bPXd0Vly5z0muL1wc/VWnuMTkda2JEes4yKNwZQeZGu8tKo2Jeb8AT
bASo2FTKb+7afvC1QAqX1E3ktSaOT6fLg9h0AmqbEUZP5WKT6jMi9Fq1vhsyg6MBtJFostwEe5sS
D/z06qrcxcBTqIfmTLt8/NYUzYLS2ubm8LKd2mbCgIWgA53lAAekBQrgvmttwPNBdrOK5Bh2oxmz
MT9n3nCszT68wGJ8YjZ8rhjl72AA71PF3U89GQeT89K37TFY9K2yDA0acdSHrimYaicrLpnEefVs
8LLEVPSYE4tvhWMiNK5mb6cKOb7LDELQWiHicKCOaAeXRTALbp0G2Z0qtcYpEAqEyZbzaI5khJd6
ow6F08yz1ZDJxPfhHZH2Y5iR4XgKuuLL6pPt0lpmePFYLi/USQnWV1vdyXBQpzEgbYa3Qjymsn2c
FEe3gIsileROo6h+K7bVLB8Tn8a7orpvGst5yqwWXnAzyJgvrDs0utl40fKDafQAoSz9XQ4lXkef
o1IPVJGx6ha5aSThZYQSvAeqFT4O9rwpmL3wnCv/KfG6R4Tm5oFlAm8O4R1+3Ofe8J51ZdxZoFCn
qLEHdacsBKsU9cPR5Is6mHU73rmpK59srcPbTptPa2cMNDvKj32K41GF4/2iy0O1yUZIUPYjqr8n
VLGsLrgpktFUB+pamx8PG6p0srvcluwOLeeMXKA9VcNzAWXsYJVr8m7O51swUF2sxaBefEO9uCmD
FXBNb/0afvBS64wLBM+TGJtDSWczktZ86OfuXHvqGFoKnaNqHdBNaXtEvvOlQpW5R2zdn8zBeoYi
nfMA56iaS+DtV7edgT8L+2kMm5uil69ebq2RVawYB5wlYqXde0YI7mnukVq4cb6tpY0RPAS9fewz
pZ80X10ZNSB0Y5bR4FPO4PtDASKOes/nVTMwcALEQdo74Q3IL3jIh4NLP/gKlyOIwGNkLVoAPDf5
UgTHQo/rWdbDibytCwkO+XEoTMQ2oUGsx2Sggs8prxMQx8HshByZndH54hh8X8Q+GMHdQifpkYgS
BvZ+194W4+bDmye8GcqVnxt0CPFsjTc6a9kT5uJFONOpSurbcFrZWFUY7q1ueDct/V2b+eWXSVcn
oIsflJ8Xe+IuYhT8dR7DuMuu02Kf8QyJgyMTHNspavM7TWrFhLgfpwi0YXF1M5dEEMNeoN2n9kfM
gM0Tg4K8YioFmG4PaKiCw2VXD6kx9XlUd2C6Bva1JmOOh1FT7QDlgJUbm/HGSqskziyrOYUbbDex
jRdpoPyZphnvOAcLRBN3s+lbr7RDqnszbSa9c5aCvgiOIDU+Vcpg8tzn60VP9oujzeYzabJGCqCO
s+XB9WebMTgNIrpwTr1MJ/ZZVFpD+KU0pgchEbvhYh+eerd6mCvDiNvceCwXOd7nRFZt+tbDqL36
AjD3fdA7xbMG5m8ZqFEEl4diugBey7jjNIsleVOr6PYzwYJnGyvRXtWTPBJgk4FfavK4zB0utp8+
bt7BPcJk4zad5vwV5Bqm/6kPvnskru9GvGUEmdjFWx34yzsfhHmUj8FHO3fRfwWl/+pDydsZOKQw
KEv1XKW4ofRsbjFnSIVtW9c77WwvEV8Y8hBGBQdk1CzIIT9eylGGwd7Xpss/L6bhP4VhNb23+wnr
4SjvCjN3MSqzZfuqEWUcQMWFRN50DkP+rrj264ogcByxpvRVeius4kS3II8N12/24xjWTzgWSF2w
Ajk+ouAITqvvte8N+vw1dPFnyCPOYcskQHrJafUG1eLXNg++sDoXB3pk4W7skvElU+LqwVc+NmG3
7DC2Z3uQ+mwQxBjuBgspk3QtEwNXray7yiYOGC9Je6NEv0bF0C83pUOzfK6FBnjVfsE0L+JRF5l4
aJpJvGOB7KHKjTYDSW+YJeYsFJUHhyAgNq/eqD62cB+vqbe4B0Yt2as5dza9SeaowAydxX5XSiSc
VeF6n52M8W27DmmITwKvjCgoGEbuucXZNlrB+FAATxd/3KbDo7mrbOs+4aAC6ncm+gASRFjsSiqP
WKJ1TyXRiqKc5bVjgnvIyyl9FxoUouKWQisuq+m1C9ezZ81fawj/R7pBnxnht1E5NIQc0Pc6J/hq
olW7IWojnCydc3GVM0RY1jF71bWKtDN+mgZniK21wZHdJPbOpc0QdWCpMI3WJ+n8aZptkNAHojjZ
g+VEslPTpTLnfdLZd0oq+yVzvO5YNF5wzWRZX9UgyzjHm7us8lBMbfdEnp1zNMVn4MoUTSqp96pM
XnDolFGBPzcxHHsHzYKkarejQ6YgG3tLtfdb8iMrnr2yI3MClq2IawN5VeZMuHN0y5KSuREjjAn/
2hQFay4/zeFwAywmPJgBt7kMmxddV/UeygcuzKy8zpCwd0oE5Y7jCrTGwXCKKPUb9sWiPte18xTO
pXP0UvtLUY0vdbO494aHtaDkrGIN7oIZvXKwbg+7xiEpw27c7hbs/nSA6mq9FvQTcc6V5Yse+jLG
5sl2txg0JAWdWZv+s5JwKeHU0+cDvfBSto0+1D11XVYn2de8Ezuh/fVxzXjSsQIwEydOwdNB8kKS
x00rR+euA1FI7lH1nQKYXo7s0bGtdSyN3OIrne617CVxk2P50jkq2xXOmB5apwr3DuACCu/Apb2q
CtAWLDDLnJcHBnPtnRckn82+S3dhrr2jnHP92C6+cQh7T8RL4VP5iCa8p7V8B8N6vLNMFBp1O8dr
3+UYCs3lDlfrxUCZhFeithGqThPtUn++IUvta82ZoxDGRytY39LGI7ajH2846i7cjJzUgvUMynfa
r4ZxLOR3I2jxdXm9iTVBNScGqA9tZl9x47JEyhZQN5j3Q9NwxJ2gLR5tAmCs2hWRrdQ1wBRDrWBe
zDx4cX2J0Ddb37Q/fknGFNNXzvNT24/jcOvXyQtN3gF9a5V+MgC+xCNe6iFb1zi1/Zs1DD4ETb3r
wrA+5myQkZUGRGokFnPEysSz7jSPaqZCM3plxsO49ti7EY/c5QkWR6BKD6PXYrDMcVCzLaiEy2U3
aBFANvKwMJo+01jyPi2d/GbnpILBHloiaaOCjGan2BicbvmxqBXB41kmyju2LTAPurYLiry68+lq
dtXjPFgYDclNwH3q5UeVGWkXN1ZnSvrtzJ2tWWy618nloNO0L/MYFOdpktOZyjo/h76sjk5Y0SbD
HHydzdE7dDTHFpLXImJh70PgIA9VZojvbtaP11Vm3gVfcHeyCnT4kF2Xgzs73bNTkSgTdNYb53h1
i2GJQ35q3q9rCpKzr9MbW/t2jKvLvRUwR8GqaH20QYPs8P3Vh8l3YJcCjd51sAoSxCHHCaPuLtUG
B6sWXSNSKIBV42Jg4DXvU2cMYlhkNhFwRXLvCSIZ/GL5HJRjGJWW/+anBXeMwva2GslU7tRyxvyH
v3MmpKAkf6HuJYqWPPyEKCjbtYjddmTwTJi83IpSqFtRnPPP9+FMj5SDlqcp+Tj5Hwi3ZMKlrbjW
Wh1kbRZnascz4R8KCkw5HTb0NqNFzDN56Vb7Is+OihB5DlTBE5kGzpHjMF0XW6uPU87EeovbwL/g
yE0aw4nhbunDK1m6aOpy5eysxHcjsHIAqTmC1MJqr/7Sby3ngkFi7jB9gxYW5UNvXoe8HS59bX9v
1/F2CZnvbecLa83uBKv7Xq9p+aA6vsY695iU5IwjiwLU9Yyinlb3sMvbwLjOjnogqMCK8rq8TT3/
tQ7g/1Jjt6RP8/jj4j9UwjymMz2PYmAs05BjfxgZG8ZGMFoYCodva908evVwuzSLiqBl7NbURufd
ctaybMgIzOIRAuFKS+BqeHYfm1KzKoOfP5FZ29HHblwKl+Uy86bG4xaea44Da6Qruh1F4OfJV58z
3z0HTvugh1qfgdNYO46RV5boV7wc5BqOes9xiydZLH48TBjdeRvI8xCjdQT4QitlZeN1BvvcNYLM
J+McqHG/Th5ypVbgRDHwo7xvHYPWyTzP5OIV4pm188la0oUrQoNOTCOnr2COU8ivgPhMRLXMSugK
7ESSzReJEg8XWPUZXlf4qFJo4FS0x3Zu5c7T9vpCGuWDv4YD42Fh7ezePAy960dOByYtplg2dl7h
LxGHHPVcJvJbINq7frWueeC9gaQ+NMXbILCcD8H3bloajrrZsicxgrzDMty1qoqFQny2ttP3hiQI
slPyT7I15L51LA6ajRHnFkOqYg3ol6wqTHcV0ZCRFCuli0qIbVYPnWSBjvux83TcQFC9L0e86gZ1
Pca8FG/vPHEwn9ql4w+xkzek6ESh2bT7itFYt5ODH82td21Kce1MN/YU8rFR58V4oJOTXtiySFtY
hd+yQy/teIPnvDs6vVVgX/AwP2ZFmzwErGoDiBfRuXiNZYusR1OVD8+G45X9ocQJsBw6Iwd2YQtJ
uw3eAm9h2VojKQhwRjCsV9wjN0FanI7GYt6M6B8+97n28wFNetjTtfiXSuj/ds/++K2+eyu/9f9j
+4e/UFywzsnhf/74vzDD//25mx/sh//Z/0nPfRy/dcvTt34s+Kv/wq5tf/J/9zf/nZf6t914sSkn
///lY7fZF5mlb9Vf9WMW3Ej+0n+a8dYfdPSh7LHeg5L8s+P+n2a8+YdjBiKkTY++yXX+6kwL/gB/
bpJ0TaS3Saeef/A/zXjxBzK0/8/NFvzDZvymkviLEBS7NE0ttGMeuFSkIj9jWjGz6qEtenGtMBUM
IFyANOlT507ZETds5XFEl0tZ36hcGPNLpivnjNtZYqjvw8Z98zMIL2K3mMqedOQq78/Gt0Ms2jW1
NmJXmJCOGIGpIZj6L3f6v4jSuAU//uQIW7aoMEB9RCLj++P3/6L/CPoRYlK3dldEQvpJSNRc7qyI
jJt8E2PLwvj49x+ISueXj0TBI5iQoEzawKA/CWuMrLAbg8iwq+eFN/iTDfbBSQjvqBwnbelMoy47
ic5sPoZzi1GYOovt/oTtbkoObipFfQYNiapmnXzuSkUs3Xq0Bk8/BFWG+othnX6QSPGeC0sM69Hh
dHNVvSD/NcW8jbY2TzqPBjk8u5g0kyo/pFTq6mp4k35CgodTSqzuG60JRs+KHQ7ntUwmaPb0/Etc
YAlL9ExYDiUF30gbl0M/joeE5QRoWGY9d8LmIZhtVBodqo3j4hghO9TQiLsuqPPNnJIt6R6k3ZzS
7+cnN2ljd7tWptazEAbptJmPWCXqO9V+NFA5P6QeB9pIW1nAIdS1qNPoA6wktVqtpIwv+YkAA9vn
BciXfulaF2FN1BqWeLaUFD2Z3o5v3a05SKMDMAiv+WDZiIgvQ9fz/KVQBmIDwu/0tHaV9WzYtBff
c5KDWmdbA3cuI2A4JcKp1jV7X0Dk4NSRtMNkxuCjCxZwMFojgKu9pSbCgfWK+jgy8NnJB9BBvccR
rIIU58w216/yykWykCav44KgYhrB6kThTCNp12beoyRGDT5L33KTYKfxLXjOMPQfmNpMzclZ8fbv
uY/kbLjZZq3OAL8hl3KHduUoWfO10p22xDUFjCcv6/aV+NvNCdss5/tr7PoatsYidhmnOh99wDTf
Sphxj0ZAVREpzctrpxgnQANnNG56KCYkjoWCn7LzfHQZNexlqhM/3RWwnFRkzXp5Rj4w3BlQcigU
VcJMfnVHZJWK9jJKCO/VmFB4z1NTPNh2nr5Zs5OdYNY5Af2syn+r0nx639hAYQ4YoOqrJFLtYaJd
G8RSoaSKyyIBRWRpjymRC/fjlaS6fni0YGx6O3fyeWymzuf2zlnpdffmoF3C7N2URlhcorXZNJxO
IFcqV55IsEil5rtDiOjM37Ewjc1HflmiqNOzfsJNJZ6Z2xf0SVKekR6r/xgTWiWeF2v75guGCh6u
tZnvNp/Xotyvft185M7wcgEQ4KXMm3pODj0HmP4DMD79hKWAF8FYfW5wZjWWd8wLs7661kpgcaL7
7kRQJfJUlSDTZMzawv5bCS+26cylxB6MfArNR7VGgrct3FNRc1/ou+Bsp46or9jrre45Xzkbvhoj
ipObweqM7mHRIT9Jsdgsv2s5LyGtCLPMn5JJdSddGh3t1wllwwphYYrWpeRedsPAvdTmnDVRGFI9
U8owF0sKOgoHh1VFEo+FlTr+80HOOXlwPjcoonfetL0UQ4fdhS6bzRpaObX1nI2GAGuAwdf7oAsK
33uVhCwUQUou5RffngU4vQBhUrBxNpD6p0qfiLnq1KdOdHNKX2JMh692Egz5+44VQshYJ6vb3dcI
lFDy65Tm/97HCUHUNXIHJE48TheAkXznAyLeOwWnSL8PxqTNv7lkJVpkLSwI5NDkMN68L9l/VrLx
RhINaQpZNObQq3imeZaWjSzRFT6ZNwRZmZ8yzaAlQ5pEL80MP7jTmMT1Kt75JC9vgqd6fFnqxdhz
zpD4/QmOssdUnu0iTHZ2kmQwYLJpRvwhFncn/dI9GT3sgJvaQT+VvU+lM9Jda1yPKBLKH8yjBXyw
pgnM1552Z2yX5iejmjbdIUqyfGG0lslZByeRW+nnok/8bzrlAAR/oLofCu8GNGu77NEwas4ZfvrJ
tScGO2xSu7rq7SdQMtUn4cjyYFVmmsT+WgJCgZ7xEKYwxvwmRxCOTgphWZMWL5bqfSrWfgBgMtDg
m7SOQUaB/inn5n4qVvLMnGnc05ErHlnWm0+MSOS7ySkeZt/U6ti1vXNosQkikKo5vYIOIofDK15o
KpH5R2O8ugnZwGB2tSvgohB5su3ANm1n6MeF77PsTXb9zKbTfKjcspE7RX/1QNe2fi89hHuCrQfw
k0eYEAZbWCp0Q7E0ZlO5SxO//551oEGK0XFQuKqUvoplMePpfWcnTRfjiF4oB3YbU+ba9mV9DIp2
oStV2PXZl9o6pC6ZkMwNj6aW467jGj+ovGtmdinG6tWSEMa9lP541w5O8i5sGJkZJEwfXNhACOmM
NTgsi+fdGdBmrizYy8msqgWmvgjPyN5mQJZdF9NIHON2XNRJVr33PDH5/WoyZ71iQVqvhHzQCv19
hfJLMefgBOA/sVGdETz+pNNv69IO1CbQZZjJGLxCymTONpvQnwE3ypzqKzDI7m+kuFvV80MJyae6
mBlQTwvLR0H9YyHmJIgBJAmOF7qLzcfMyVgYEE9RY/z+6n4SUIOiQ/3vbxptqj3L/FnWDF8ay0yY
IsXKtwrDNzvW7AqpvKsTFox//mG+adJEo0DeMi9+vCjMn72BeDG8oNkO93UtnfOWZhAb2Rjuf/9R
vxayeBuIoqQWN4Gr/ZwB0aah3xio6C42YKe7iqbf0Z1DkIHBUF97n1nfP/68TfkjeEzoPwG9/unS
GHrXVVES30eM7Ou/tiDgwOwYbtVTjTAy5/b+/jO32/XjM8LFBVC1Eb7z5f1crC9l6gxhNzg0vQlf
hVyxQYFYUNmBK73RXWiMsB8Z5cSvTUOxffz+B/j1IQ1cYgTxboL3tkBw/HjRZL+3pi5y7zKOWXea
Z8M+azHX1/+DT/ExeWCtcy1OJj9+SpFYM+b73ruAq+tOS4YJA+HJ/Dc3879dCwdKBIeb7p2Zyo+f
4mEBb2mwe5ewxVjrZX4RWxpKwu+v5b88loSfIyUMOO3YCLZ+/JS8LdsMzI17sRIUmNC1eCimZfb1
fkkGcccEZlr/5kj36/rFmr695ZgSbX7104XBSEyWufCci8G454MAHHhZzYlSBKlJuK+AyiHq71ce
kd9f6q8rC51KpGjo2zbp28+XGmLIgGbqWpecod4+qVknBw9c1Kq84G9cIP/lEnk4fI9DXOBz5Ld+
vKs+wxM+qrQuumOCtJSivq49zevC4YHJtxOc3p6af359pJTQXzNdpK4/u7QnE+CVJBDxQmxyd6pK
B7+WSSw0B52/fdO31sRPr3pId8J1HIexR/DrmyaDLjBZTy5r1yMaVqJ0gUP5ZvEErLi7q5GxgP9e
KJP1TF03U2v1d1M7oSRHTuZwuKjdNxBU/VchcX7GEN4K+RDkHrnev78t/+0npfVhwZjGfCF+jh+q
MnfOSCjkCS9tPihLsubjRgjro0k5PGpgVf5urxS/vrs4jXir2J5x0+Gn+vH7Twv6JQl73IU8dmpd
jbqmQWWrh6/EuLBlwmDbnneV4agdi/bjNLmr2Nk4wJ7a3sLw0abjutFnUYIPC+PXf/zWh2g86QZt
1ppfQUUmNFxAabz15RpQdJuu+sTw3770EAhQJbUM3n//Jfzy7nmbuXILtMGR5Dg/28paiLMU/ct6
AcflvPWmYgKytBWPqW44jf/zDwvocpk0aFhqft4FgpVUqxTp40WnWj+oKg9vTPLVisg1G05Jv/+w
X75qrmzzygnT3na8P7MX/tKgKnNDNOgVF2LRXQ6WaTbwZPEickr8/QdZeFB/fOU8lsuteHC5OAS/
20/yl08qbJlpr/FnKohO9g8mZ7iR3ns/5C8J/eX+2qiJToiTOsGNnGFrciLx7S5qi20brFv9JLOc
PoExc1iKe7E2H5HfdCeYKbSy6HrZBxNdLcfzFtzhcbZS4h6qOqzLf7oQb4GtIQbJLdPV/KUUyipw
6n7Z9xdrhSIxg7O5og7Ijqm5/OOqi4/iGXBwZdLS+5e97C/3bEhNa5g03okOx+s5sBTX39ZwTg2g
kVeQyH/bP9x2r7/UQA7bGuooXn0ysfD///wtIQa0RQt15eK12vnmedZ06ZwkfP2zIbKZVMSuXQvA
r1pbf/OSWT8/Ig6f7GH4BzpgbjFj7ibJ/svlYuUfMkDKgOgFnaR1Z6oAbehx8VBvYA7QSfDZE3nu
kM3MQOcuTGveQLtLs5M1EFMPskktT+ZY0kVc861f03b+drAg1npFq8Vz1AEEU8eRf//BJxq+4l+a
M/cUGmmuaFwGdv3oqn59xZDLdmewGRzJ6xbNBRNps0lHe/3gzprWWJ/k9P1yGkdJlLVYDHdBOlv5
rWtuudrIr8rHmW7DXecNBnjlzHuoF2Gsx9qviBmahmqNTB9B4w1taWQzve8yKpVwvW6GHOAioXEN
HpV6aVcO0GsG1ikTsTMV7lhgaZEteZcjHpWB3jcWm/rNXlWF/60QiubR2IhCfCWxI6cpbjDhg7Dc
bM3QJc3lw7Rofu0DfK3PzARpeoddmMiTN+Wciqp25XdXkOr/Kj5hgdJ5YX7KZtM2vGsSkc3ynW45
88Uc7QgH96UDmXVOA0M/NSSgyge7JDj5Jk/baXjs7Z4vxGp83u5alE3+VMP9EjsUxKI9MH7WT7lp
BTcYYOr8yW9E/1X3Jlcx28pdv9leNTq3XSu2VtRc8DVrM+Mvcunumzvz475rBIIbfHjKuZm4mxMd
jZHeXAZ3Ux88Jp7ljj4InasBvZx3DMoFED3jW/5FMtgS8Xmd7ercajUa73Sd8dFtvrJrgXt2aOHI
wu6t+4qh/fAkMgOGdc7jIh8IZIXgyCyTJHjgmQ6DfHToBKwOE2L0psJj6ln/i73zWJIb2bLtv7w5
yiDcIQY9eCFTaybFBEaRCS3dIRxf3wvJqttkkpdp3fYmz6wHl7eqMhkRQDhcnLP32kzhckkYQTUs
Wx+Z4pQFFwKa/XSazhZtVD07Y3aFzpiaFimjajnOJWfYjYuwqseaac/9g1PLHixRJhlgdRr67pWV
9awNL/sAavaMviXxKTWkPn7HMxCEnjmPKYSEuM1MMz9HeqFht2B4+l6Ck+XAh/HS2XkQuSs/Z3Ga
xns1qAnh38tj5dMJZoTyzEyBl4efa0CzPcV54zw4s5NmZIpm1OZdvbYte18yirrQ52SWlpL76qq1
Zu7lavhismYaDzOmspvvrRmC6j7H0ls3EtC2qMc1gfhcOflaie0pz2/anOPPTFbtsn1Z/gJ/oMiY
UrsKLmRAPwKbZ0a3vwkLW51XUcJjWrUWnYbSCG6siEfCKnIiabNbVXd8EAeiGBJf6GZ39eJ08yci
izwLmW8gi+IubKJ5uJQz3WQ/z1EVoXjLzFNo0cnY52GHTtk4LVXg1LA3JnnWmYKK9Zg2AIjmlHIF
Y0XQzVnVN9oL3rMxLzSUa9LDWhBT6LzQTcTxUlGbt0oJKbtXVOtNSVHyQAVtCSlJAO47q2x7ptRG
hVyHFMgWmG3T9xX//3UHlK5h36jmWf/c83zpY/5XQ/T/oz6pwxaHg8y/75PiFOyzbz95lv7+O/+0
Se2/eAlbkkhJ6IBkhfyXZykM/uLs7+MednAKvbiP/vEseWS52+sEhIsIryVMqH+1SV3x19oTZANm
c9pie//f8iy9XrrZoa4aRYdYeP7RfiH6/LB6JtOacdA2w4nrUsemgRDxHAo3jS7E4AHEDWRfXxT+
gCP8BW38w726+b5F+BGy9WqLzIq9QkpJaaV+QuHmdUhX19ENwqSrj9PgjnvyF/29k7lE7ARZdfI/
eKtoPbVBE+HWvTqB915OP7MiaUw4HPop4k4bT6XtnnyE7o2Txu+uiltJgztw+NJfl4QWZy5aQEAa
zficHdGH4Hikb7HVaNi+uwn/bdoaiNcfd14vN3A9zbDzZ1D8UjCZiSIqSskNhI2Mf9O4t2hR/ed5
9HdosvNt0JCWTeJ9sUo+mv/eMeDvNwcUs45iuv2vTnyaIlvstVof8Q/45FXMKZoV0b1RV/j1biIB
pvzKecPH4vf6XKmSEFVzFw/HPhJ+z9is4cHIuQvGfd5Wbx6kgl/uKF1Ini0X3Q3DRLw6cchudL0U
vxdptb4mu6J/Cjz3OUw4EZDAe06WTfvG0WB9xR92z9xGckA5qlMVwiP5S2BhnAInZA85HDmTQnxm
YeDLipr9n8f/q5LA93cRHD9C1LJr7tirbfIQO3XBIefoZWsShWVdAHm7Ng5Gkdlm1fjzu/3uLro/
vNurocFJLukS9gvHFd9C1FC2IWkGHXKOB72JVidYUXz581u+Pgi8XGEYcPj1qF4zIJm3fzwImLTw
w2nisQMBIq4FCTWPCSRudqtLeIK2gT1WR9SICRELC/XN13Z41krvZEj65jgO0bgfZndCXRi0X+fZ
s07J3Yo2bqy7+4WE3TJIk61D4+eNiel14WT93B56qzXalyryLyMuVPADGs1jlE2DYJtvTUUAIlmO
e8vyIPujDd+2YTPhAinavVvO4pO9EF4wOGhZA5qH2wQH+rUTen/Dtf7t7CJ/MzQpbtMq4AmX/O/V
w5BH0FMWWerjrNO9G6eSnATCSNiz0YDvEvVuzrycToxPw6cpl/psrvP+QsUVhIdqRv4KSwC7+ppm
YXA3eE4b7+I6BGjJQRu4mdtfuf5inaKBaHZs+zV+LOwRHdzUx2HKrEfQRvE28nDi9MIKDpQj6LZ5
ZHMMzXxGRJ6Co1zCJotltJlLeZ6K4t1AStZVgbofmy2trR5sAUhWfQ3ffDnBPLN23OGIcgyOL+zU
2O/pNI9H9owWOfTmuTDenaabu4mCpDiBLKCveeX6jcrGrw8IRW42Bjz1ZKpSuf95sM4EKg5yWr90
lV4RVUeyT2ifOtn8MCzxasEg3uzPz8dv35EaNMUhSaPgdX02QuVOdw73WE/QqaPEvnSSr6iGL3qP
zWsR+R/+/H6/ztuhBIBOLwaOF1ufV1V2lURjzXejj3ADYO+NYjqFZOPtUQCa3Z/f6tdhSn3I9V2b
8jolqdfqpWSQ7HjHhlUwHEmIsDqHpNMheOMG/vZdhB+yTaFoyj38+Sur7Niq9MQNtPzepsQURNbJ
0CXhzZ8vxnlV82I+4GqoUiL+IoSExeHn9ykyi7iYFrXuPDvNrkFBf/DnKtn5qm42IlYBWwoGPvDQ
5KwP3/ducmxE8RaGyFnrJj8vS6sjnm4PNR0aCOLV99cR8bVkY6Dw3JYBqOioPMRTrg/4rLIQz90i
Tp16jva93TyVzRTcEfswHRNpj5fVsnhnkoi9N76B1/b6l1uzMuGIlfUgjr3ecSTCsqw49dSxTob6
1O7lPrKHCV+j7q5iBSUoDVDMlJJHuURMdD20mdn6me3uorBuYBLjOnXm8QpNFLbc6RNSbnfbZbq9
N/XAEVJT1uFkDD/GlFeWrd+q0v7+AiIq0HRfBc//+t3/sN2OnT6qTDhxU1Nzl/Q44odJJO9SZrEt
wpV8FysSdyqoJ6xYfXVm0uVzmAUPqsctSlga1sywH8l+QIdM2GnzEIrlCR92feaFEJynFkkzmne4
PbkuD33WtW/s+V4IBr8Mix+u4NXoxCfOB6axccSEkhDgHNVnGjvyytUky7Bnkh98/Jm5feph1EOb
jAHmzw+I99uRSb+Tlg8xw7+IFfG7i8nIQR1zZAor0yaUX9hW3QRCoUiJ7G8NgS7vA9dJvyrECsOY
bPPGTXeFR39mxCDm2gpTCBXUzZQ5U7UJ3KHFtmXbx1kCoRdwxp5M7ThMlcF9ABtcogfZ4TdFfoc2
yRmlfWFJLFXwfj4Dmr/3kUVsEacN23aKlHzjnv+6dQNqAWANUCFyWk5LPw8a6YYB5TQmhC4v39fx
MRjh1FiLnW5gd3tv7BN/M2377Eg4eSI+ZK/46pyk6CRDb3YU3JT6OcrCmFUbBryYl7fq1OsrvRpJ
vNPanxQCyPLrjX0XJwPlPclI6pMHYDrJe6qQ1I8qw2lCmqKklORb4Vnsk5H65yH0m7XQt4HirRQ5
zuav27E6yUiGzun4DIH5GOvwZg66O5vUlDLQXzjy+m8sUK/BuOvEhRDahchNsZoi9auvMBotNZMz
rY4cw+u7wWPfY/DrGUKet964PNlx9UANcd4lpmVzIyC0Y7GkJMxu5c+X/tvBRBuMlQWupv16WQak
SCgMNuIjiAC9s9vA32ATBmIL9W4r07eIh79ZNH3aDGvOCGfvX/oefpQXSTXMfMmUe49J68TbhaS6
N86Iv72/tPVoza63F6fuz48ISuKkcUSrjpyRe1gEc7ob6zwiqyG0Tifl8XSOYtiRBFnuJ1AaW6oB
5X4erXPSbt+aI389lIc+jReXQzndiV+a0jDR5JIqehAetv49ddbkoPrl0oxr0lHlWNtWVfUxDWC2
NcVgv/EAO797gtkNcbPZtwNjfTXWNLnluHPs/ghdDGd50FtyM/WJvlaZg+li8hsyJpuBF9hYhsCI
zeiTh0rfpMWBWHUBCcuIzKfLMfXAxbtaD84WzoD69ueB+JuPSUSF7zPHBOxzXrrtPyyFqYXHRdZ+
d8SVhT0bjedeKLpU7OWzN27Jb96KCB269nZAGS58XfvBhaxaujrElS1x9Sw8E9wudQpXgoy4/8Fl
sQeVdCvXktovsxoFfDTl+JmO0gW5SUfQPzQmiM/zfiUf/avQePN9pvyxePabSYx3oizCFjGgqPVq
zLtLnOTNwDtlnp3sYqTx91XSuXtWN9pEcwWJGofDG9PHb28l52sBM56EsRf89g/fWpLYtYYm1h2N
uyaprPFYWQ4LBK6XeuOtaIz+ukKw07DBANNZhOPyaiSHhWiGhMr7EfuQjTSALLp+m6ViIjS4ilFQ
+71ydz578nLbeeNkHTg54hdbqNNXt1UoebgyjxrjaaxM+ei2IzX3vi7garTlaugHAZN+bia5QopC
qchaKWnSq9rJSJ/jknDB+g3s8miU1NwnRDbmXIIXOWaELi/kkvc48+mO0QIYQJJi1iWU9YAwZPb3
HupK9wMC+qx68nOKJYjxOcGkRFvCIcEjWfTpO1U2jjkta6prxxSDqNhbdusgUZhn66iGYlRXEgQC
GBQ9mPjWV04J+4bctImk0B7T02YQUVHv6gIo4GUYQLiDPOA1+WEg7Pp+RNaJHbu2GswbqCZJ7O7d
HudE9lgptAsksokmhy6KkHkbDnhrD6ZYbRBVa+r+Ih85TpJuFLVgv5UiHXM3j9KQVjua2D6vLEQA
1B2q1t21lVw3V1kYup8DFVMvCWI9b5eQDIX7ltDp4AghLzc3uCPH+zoTvd4bq4uCO7upwmQ/mDEZ
TtnEzkAO5igjcSPBmCagty1b4jCjY03QUrMv47X8Z1sucPZOyfBdnnbldi4rHMtKpGS65m0riQsZ
bqnzHoZRtu/j1i0/lPgI7nSNBjeu0OBZJi/3XhddQ0SEkKIOBI7Wd3FAEVWkyb5YkCq5oiBHPcJh
nQzjmYdEjEAb9TkvfIHq2413Qz57BxQ23wQa9j1gd/IvRB8cfTXZ+4j2LbbcBVvehOc3r6PkHPrP
/CXQNLwE6tlNHYyfl84Ho+rN+ARmg8m9fLRtH7aJ393IqOr3jl1nN4UHVwC0hnMeVmV66U18H5wW
gChl8eO8ePIoLeeWDEhi680cn8aRKLZzXgxsKlSwLVkldkphTC/K+RTpL7rsxUj+KK5fHKG4f88K
mvO7xS66/azh6Oa4a+AAFJju8URmfLM3cSjuKisFhzWFWNQXgjKNpYdd7Br3uLB1vYuTsv1Uh/i+
6xQfMIBjnxBl3T/7VgflQYMuCClYQ1Zu5GlfRrgV63g+9ewMyJcJwj1FijPXmQ+ZbJ1DIQ3ZiUP3
oc7iE3RZ99lgPiCJhdhvRxTqhvhD5WOV5gmswtNxCOrDaHW4VKX1UEQhMZGxl+38pAnJBgK8Uk7d
shF5tOxSzg13WQ87pEv68E4N0PxBjFwQTRhsyhmbDm3+JySj7Uno6ewkU1WFuiwcn4XSw8Zk00KF
qxgzvZjtAANz8Tiau3aPar/JIv0AxyYFV8PgeV+5NvnOAa1xwAGaSSIH6v+x5d5fIRvHV7zq6MPC
ObWHxOytRjcH31kgARG1goqK2x1LhNjqArllMqmPJu0D1W2MG4up2C3K7T9iYTggLwqTjeXymY+B
5TZf4RAU7YlHQvKwq8I+IA23gV53YVk+GO0iCCFzlTCSrTPKs7aiSNtlJz3Ob2BhRV3ulrAaH1Kq
+jdumbsPkFiK7HTK/X4vCSq+gh4cHsh9g9A1dxTj0kzZX3w7Zj9Jfbfdk5FYnrcssl9BfiU+0TpJ
gysDc9DFPCv/XiAReI4o7mMYwozH4XtNbkMcA3V4DKvnvkVQuzGVcj7VM6J4jmjyOiLy8GMW1Uh5
U2WOmh3LQ2gEJmzF62AImveNdruzBQvP9qVv7ApPvacKRxskRwB20OPASEi9qPuQJmH3tWshgeET
6T6gq8hOckBuJdiXlfAKCO29bDo4akEz0ZWPZaWB5ygejtK1QA7ZZFihP5BbrDHe6dDB8ETS7+45
lUb9oeDcVIFFpkm/0VkyPnbxhBchBKkWbqJkTXdpbEGiVEVr8LStU6AvE/PIGRjS9N6GgrRpgp58
Y8XttB7JxuESsTxEKQZEqNOQAsbH0YV2e5nEcXKdhUgsG4I0Lxvy0y5Eihay9drsKOzMvx+1C4SP
nUhHyGmaXucTWe6U7oCrjg0w555HdV9j0zoseHoPUzOL6hgEQXJdYiQLVne4vOYh6nio+HYpwndn
RRWJa4K52y/9mPS3YumdB5Vxv7O8MMfFgNIm1xkgdC/MOXSG7hbcRvtFrifMbe0vK3+sg1/Pnc1O
5FytSCdsgk4vujPoWtHFMqr2izZt/wEYNVjUIOi+Nqt4hB53ym3tamhwCdWI4xBp9Q0WlLwWS2dN
m7GJkus5k1h2Jp/84m9L7gmgL607eSBD6KDH5sJhWW53U0QohUWUIAjCOoULEA5DDICswWvVYoS5
ziSYidZPkytsG80nP4EorvFAEbdtLTHQqpBN5AuoNdGw3E1vx7vEGsbzvuLiRRTM70IrZ15M4uzE
W4PyWttKroeo8xciDCU7cChCdCy8rjztixhtkI4o4uwy8o/PwCPzCy+U2iSZSo2jpG2GzcJzThmr
Vu+NoWgdBiPAxAQQVhybEvqTXkc5ubcDPRdX3mdgER5JIQEaOTV8SDz6KBh03372wKbdW9ECq6yt
p/Ta+BVBCGRb9x9KAA83oa+GR7udC9xnfN2QUsMLufLUO3RFp4S4mAMVO2Q+bDLSa6G4a2Gemhs7
scyzvTTZ0ZoFIaMU7eM7t8rFaWenpKp5E6/YLGh3HHt+F9l0ZJZpFBbiWkrie6sCQBu0lPlIdyXB
dkO9RUHG8q0J54yFIIqZfKmsbWb58Z1IOXLhdcSdeFqNIzTgdGAkLfDKmHp9wUhjzkqvyyJvnG3l
LM2N5eUUcUdT8l2jlASmAVQ9rLeR0s8NClZJ76LKt101dc/giZzHF/z7CIDziRjGYcDOOHe3zBbL
cwPWud/6bo0nqc/l8ASXaJF8ZxAXrbbltvis5OpoT4XTb9DrOg+LW1p3kcZPmwX++ITGvbvVMdyt
oXPbKz2a9uOcx92to8PkOvbXnIA1NSFToXfKPIZhz4Q837WV6PddltX2bY8qkjm+gVdx2qA8fmZH
HVxyJo4P7RDD6kFLEFA31SRud7EXflpwYVzFVZscx7IcT7Df89WwbF54ZPMN6JqT7MYXqj20JFi+
69sRshApWDpp+E+qhfcTj633RUaJxBOG/AmiDsleHhhtOXr+0QGXv6GjKUgy7nkOtVeZOwcY0A2b
EPLjRR4/utCVgRk09zoSl5DuVmsfJI9Y96iGhii/6qj/QPsbz/IKYGoLF+/anio8eQEW3hUnSHZf
Zl3OBHdew9iO7/3YbU6jORsAIGcVnsSaZmOHdvBUZvpsNMR/Zzybl3ZCrHsN458EQHxVbPXZAiKX
31BC/RwBJjgtghqNWTN638ZSnHWZ7TClhfzhKZAIvkNknxbnuB3Fe/bbNqifufkSTWufqdGHlMry
aRc3Ad2ylA0pFkrzHlxFcoeCfDoEc3sCz77bRViIE7SAzUk4LZ+p/1UfiypYAtYcbpJriYSJnhPO
NjAGgldeFOq0sGxvM8aWfV1UgkS7YZDnVTyAVCvd6pZ/CCjKx9bD0MEc86YouRsUbzLIOLgZbDSA
FKZhtAeokiF4+Y++0uVJlgWPc24DoQBexT6QrRxuQNNsmmxKL7OQwg3cktPYW5wvqR1PRHRYcJpx
Ze/CbPB20CMsqr2w/fFAR/sEG9k5mwvxPhfyCLCyOfA4MQE3KCU3id9Fx6iMouexGNz3hCo4V1EV
LagWKvHQQhHBRBmJg2Tu4tJU+ejIILg1I9+SHNXcHQL2hZte98kevXP7tNBqcrdtojNC6BkGWU3e
4IaUwpZpDVc/7K5cQT4B6EQDYRMt2t0Ogc+GXiT559zMJEHCtYO9UuYbKayLBtr/7WK776FrVnhf
u0O2iiU3dPXYkGGgq4SM35VFwzZDjNBRA5uY21Bnd6ENd6bAr3ausMlsYzvdp3K1Q3q9vK5a2cB6
miKHpgXQJGOa8dKXFstOhXKMB86vz9pkzq/LHD31pssX1H59X3MsLa2cx4ge2ngZxTr/ULnCPyIF
rllyViB7h/uCMIjMmm+i2OsuDMXsNRd0xNc59HlxFmEGuQOTfNbnwXwSjxrirSouS77lc1VPAbN+
Q3YADR4IhEpfUPc1uFLyEyzn0YeIninnnM89Xv5tlUr0ji3Ri3mAthDSn3Y+zAbKR+MGX5zFf4qh
935ix1p+KjEqMmkp611QSuvgjUOy18FQ3RqfHUtpeoemN1rDbTLHKWw8ez4Z3WrMziyvmZDtBrYK
TiDXoMirhd9cW1OC/q82QXNN+WYFe+HPbWgDlExCjYOuv6ry+tbtwuoWXlhRbjLDBJoTkP2tVK79
pVZ5+q2LcatsXYsX7FABnMk+b+6NgALzoWfHw/eWccipcMaxSlgIqcs2ZEVBEvuR1ZLa2YL2cqDo
z49gf7kP7I85mRZVKs6SYlbfqqLR3xBHrrpzM1TPhaipKqhFx59slTtfirRnpQdmOd+obo4/uUXP
IVzEGTSxdonVNyjzVoW9dYwCSDqyvi+7mYlBpfPUQHDVY3MQ0URFY5hThkfqDmxw8L8196k/FJI9
ZhN/ko7k70QtaSG7AFqQ3EGnZhjVHiEKu1HxKfe5RC61Au24qhUGXG3yTNTqPFuk5txo1yOm5qmd
suTA5pVXXqwQ5ICYKD/uUhEZ62iZdQug6ZBi+p6r6CJPbVHv/B5m9LZ8QUVbC0vdFoxm/GnsR5h6
yYD3gzhKWT27w8C7YodHKT4JL/r0/WZKEJADxHkP/NWiIAxsA2eZmw3nieboRTIh9chXIBlfigKe
I+p7iX6sPpZZTrkHZUHGARPw10nrUAW6xlw2OwctF3luUFneQ9UgszYR9Fu3U9xxffCpqYf0pBjk
5woVw3isYKelUDj1+Dz61EY3xJ606SWIhfShMKN7rIe6fl9hXL2Fmgc7dbVDPxASq8zJTBk+vgYn
PKOvGzEmU2oXfOqsjvnyfDPXFv2/RpZbvhOeXWr/qdlRl+Eujpbm9xdQ298yTi8Q7l8QIGpUT1mu
8vIYDX1HAyOqsvyIxdGdt6XN87MBvU38QU3972zKFCwjxiE7OpmKNj+1/Z4iCpSIkhRclOA9jzo2
Av4uJB3CMgYbOWoNHhox7gJ4/DodPXvbrVvIEmu6hkXopu+cnHQEPLH2GT1pPIfVQM5yEs4kdRbZ
47Kk07vJJb7zpd75vxrUN1g9Duq+HyrDv8TI/9/ysyqoHT+94INOv/3H//n+N/4WoGI5+SuilYdi
lDhR9Av04b5zeiio/gUZhwIrFWTacD9gegLnL85D/HpA+sMLT/9f+lPJj7Cb8lOa2DSQkKb+wyn6
u2gN4ujfSoxeOt7/1QVcPw7iV0lr0wHTY4evxZIsT6Zi2ImnlPk4fy5hDXv2bppc0Lk7rXPXPOas
5fqgjFdWlAKNlF/R7rT1hdNwPHcPrbU+LwVMmIaxG8U8BdAaihW5YldWbpAOtT4BtVk8J2jsR2/k
6LL1ysFAYMhyZuhr0tnok2wSu4VFkWr2y/syRw8bQqmNQD5z3rRlePQUjUOJ0DqXUb8tp5m4mEMN
ObrNtkYROm+90fl91W3HRcnZ33XWNjem0dVr9XNfqwHeSNl0kU+tmsaIHVkSpOwlegGt5JKdd8Rb
zk5WV88dT7Z5oKcb8dHcdOi5ntqZkvndD2PrN12Hlwbhj18YpzmkFwH2ahRhtPVefaQgJxSjATT5
zSltWVy2IkuKs0UMHckiKVHUExSJIKNwBNuyDYdNkc8tgrbcbpviczMrw0E7GNjynJX2qNgd0cdY
1nBjnBRqr3FbLI8pYVTWvPeXovOvlqVw+DVOn0p2BASpgSrtny/q5y4l2jtuMi1vNAXsl/xftFFM
W3NmFWX9ZNP58u8lsMTmDrRLs7wh7vm5Nbi+EcqhVfElkeOhYnklqjEl+ZsLDa9vkKtcwh+IPygE
OxibJ3z2glxcT4q4bIJEfVlaGsh4Eox3RSbrtxqzPzdyXj4JmilkypJzoI9A6+eRRbvd2NGc+99G
Ffb+lcTwopFlVhbKlTOgF9Rz37jJfvj6PQFGBTSBuQPRKvu2X129TKa2r0hP/gIiF73hJg+NXm6U
P/dw6xZjJ2YE29sq+BNenDVmp2ohGOE1nR9GQFSIxHwdwgUejq9WeQjPtCjIjRkd2hjP30cViVjc
MjkTy/QBERpbZTjWsOGIRgIp3IK777XP3FJTn9Mx8VPxOu4shSvD7FwDBOaWZVTPH6mQO7wFm64Y
M7pLBhAj114yUgQOrugk7vcunbL5pvVhrj/5hJVnEEx1rBZcM3EkqVvXBbawpcn5jA7p3DVUVPLc
PxSqafN6P/hzuTwumD/Gh7Hv/PFO5fyXaZPW+cgtSXHmQIF22fHx1hVmyMJsc0hdDJA45DVIKltp
TpC809qv5UZNuctv+k4W8yuZH6iKIwLdcH2rJ+yHYK8wLDGuFGxZqs05hIbxwcqmiF9fPKp+zc5C
guBfeVGRdR/hTcvxJBZjl12WApv6cXKAAZ7DHjTD2TAPJIugSGKvb9YWgWPOw1HBnt3YmPL4vy6M
XfA8VDe0ArYJj7goTv6+AAlpmEutkSv7+c7mwMoNlXbtmnM1J6tdvawC26r2nQJoVRH70RoKMgqg
Zv/Pa3Rth9XYI1YsI4HARSQ7409aJPdg8DLDW89tykxjvIZrSr7fVUHuE3dOhu3AL0wALIuzuuwH
SsZOGq3v6FkBS5EhE4nb0lIz5fJWUDjDpYk0j6JXcAhSpLz7eXVXa3yOASh9LIrw7zmz9nTC6ihi
1CRuX/KdeRDN+VuIJePgoBONZ/DMEnNmvnbVPHIPm3nE47NFCc9B+z4ssfmCewwAvU6nsV+POFST
heINqFVn9viZIa1vvYg8giADiBRUZrJvrH793gN3RGqy7xdv5GIaN17Hb0+OEv9GwZ1O6VmkRsGr
UCgSPApDjqSabONEByOLC2pkPpLh6vmP00D9Id+JCHqbD7Mm4BE0YUfA885bfF+cjH74gg+rsnBd
jKjiEzWoRMj4zwaoqBDCabjzsaA3rve4G6GsPg/zNHA7l5A6R7MrWdfESa5n8F2HxPbXIbruF8aH
Nqz5s3PCkgc4yDVzA+vhwtSJ55Pn3GCwXiePFPr957zz+vWRJjqHF+1trB4UOxSLYb0B9OaND0FW
uNyFtAnW/fk4cxKrLqnvOLxg16uez7ewwKyj2suyHkx0ES2OPJlDXBb9LrcfaH5n0bjDjhasM1Na
pvly8G3rQOJc0noHXZBcjxQuXb2AyUg9/kYaMzP8Q4VqQ+yjaipNvevM1PhUlOW4ZuDZuuxs1Cq5
l103GOUoSrIBWb9h0BHGdg5omdRowUe1Oa5v5r7Dck3bk1P1dF6gCeUzxpbiu+nQDoEZqEnE4GLw
gNB3uY+qLhZkDSo8awDy7ExM5Z6JmOlmr70kNx0a8gFhPi41P5zHDUZ+nZ4QlQHKHq9dwTTrf10m
6jnpOtkarjnK52LhRIsgPE2TC5JnBye40jMATgZPlq9TSqAn05H6Qy4N/2ajA2IM0ZTriuS8WZqF
n3UupDmHLBmPqVJ1NA9JgOCw79VYNi1nAJQ6+S5Tbl53A98SDhOXtaAx1cRrRZ29zoJEw5AVu+Fg
G+vxYOt24jfZl3X8TPfxOi8V9ljNt+R+rMtcKoaE6akVFA5J3EktZoeRu8iz4Lj0q2jGdpDim1O+
/c7I8xBUnDgJS1BJyTkOzIG3Fg4Q8/bAdMlyRMEWq82uiiVF6H0IOJCbgHKmYzjOvswaa0vDzTA/
mDC1xPVsm55INKYoKU7aTtdcEr7Qpt8QrMIKR4d7KszXKqSpdPn35opZf705U9N5DXmFEP9QyyRg
6LAqDDntWHJK8ADs6DPV8V5gfeju427m4gkqL5ntRxgnfOIgRw1PaE2VBjzY+bCwRzihhrfewb+H
NamW68/A/GFi3S5wxfjkfkO0ZbtVVsii5XBe5B57QR/11ClNmYB1Dawk48kVYYyyeTOlDiBkN2Pa
3amo6LUFm9YxPoiwqezpcM3lQ4RQPWcM9V1GY6oGWXjwm3Fov7YVa8x5n1SWuIz5pN6WdLys+5Qx
5y4c0+um/CbQC/Z3VeNX/eeJQNjpeoms0l4tAfCFWk9OLQU7Gu+rpQATnBoO0yTD8arv0pgygl/Z
lXPhlSyre/hto4OxoTc9kzwW2IWKSj32MLCTuRi5NSA+JkN0fGBKN9q0vWX0R6D2g7j3S20EGtNO
0EjcAAgz9CvaiOunG2ziRJ/qlJWshF9WTstCK6Jc7P4QuwuYnpmHYyC9oLic0IC2B6o9CSD/ypqX
hyR3U8DhqIGDM2XMQOi7oOK6RdgVkbLpJ1pFO4uKGx6MIHARuckyOUH4p3e0r6YFJlaNqNWZnNQ9
xC0xZOTeBeWSkU/qSeumBQ4t3tE1ofZ1RApogP1GjT3PDzPRWfrSUrq27oQlMLfrmlGNOdX3+3cL
QDm06KX2g749hrNMFpBpY0DIakTRoDjGmcb+vTQirJpNVDSem24Dol668ItT5WH9LXVJa5x3xNyY
7inKJQnM1GPbJthQiJeawnJcdzLcDYUtS/8YV0CBrghfs4riOPqtq8r0KQ1J9opIFQipITc7R2qz
oJzwtGclV73LxeQ3TVP5PJc2bR7fuZuSqqFQOtG2ZllqK49y7DukxG0rdm089STtNLadsEcBtQp3
E3nLxAPTk0DK+K+tPmcH1XuEQ7OsREwkPNwdtGnWWhZwHodU+OsMV1FQYyrJMPc68QH/A2XQ9cLa
KTxfOoCAGqVlN7L0yLRCGLbTtaSnezRBwGsi3WnW3R+VrfWzB7lDwsbWiLEqo+PQVZn/AZzVGuSI
vTgoomNiaQ5QLQ1opkmplDs+EN/CXToKV7ILnmz2btY2MhN5COd5SFVoOo+tKcZ041VK2vvRoR3r
nUTCLdkS1SgWmFOqobK5UPYlIYdoKat+nRCrEpj5YYJ7x9YEaKPmBrU1IsNyG3bTzCftkzTgvSE9
Bs0CXU9Cy902cURe08rVi3mWlGx6Pr+K8nWeBF1Q8itu7kR8ojomzan/DF1g3a9GMdy+R1cPvf9l
mrqasplLyfkiafKRZVG37bqXqttg3bIQ67TeI93UvnaeB0uZItqRbTyCP2A95DC0IUBz5t5GeAe4
/czhZt0ivZxhfVWtq9TfK5hwGu5jARqeGc2PpvXTO15scSPbBBFJczRZxaGjHCxuLNNMvn6CQVkp
w+efO0EvmiLe0GIB5dBbp7xiU2k6bbvCgQgClMEq16GY0SfjzFLNsfwAEpID9fevkQXTcR79EGr6
AzDEmSv2cjI1+pNBjYHTX6180im9WabcjiNQ9IHMixOyfBPi7QTb0fFhwXLGVYGmWE/UfQ+ELf1P
9s5kO27lyqL/UnN4AQi0g5pknyQz2YikRE2wRJFC3wYQaL6+dkiqKivlkpbnNbEtPz0yE03EjXvP
2efYmJUuKsw+SynBR3tO2RQx4vOwlDQh6Aemo9n5hEnBFadwtqGgswLWTde5B7OJpQrulj6x6/TG
gxjA55kXR78HgugAvqoCzKgeCcLTrwi4LX2Kr7KWv4DJXhdqVmFQHraWfsBENCDH3re2T3SwTgvQ
u2uiVMymOTDt4E9CNFSBnkCzf1A9hIx5HRUZKoO1yRXIvkULbd55zf+v/zZVSbfcjUXgs11aCZ/L
XieJr0tDnMzIBTaWaPSn/fF65L3LfSloxHJTO8nCV5J0IAi7VsFIbvrBtfyc1nXZ8iwgK5mpCbKd
0zn62S0qO6xO5WjFqt/EhQys4YofUAqK2rFGTLceDFXyu6ql4yuYDdCvZ+TKurQOVc2RL/bDtPui
uiEV5UrmQ9OzuMx0wW+c0UKJs0L+w3NWmrY+BGaNy4nNtCZ9Q6QTUl5y8OQ+97O7zNditDk/eX44
T2o/2aLNv6jEmrgoTIx05SNjU1FryDro+LYpBA4Kg58nYnhUIYXBhMiT01cVt4I/xZxZmDZjvJm+
MrppFyA8yjTXImHWF2xU0sXSOAReI4ZHbynEYKyN0eL6I5PUh25mBLoK6yZLH/JBzepCPm5qno9I
RjF3rS/pUpF1FJAutE475VbUKKFbL89cdb3iogDlzHtsfQQKUp8feJw8mvD8oC5a9FLZsCZ7h8bH
CY0H2Z949A9WQKzk1zkPqKN+vHqVKnRpVRhlSLrh3NaFbMk5V1I/GNXY8DGNSMz6kcQXMRJU5UxT
1XJBCCxMWPGNngs5WkwB8gOn5bg5eR7hDedlHrMYqng1Dfceuit5DIYJe0iAOAtjyOAbULQ5BPaK
pZP0cOzS69BBZRfuM+IduZOAfFnFSRL6fmoE60wC8LFFpM4iRcE/eDD5R1bnLdgKfQr8cbAookV/
6HqZRqTlvGWznrMTnZNdOSpg4gzaGWkXFJykqrilqTXojz5UzKHLLYTQqO+3DEmd/OQ3NEf4i8vM
EwVMWC9YPbfRAGebSxQGK89I5UK7MxFV/kXUkz6hzz9WjnCSutAtLdIj8r90jf5FzygwQYpBF7J9
GEoXPSMGTcGIJXp8nYjY5HVSiVHgQyW9qSVYQA4d3/cvv/KyG0ibKuB46mjCFRaYS9nx3FRYVHuv
f3W9UbekfzwaBaIQtq5/r/EIoAmfH4Q+3QXXIMlfu3B2EjcLcW31a+pEen2qPUfA6JtYrFm7/vy7
vndm/6lz61sgCXxcEqBMYe//1mpHmiOLscjF6yRK2M3XQ6JHyGu3dxJeQ8aRFnsh2T8sGqSCuogM
B1W0Ac603ubcTRdCt2tDjrx67fmxMv9s6GrMri6RfFeyJ/heO/KnP3/83+4K5l5E/CFADI7jtnnR
sJy6qNQhpjDgU2vic7BB6WMhmytHqH/vV5muoHmJ7RHtke5WXjxzBr0evy58QqSGVre22rnRt56V
BorjX77Wr34c3YdlxOJwZ7TdSjCouXgCUCrkDYyet8mKZeq8c5RCUneMmoG3OK5b3QwuZk+/bf/u
l6TbjSlJe7CwkF2aIkRXyA53jvw6kRjHO5T5RaAeItvQtcCff9WFJUV/ydDSkA+MT/S+Q/PighKX
ZeUjQ/03WThu6R9SwhOeCrtnmrLu/TiKm9spXCKzvKnTrvLMrasS2gGZ9PX6VhaMboCnEulL+kqG
q8uhPqjs4iZHdxjMB5ZGhxrkzx/6txujja8hBh7uDt78y9GLFeaBPdlm9bXCdcCn6MA9c9C3ZiqX
n8cKfO41L+2ff+8FD4CL5YbcFZiBUC+YvV4OWCIDQVzTucYrOmbLXtah79LOo3/QJJ25togBkAXJ
C07uf5k517N1tl2naxHOjBQyqJ5GtrAkmJb+Na7QUe5E5VEVuBjr/rqo/LY8AzkBBogTU2Mmf3uK
OHEwb+es8SVMkPLOh4jY3vHZWny9m3hRPP51db4coUAjwPOJZJff6QLOuFgyGXqLIOat+NKg+uOn
9xP70t2QUgQ9xDaih3kThRyNqbtn/vxeQLPtbikMEMb9+U5drkhMTV24Pnqqys6Es+jXV3es+kmh
rhKfad/RZZmThIZuUMEd/ptf8fIqa0IE3xZwIL+NPvLFzC3nDIU/JrM+D1Xt56e+KXQtl2Y0NQ4q
sfUB689f7VdvEUsRzh4mNAx5XSZ8dFp//Wp9RgxuMM7dZ5RHevSCY0VXBNQPM/c16tpiIl4ojeck
XPu5m8Tz31an3y6ux3qvnVQ+aep89Yt1kYZKUliNX31uE3OOK7ABwBy2NAiTMNv/qPBVl+hTJEQN
Xer8nB8ZLhp7sS29HrnNEeyjvjhl5upuKC8U3lLmEKHgYL0UQcV7LWFPBHITiN4IMDNZec9S64+u
rivVPIDM3SSRyR65guagRxVol+izWmM3EdxNSFKVbQPOvXZ/TBktB6D3ckMfQ5Bq6BOK0dlYYb6n
AXPPvCblGODjSOTHN03X8LH8H7MsySmYXSYn6Fa3O4P+++HItvS5koyTjE3XlDgA6CTHWUcT31YT
lNvrpMqZYPz5/v/2wAGP1BY2H3su5v/LR3vgEJ4Y5jK/EGIvWFrjptfdAnRzulj+Od3586/Ub8s/
Vye6KgHfwMqHezLwL739bD/YRWQwkqvq6XY86iAPMiLIlNw4m9LkE6ycIhzoN0xWpM9PRlHqT/Pn
j3H5zQX4CJMiQ8tweecu/bEYEquRe5m85DWTgitkOX35ZOej3d3Ysj//+ZddPuSCcwwY9gCRGBBj
59Kq6VlmjGdHys+qbbLl2c18/VhkWaMPIX/+VfbFK81Ph52kyVf+d27r5R6sSV9FUSn7CQOVGWwi
Ov09oelMHGgKpdlIIYUHZCn5L5/eJs/lhMHxmVOj2xFjxwSEbiXdAT2/b8jRYd+xFkefadOYLRFS
Pm9FUmeJ7gBPBjd6FfQE0iVHFXh6opKXDBIfieEQfDkjdynb4tjQQ1WMEnq95uycT+2RVPd0LghU
NmPn9OeLcHG9uQaAgeCpYTn3QahdXgPXjfuw9IbpCdynLmKjmqke4Rkj8JrnP/8qcfE863vK4gXW
P/TYFnEl/7qEjnXD+MFyokcscN9/1+AyZciJmtZbE0s9S9CP2XuBSIerUE2VHij8/FOn8GGknKVN
Lq5LmcLWTdukYaWzSxnRfDNy0JMLtB1SHBj2NmU+7mdBap3YYvWjk5QuLGpq93NGzmBVz1sNzDy8
O0tgLvwzVZf6hi9uxm8xvtec/o8ungJXSA/TcBN9JwlAjfmXfcXCX2/Qc+sZzM9pM28kzy7+Ct1n
isAl8QNni0CX+i/7bfDr7cNtglnCNjUrz2Uv/A1y3PINMFs00ddCCf9T1lWYLW2UBAcvDxqHcVjS
72JnCq/nIC2iTUMezKEkGOdZxSmAT61rQ18Qi1VozAEBRknfPkW0euRdMUmVgIBQNrVpdl8ylf6q
GtTvK68j62nN2NO7VW5EApCZyhM7UgIoFlNFviE6VHxcqM7UVdQhvls1ICicDQ32/NlYjJ5zdEHu
6ZpcujuHXSnfOcCJiR3v1KZv5nZLpVk8J1TGV0VhM1DLmp7Odw0lNlv3VvGZswh6RXJk0tWwtCbM
7KbzH2325y9Ngt51RXJWQrcvlnJPrmX1OPpieE6FQGMZmAYyTIMW90s+hPINOm33AVW/pCyKhkM2
DRkxkM7crCtGqxMho2FqrAaddFwQvNuPoaK3mWTZxyHw8GMG0YD5ZezqR2K76R47loFT1jCcNQCO
e6efzVd77uVnMmmcJ0wZEFkmr7zOfZlunXRO/5JK8OtizQPBIY3zoEup4OCBvpTT4AXK/daNqzfu
F6pnm0i2rVfU+Nu8zvSe/vxG//pC//hlPkI5vc1Tw11WJNHiUNp1YfWGc75EIzSZIFYZRazKMj8p
R8BwmsDE3TNN9/O/1GO/PfnfvyZaHaabLOKXh5HBlWGdO1351hLs2BCF3gCphbqM8O3PX/L7T/rf
bfj7t3Rsm1MvVEo25MuzL5EVua04gb6RIcE7I77j9kDRWOlmSgr/oSLT4iGVEbH3ZuGGzUaoJi3I
ynGxehY9si/Eet5t53XhVWW0/hP7Lam6tOD757KkeLH7qoQH1VvOvamy6hvi0eCmYpJxr+zZ/hhm
tHRWVm2ZKHPz+FaUOn/b8EuPRmfO2NoaQ3rQXTi/ZTXEyqwdup0Vu+YXc+rFGg66+EstdCHC45Lo
MoAyiOsCtMe+LAksw5eTE8zLmzPoi5+kItlj+SgO0zJ9wbpdvAgjnDYDTDM8aZ3hHUjSdavNn++M
qw/Jv9wZPP66AYIYEOEY7M9fNxQS8kombYn/Bie/IAO0Ird50gyujWSg2G+UUxJNVfbTQPhaUzIY
rctDTYv3pBpPId31Y+N2sWLnIPDmMcqL0FmnjJ7WXW6c0rnyb2Yx7ytRikfGBcVtbXDTVh4z5Hm9
9BMTyqyWpDA1uLYpG5Ewk5b2bfay9Cx8jIY5Q5VDij/oFs4mTrU6koB8i2R4MmEQ3xtVwAbhTZYO
W+1HhN3kZz6ORZhk66Q1+QKQhfFf9zHTMj9rM2aG7IkfHNcIbtJkdj5aDIAi3L65O/3lsdfX7vLa
giKlBvU4zfqXoDtkz0yiTT96a1PHPRutyJ6bVMwzBsXKxOuqpft/vp0XmC+eKp9jFqpbTvkCCd4l
g8Yy7aIjPzx7J9nVuaLDjAI+Gmbjmp5+tmNmR1CucOPurRFm8ZzGU3+TpqF5b6hQ7P78WbzfHy1K
TZZPO7ABcViXYsBuLF1MulX1Hk/M4ji34xyocXupTVviE29NO6cZWNbQeXqXtvoG06B7SJDDbmgp
hnBWagx7m672/E9pXyg9JWHaVBkyOeVeKg+tENPZG5L4GGMsc3C2aq+VBD+JD4AIt2HVWUG9DsrF
bfYGl2WX5b1xItlD8RdG37jxJKZCGORsZxm2TuIh2b2xe6T5DTHmqEUMUSoczW1Rob4aM+QO6AOe
XcXRlFpEfujtqTomZSG6VeejLONJZLKq6WDyToRphTqBPhUOiokRbE/IXkxCt9+cRlBsEhdUA3yU
61dbUAr8sdubXmx/7Ls6/TRUY//NSW18NlJlCOj/fHd+X394UkJaUTSE8Oj91gIXNqKBfBrz98Cj
P0AmY5i9IoiaGbBzyzhT+W+L1KDLynidIeFhm/ZU8zfs1r96YAMtQWbrIzaK3sCv6w+iQlnKxS/e
o9KbB3B03BAg+0lxkxZevzMxqjy2BI/vZvDo2yaMphcSUwiHTORiPf7lmvyLFxaDI2MYlg46mKH9
64dZygHfMqmD77Fveh9az5IPWCoNzJ4UGeyLw5mMkf6qcaryWEzCOvWVzyiW1G6A4n4SIEiGzX6D
F1B8QznfuquAIMoPf/mUv5UMvkcX2eUVRzPNofLikhH5NJdh6wzvDIja+EnjIOWapvu8GqSpYF+q
nPGrXPDRBJ1bf0swFuWrJbKbcS9IIXh2wyK+Mf0xf7I7Z2CYyC6w67Ku4HLHmb92WpQRP563//dZ
PM7N+3/+x5e3Elg1UfNd+rX/xTXxI3ntfxA8vxkt4JYTC/Gr0+LHv/O/rG9iSsB2+xxSOM/rM+HP
SOTA/YeHaYI9BJaqx9CHf1TVXZ/8539oFK+sh+//08RbwR6ks6+Q7BHTe2Gl+JO1gqy1X3Y1VNY+
zXadqewBj0NQrcvnf4L1hHZdBVEdFAc6pi8jjohVL/F7sYp8omf7oVPGoTKH9lNQWp/mEcLN4M87
CYKj1ywO3NP2UYzlfJSa1IGZwD2Gmt7RzWazIQmiWvcq7L7NEbTpOoH3QR8NMJ5mgHBmNB8M6rk9
J6BhI9A9rZsgTXcIKKbtEPsPmSaKjEu6yYO+vKbnMvLT0GkIptxbadj2hhl4dwU8RE98b2k7crLS
5JIMhAmJCcu9S3zppvZHnzSFcXgk+iBfx5p+kmgOigMQZdRkFNnHHz2nTFe2pqaA4E9OvSapZJqp
Ymq6iuVJoBaauMI+zTGleB5AsQyayTK37HMlmJZ6oLLFOjJucJNMr6mmueSa6yI04aUpWnTWmvqC
KsDfj5oEMzrQKAiYeUMKJXaO5sWkmhyDefSLjRRP41CucOSVuzIFCJNp4szSo+LlrqKdg0ZTgqXp
vy/zxm2keTWD0U6HRoTEOfq19RBqrk2vINy4KtuV4Xi/WH35kEMXZUkOiEHPIAfmGOiLExOMeNza
gcLNVbX5pwFn/j1AROcoJA0bIZgJr5pYdR9aYUQfbCbo104+4x00Spf+H5J53F1Neu7qYvxEtQRu
gRC356kUSBTqegCQUUMXSVRY0hjI8ZLDZbz3R7osFQk77My2cg+9CJoXP82QU2S+Kp4rQoev3QKi
EuWQdXaq785KqwBEhBmnuwHKEWyoxCwuXmgP9JwHOiXSbqqrTkZRtlpqs7pqjWVoEZtXfrtKi3w0
OD+U6dmEoEIrQKCeHf3ss2/j49xMEc1k2FzRc2ZjlQwI9NhOZVp/IO/VOgtPR+Ropx224uxzwxyW
oGnLxxqY5ou1KzPKmt4U091MkPh56POYSBV6DluZaqXCSK9U9CN1kotud9O1pFa0piieZ3Air91A
PoohxJCtY9anA+Bp/k6iJnRq6CYAABE5Q9fKeoTJAUy550fCpmSzReYy35FMQUEzRHN+cKXiy5PF
PD/4hU4cLJHtPaBuwclbu16+FjP3oQkKfqAFqL3dFl1abWdVzpupL8lj4f3bp7TINGoaskDEFIWI
4KQvnhurSs9zC5AhbRe1twbRvCN+nu6igdL++yfLoKAHO4XhATkFVfV9vCSgGNzORasTJcG9M2kE
idGXGLowxFZuNTzKzBnXtTdDn0v1F+8FQABYef2TP5X8xSLK7KOrfjTj63lrIlLfZ6OTff7+pGVu
z29bwApjopjxhac0K5DahvUtJRpnREywsGQAWTxji7U/jpXmRfWl4993buwc6zwiTB3v7KbrcH/b
8YDknKweVr3Bqa4MjGeI9KKRDtxY9m+9n6Tnyqy928Dy5uuWfPGHiGyhh7HVAnKeSDbq0I0+hzY8
ktEtEzAe0cQPUgG/0Z9p9BRxYnxA5az2i4e7uI1xvddFH26/361yLOsPjFCINJF5VKF471WwrjOu
3Iz96sZqpROtvKCgDPdifvygVR4+PqnVsvAfsLZeAtAqa7ut07XMlrOsEvLm5juUb4+qxROt3Ppz
lQarmIptHQYnux9uzTG+SxDpI99MDqgPv7ljeM1AhNIe53Fl+w+TFDuhkn3vLc9xJ8mxJhPmxgOk
BKTH3ebSWNnNTLVuV/VDzz42IG6EX4/9xXvAZfokGVWdPcUanltBvPH8RqwtH8p0Ws5nDqSbcUIS
HNVXovKjO6s3pltrsrNdUMdQscbAS/ak+mSrIFTOdm5y4BXw+w5KFYiqg7xNNkZnvVXxtFat/d5W
KCbaJG2us0ULreySEt12v3ZWf6gC955tsljnahD4f+PoxYjtT2iYvzLaKfHXynLHeaWHOloBXC8F
ZxvJ8Xpld7ZaN6QLfRiE4yA7yZa3UrnYYuGcab7jDo/QhyobmqvQz/fwdhM0kgs3OPWs3dQO0Sob
55zsDOvJmzFHYw4+5tNcHk1GWQciiPKNGQzNdqpyJirhgO1/QU5e1y+tOUBmo/99M+emf9Xx4EOJ
8syNq6IX0ypb0kQ5jlnzNzE3D00a+O+pDWvEGVvzsw8cZUPe1WMPOPrLPBuoUjNFLLRog7U5kFMc
ARS6csLIQae3LKwHQhWHOFsEJmEmgesFx1EYfWhL+ZbMfbQ18f2cgdaNhGXEIK9oFdrmvELQNmwX
ZVc3teWdC9b8ex6rbmt6kXVHh8HZjjbjSjzFRkZib95sHEl4jrTs5l3SD9iidD/OJZ5N0TRfyMG0
N22Anjmz1CcTWdfarNntQ7t1AW4PXzGPvrSJ2JtzGz2NVkOGgcjVyoUjw0APgl/nuE/RXOGi4DXE
wV7Fn9ADynUlydmmNL8ZA8ADFAnBG+Nc9cBU3XrK51bXELT7ILd589XImAvyix0F6L5V9pT5A3AC
6ZTvhFdn73BJiquwK/1VFcsIDJ4B+sFzxl0u+XfjUmznpTfPfpTV9zj8wLkmLZWV0ATOpgvOjWrG
zxVq5M+jbYmz15PJ4VJhrTovXTYFbxEreZ9C6Ukql/hzuGahPqfGNwoklXUl7ciaVpynvLMdtsMu
iNvS5JWIn3tvMm49NHbrXNhTy02sTea0sbFVjAlufLdzeGKqKF4hKWnslbOMbIPTUJ/rwPKvUGVE
26h1y20k2+iZmKb+AY5Hmm0RbXOg7jGanvs4cI9UCvneMut2m05FtC5Gt3a2STd9q0obIy2DnKex
S8dDk/jtR1TQyMRZCzfY72EI+KNEuYVbFq4tUmKqsFIp48qsWcAay24PNTzgddP1GUytOYIvZgV8
rALcpFO8+rIIVrKLxtvcM8xTF1XdjuTrDukoGN1hzKM1NcNpgn4IKHwf2zG8gWB5ybqubjYZ8j/6
2223XqzcIphcFrvSMft13eXOHjPKaaLJtO9Ah63sIRI7t5Dqbsmp8XKi49i5VHA7j1AV20yOB0xP
xovowzM9YPk++ikFiDf3uxDx7W4oIrLiRRvjbEjTzdAtvOJ0lJEQmQ/soPUtIkXQTOEwr6Q5us+i
mfbTOMUbKZYPsyf885TaFlq+INtDot4TiinXhUUWmqrjdxpye9Gz5Sk0jFuFh3k7odq/SpUl10Mm
o+PYRjdp3D44ketu/CjIjmjjp+soC9BIw+pOcgul/PIQ5qyu1rU/YNzVeSp65r7PS+SM90xY2w2v
sBxj0GmjQ3MlNIyYLSFuTagC5E3O38PV5uk4Uf8uNy6lSr7O4jJ3t7PMFJLOxganwlQvK1bs20wM
Sg8HFipUhTYzyYNROStPRLV9YDf8CLPg3jBDtSurUKM1hvFD5C/L1poXeY4zt95lynVOABw+tYtI
t0vjPaQhMuFs6fuHBDrcpgjd7BalqPsqpxqzpF0tr5a0+tNY+sYutdR7F89Az5D8ngKlkNcTZnvl
TJx+QCTIO4Aa9s2IgO0hplTZMiSB0mz4n2nOaCXzkH0Z+3iGOoUFm/2e8C0jJQEzQxGbt7JaK5VO
6wiOA1slsa4ggtK9GYSPaEenlZs714ug0Aa/8Obbo1pxfu/OxBOui9r5mqDsgX2UhldzvHjVNrN0
0R+Dqng1HeAlCC2ym5Goeep4SRfXS4EoZuEHUw2huWqpZQyYhH1+XBbcoRQJznzjQDm8b3DVfyw6
szjJpPzKART1Z223A7CIXrMwqqjepFXytS1Ldn2jLd985ek1C33ojp632nUotV8oX7wtPfLpoY/C
ZU0N9CCwwt+KDM/cyrILcWU6Ybvx54U3ja7YszeMwzXzwOpmKVSAC2fui9u8an0XMqhIXgFvmvEq
ylKGGRbxoeyDHWQvjoY1dUARBm9BbLJwqNi1HmA6BTTc/OZlEWX1uiTA7sAgCcdgyffDaj2YY/VY
aWyiqwGKkUYpShbGbWAtx1RjFhsNXKw1ejGNgTBaGsfotZrM6FYJzoUsG2twMjWPUExRkn2nOFYa
6Ii6TcMd+5+sR6rnfpnXqLA1CFJIoJAIk9S3RIMifY2M7FrgkRMUyVzjJKUGS0Ivusm7oeSc1QUP
uI/UXaxBlEIjKXMNp1w0ptKNa0CYGl2ZaYglH+yJg1+08cOk3hkZqMviO/Xye6/q/7s+f+n6YPw3
aR7+312fUyo5u8m0adJ/7hb9/Pf+u/MT/MMy6YnSy/+By+BH/uz8hNY/UCDBqLFpv/zLlo8F3piM
FKSRuDjd4N/p+SAtuOz5uHpyh5YY+QHTu0tJScpG5OaA0o5lxpZGhM2yM2wJqQhlR7Bx+8Q89K1r
xSuERVCDrHbOHZwduoxz6vlpifQBu44luOI694AshtZMYGUe2dNdl0K89GeDN7DJu4V1PEsHXGap
Pw/bSjb2VvBKnXCwmQc+JeSqOXGm/Kxw0r37mWZ9Aqtbdh38TYkfWHgPLeQg3rto2pPdNN0tPp+3
EezDPqnJV7U7cbb1mAJRCmuKINZGkIVhtezohuWbaiBqch7mzGKY7xhVcyhmmIHdBytaBuMqYO5u
gXIlfe5NxSL2dmMIG/XZVFGcbsshnjpNqTDcl8QMZ2ovWut9AnlVYCpajYwhxjtsKQNG1hgryBl7
YQL0NJ+tGC+Z6e3MIi9bZ5XGpRnsbKl6c2MkzKuPlqP/Zoyf3P80dXlT7b3WZJ8wQDmsPBCudGUs
6ccbULqLCMiV8ixO96vSi0CKA7aMX8tljm+VP9fb2lwKlhAfK+3Kitvg0zJMvYETdpy2nCP8/eAt
lLh435nYdl/drFVnP8hMCaI0FoeC7Nz7JcUiN0aRgm51HwZhsS+70jxZMiAiNNw1HX6BtSq8Fmrl
uGudtrlrk9zmgWkYlfRDWq+BxUf3CmrRU964+Seik3L66VWyFmAx132au+8097IH0pmnVRtO7aYK
jXCXQNM+9kEoXjJX5nS2EjYbv6uOcFw5h0TFAQ1s8ZAUWX5PlUuxiY3UX1djuzes0buSdXWcwvnR
rzoFsR2DxKtbw58s88Tn7CLSYx575dYcaSOSxS63snHKdbKkxVOtQMi2kJr2qGTDr14M3g3LSJfd
0Qlqv8QKdQFQuNk8h3MAz7PPLIP11tPgWVMzFWUD8aBtl2dhF4+Z0dgvnIKbGGpc/jW1PW3N4qVy
RuHsSJNyjoCI1cprp/LYifFd++6/LBOlVtjUnJhUEvdfcEFuswVXkZWMzipvxmvlgFYtcspRkiDw
AHlxVB86Qk6PNdrMEwxB62XCFHzmCD0C5B/7I7rt4ljBplnD75aPknSzW0ElfsgZ3l6PMKDPBS7d
Qxk37n3TJNZ5UE32CfFk9sIdpS6ZBnE91EtxgF4FSHRxiq/Q87xInxn8q7QTy13r9uqm7GG0lWlj
4QlvAv8BSgghpgSTsayIKT0Fcyfu4aF57Ne8EocCnb4BCC9NryovFrdDMMgb1Yn04yRNjOViHs1T
Azn5BHahfRxyarw09ZorWoQVXpQ0fAGJlj13yuuvASuExnYa/OyKxLPF3lllUt65ZhgdGzwv4PwB
35vskjsSvNxvruravcME6OOU2aB5Q+PIsbM89m50Ksy6QvOW4A4OIfhZVXy0w+Z6dk2sZKFYNbkz
vFGyED8L/Phg0v5bVW7DUdqiC0XvzN/ZiUlq0OS1r3RBhmuzHVPEWjN89MoZ77Pabc9UtPOh7sBh
YRSYPw2UGl/dyFL3XJDodiJhGKXQbK2VM5Yb3hNm5OWUHcbCyfaNk3lAPoY6f2pSgnu57bwtxtjC
V82bNwG2eQ+TeZIkl5liO3mTQ0Ha9Xe+hRYexslMT9VmXBpwuv62EOFprDiLQ6s24XLiVH4E4qpO
SVTeNYpzi13b8Sc74P1f3BCTk5g5nZtzap4o0c1T2Ofh2ahL+x4r2cBGIefwBh0/4LFiui0oHouV
xYt6NdD+3CyOzg2Nxn46psQ7X4F55MwXAI/nYlQnfPDEqQmWmqqorg2PMFu7dSxyc0rXXpu9Ea0l
p6evSTZOHV866Oh2ySw7yFm2r7nnc74BYMheEnIcrO3PGTbGYyFdMOhOmj5aOHMx0vX+2e7naWVg
U8NbOeftk8T3dJ5cfzkp2RhfQOea7GjW+FCkNccz3h7/phrH+W0G8jqvCZ92D1XljldGXKo9aUzq
rPpOXNmFXe2CtG2fR9eVd5M7R9jjiRAW6ZTcs7M1L1441K8Bc8ZvMyHSxcrrJUemMH4bOf8wVljC
Fehk0MrBgJxLci6zOH0atT40hYY0joFFEuTKlIX60pSBVYCYRWe5BmMHKylx2udoqPotM+n6GLhl
Gq1dL8u/VQ651jJU7Ucm+J63deq4fBVxHOwrsIKnwYqCawWaQ3PNu2MSBgeGODacR5v9DZ5bX5x7
FLG3WVDKU27N/XYALXPV1kZ/ino65pmTu+ex8NXKUNXwEZElidRNqDTs3pg4kYtxuMcTGtwsWGHf
TTEUwyocYBatQq7xdTH2xmOSuN5Lm9YsPTlxoatawrzUi3bjcVCJqKzNoL7180qcUxPZ3lDRPs8Z
cgP0j0Bv+T05vDwTYyrWdmi0QHyTej0xcviSAw7bman44gyyPhlx5X4IYn0gMSdxM0KWZRmc7TtC
0c11HFUnfQOv2kKAcu3B+M5Vugmz1j4NQZ8dY7vG6pFU9V0d2+LJD3q1nXyj2JGHphtRWdWsQoLA
yZjnsJmn9DNq0XC6NuW9T5v5a5/gcKTn3iwbRtThB3iUjQ4YsHdmAh/bjbLEwanROHd51EIqQ8Qd
3hdxxdQoYZMdTXEDT2fkttOcOCH3O2E6nK7C3g625Ii378mAPJnkljE8oLWEjAlbei0LOQP7mOVd
sxTNXY75/ZAltn2YhFuhe0+N9Tgu4bIngcz/SC1gP04iBO85YIL6FpTG8FLWgbuL8uYTwRH+1sjC
e2F3EpV1bRKyRZ0iDzZLHs2APkuuaGcZCA5sma6ZZ8JM0MnwX1P4Toxn0mi8suHRujXbGw7MmEfT
kQxPcvcOd3e+s1I26wHvJEIX0PTZRrQL9cfEInwW8dBuQBI8E2FT3io6BMjfF9PZs98B+HcQIBY9
1GkjtfyDXRfBrW/55KWbfvpCgebJtZEBwmzn6DA0WbSOkzyk+2qBGT2CRwDyQIfnDnkugk/wDgg2
fbOmfFVy3uZGPj54XZesGB2OR8+cq9s+5yS3KoTX8XCE/huFb7J1MEajd2JZQUxEMT1RqdIls83x
gzKL+MnM6+IJVGKwc2K5OGs3atvbJu/D6yX3qFZiNzqa/n+xd17LkVvZtv2V8wEHCmDDvyaQ3pBM
uiJfECwHD2xseHz9HVmtvl0q9ZGi3/tBJkJiZTINsPZcc44pOQvGekbJZ15zB1t5Q7RP+wF+7BSb
2YFEuc9CazBSHF2xX+/KRsTtN7PMXHgaq7ybaQBdoeueogH2/NR56sAurXlwtNY8W5aaL36jjBCU
Uxx0cQOkvxqXdczg/wnLwTGznKfYSUeca6w6Utvgt7QOZe4a7yn5gJWaC3A9kQMxGPvdJwOxd48W
crPXJGbYsGVYk2z/UMn8OXW1Byy4bK8SlsHFQmNXCzI5AD05bnUTf2gO5XLiiHBMC6OErhc/87aY
mx6ONcxt/8eOOMKdnN4NVmqeW9t6M277j4mK45vlqwjznGonWRa8MOXor4pyxo9KMhwzEfsblFbz
1oyySeJqPnjpcIdjTLzgNccrR4q0xKGKXggTEaAJcA3EVaSdpZ47GKyg7mEzr9A7zbdZE9OWXDx5
Kt+DP2C7d5NDJ5J0qvxc8fH70Fp3TVY1eirxzO6kFs0HW7T6GXNRGg7xiITuKW5zbZLuU+l6m7mF
bitZV0NxoK5Q1l18IY/CnT3P5jtQ7EWYecU6XbqScwLyZ+BI9+/qdP7oRcEMQLICo+zNloChkfPh
H80ASWTNRdp76T4rbxUG2uTSDLN4XKUR6Ohj0KvmC4gyEOiq1/O/My/+6VRKoA3fPX1FZCsN/5cH
X9JKOfMi070x1erLgnX7hGs0ufNoyLj+dDr/N4BC688PRaKCM83t9PvnHEnapJkzJSUPJUXDytPw
cGVWUJC+/fXj/No5dntBCW1aWKFuVC7n1wBlXkPkVrkb33oZ5w1WJ2vv3Oofiirt7hsKjv3T4GMX
500vP6SLHM1VJU7uAFDfDtdRwrP766f057cYRyGeaxd/CWfaX7Okvd55SccpY99M1XIGy4BMDOwn
veVmIOvqcaK+TP3A+2yo6B8u2f/qR3+jH1ErdqtO/b/1o/3Xj6T+WTn6/Sf+iWc1jN90cnq8bRYh
P8eiEvR35Yhw+G/iRo2zbhkS91/ykeX/pus6RgBCosRk+Db/fweRZfzm4xXku2YiBNmubv4nchLQ
sj9+m/Tbn0DhEBY4/M+G+avDPjeiprfdCEAk+sqe8WlqjhUselpOPMoxXG59OMZNzApg/IrHJZW2
/xk73LeEbspHy81NOzBq88kBKvKau1p6ZOCYMCMLD3lIVo5XQmPH3R5ypJy7Kxj3uGGVD+vlmSsS
Z8lqSAuTCIGftls2wFl2cTnbsHJvCm+Ttkm1x2VHUVfWMxSizIRVWVgc25hmktQQYp35/UMu/U7B
IB2jU8G68dT2otvikmwOwlfjV+BR71bZsRn0W/2NoJMLDimV76rM9YDdmLN3zPbDVNntVg+jOYOx
p5LjMifTDq6pteGN0i5VpkXUTbjDJuGCoaJA+QJHTcB93iiHjd0W3MpEOmZ3WpKI12GeThbmipDW
Zya4NNGvMxW/V6hhVYiU9FrYqf882dN8RzLI3Erhv06T56yH25nVHMoHK9OandUrcVFlqfY9ZpZA
z9L0RC553NtOkp4BYn34CH4sm2iXsGkfOTYlzKCi1obPbe5G+zmyzU1eGcU3bl9qvWSe8Q0x02sA
1ql654v0W98LtYYeP30Ca4q9NE6zmH2DB3OiLLx3IXoqUl04XpNXv5Zp+doQ4TpXjYRjlowDDZua
DRqGQAk9xW5gS7dkpBgZubiLD8wdZuqXj+4Cp2QFL1/ub5/I52ZonQ04RKzXOJjyHU6YJl0lMJJ4
9oMbVhr7m60+mM4cSioloGhx9LxauZHfz3O73EVjoiMEWc0pMYXGClyfbB7FrLFYudYWezA1ZQBP
08fRaYuTTenZKWH5dsZuSudyEo33o2rUpmrb6UsH/goCkG52QZ9r8jum4IzBZLSMbelm44kVX7qb
7Ko9dRHhWahvYwzmqqCJWNL/kBhYu1ZzL92jgVulXqWdq18wiuFDVj6nVQV1qQpggPqr2Gv7F3Oa
GRUgoguahPKGXQMDbijihNBWImgf0mAbrzif+8ehREQAcEg8AUNErTb+OJ3ShiflNigr7TK3zzF7
lZK0qki+13i/1pz7/R00ROekbO0rtFeKexNyPhBQYkojlIYSMi0UZZp0CIGM0/1XDE0wEJR7lBGm
udIDj1+Qu/g8OEZBDMtwvuRNtByWqWSydobE2Y6KJRI2jPGTX1vmvZZHLo2mMJP7jn6eoMrH+ViP
mtUFHj7FA2eqUcLQ05L1TJ3evWtb9Xpp2Ow4Dg3D3WTSEgYm/wp42N6SR+xfaCWq6T2r6DnEeI2F
24/Toyapt7CZ3srA8/mVHDhkMHYLH++tOwJzVsO8ZprNWM9F8zpFgn0epmZirm2MTWKTjkx8hgZK
dKIzlDF17zhNyDlaPaVwta6+2e9UZS53Y6/jaJrcg80EPeJMFMgfUclyeHTqe2oRNdIqRjutUAnn
RxQ+eS7bQTwJwBXvqW40oeZg/uhHNe69OU2ifaX77uPEaTTwWTmbk9TP7C2xYNTjQ2w16jSTFgi4
eOqXtuftxiaWBFWZQjvUGz+MzVHfL43xFa+mc5FWU+2FwdRetj2sXKMtAxoxBIHHKN4qESVhlMon
zZUzSj3UuEeW9PO3UpeSEdmdd3PGQhbZuUx5F3EhscFOAiO1863bTzKEykAVn1i6Y5qQqawK3do0
sooDxxucsz6hOdQ1FyKfRu0wolrmzaz1ZDdLTrfaVFAdTmBMw2+DNMBNcNlBaNa+GVmjrSZOGMHs
WP33LNLqiwVB8YpCZARouyuWcPpHvJTxujGKIhT1MGy9odU4HURN8iaWuDupsri2uOoOie9UgamU
PFI2090vFVvkEQTYvW6k/l2LEk9Ar4+WtRU7altaOBHYcHphm3tD2LuJ9S2+OYNGd/rS48QKcq6Z
xSrKR06PFHecoDk2q1ra46uktjCwDLlcHW/0sbfVzhtVt3w3TEdSSudRl5Tm07lKeo0LVozz206t
97wYoBS6TXoxoqraLnptfIwlmtrULc+sn6NAjLPY2WDvSrCQkY1eakx0SC3evvSLK/jGPdMDspYC
HLDOdeg9q4qAf+imw8Mo8/hVm2wab/uyJRhQJfcZYgF5iSYeX/TYaQ6+2biH2EukxxU0QlYYMfO1
nX5qXc28Lkt/35PpWjUFjW70buWBzWfvKUNAulXHrfhKpNvKNyh1Yrzd+552zXEf4rVQNcRCM4oD
yhy9XTo5/Sb2umLdmj3HMS86Ub+Qb2un7fc3ax2WIsp/RkkREV+oZEPgJN3GHeKjwGBAF15UnmJb
cfkGXfeRpDpRkUF3jsvQul8Mtyg+I9hrF7tVD61Z2o+UTz7rs9Vecj9qWJyb7h4I5bL1erdfN3C0
ntsy6Q+2U35kS9btk4ym3iZP6+2AJrcjZcUqZtLi9pDiA0DBi61rC/jwfrlVvVGPZw9ktR8oOhJv
2liNJ2pX0F+xBg6vRppqu2IZ7FMpU9TO1N7UZtYEuqC1x7FeJg31X/dKTn2ViXoSD8WT78Vy23ce
SoHXsZhowcnqTfTNQxoPcAAmW/xR7OxxruxaEsunxLLGI7uY+NPgk7FzW1gF6D9NaDn28h0d5ykp
qyoQeeY+5hFPoYNuEPD8YEdm5nngqrpmOfAeIeThILWohZP1qRi1mUal6QS90HoumhyDLenetaWp
YZsqaubTKY/eVT9PW2tK1TtbblZbPtiEehDD3h2zflM47ftocF3xYWxuYqwOwLs59/fJh9bbuF5n
VA+WVMvB9+kKzePiOHVHt3bQHay6HC5WQR81ney05ehu8ZxpTvXIUJUfq8bjVm9DUl5Bm/Kyu7ru
jC07R3mhTWpTOuYNSamrM1sZilEnW9smmVUiv4n45EIDXSuR9bsY1wFOLwoNWXTIaZ9YBbY9r1fh
nGU27u3xvTW41tLBRyQJe8hyJ3ERo2Mo41AvqtrY3jh99F4Exq9t2B5FeevYq7yIG2BZ+GeRv5bp
C3AG+e7M2NkYcz/K2I9Cngipx7LZZPhc6mAGLLmfW90DU5Fru3hRuRO4TV4iult5dZaTwM+bW856
BH2WBHRCfaUhS4S4peGhlQ55SZAy2H/z7I65l1WcXmxG6k82eiS5g46RcWBhG+OTY9pMPE+H7Kvp
32/cjVU3F8Oq77DF1vAAkBjpIWH0UGua4B/QzXMIGfqMdShqb9ZxQYcIb/U7DfHxTkwIt27Vy3aF
jTXHkg2nBs9rGzZjgYexcSP3E/wO5W+M3r31jeoPLqskscLJml2MsTO+TNIt7qi75YIwiAL3cA6q
tFqoxH30pqjPImrGvKT+kvblgHu+rAq/fHInOGbWAWE4zY/d5Pn10zgPvGpU7kyaNq/8ikl5lSma
NE2s54Y7sFDM7JDqytwNZzSiUOuiDCY8iYFvkkrEr6yG7RUzgo3QZdbvGg2Nm1kMco8RjaWEMXhT
qLdeeugHrzk3wOYQsZ36zeSbZ+az2vCI9Agj2YXwQcQ2dVkfEW6bqq8qQsYlientHfqy+AYTB7m4
vfO0JCQVGlzTX60CfWjFkkseI9sf1zhJ1RUx1Vxl4G1xJ8vyQWd3GtJSN6MeJGO/s4rOu10N5pCp
T4S1xQgjxhZNMU7zHbt7a03jkjjqVUvnk64YAWw2RxiKkWZZvdxADzyensv6eUoH67Wl3GdCvpUY
HFtDEwT/EM90XrnriLATpIBu30Y7uovZ5cfkf/3pERN2HA5ZzDqiAyV8Zv8uAjjdLcRxAMmr1ob+
QMuP9O487sKEKPDGUgdFB9+qlVV5mMose4rhe791jJ6cmdrhMldL/FjaS7vxbi82AOBsq/kdpy9b
lMlFi4ZRUXU0DWunl/p+hvT8GEUlGVJQx9m2x5i9z1tVXbvYp9ajMZoXWDHGJwNm8qeqjl8iAoAn
i5hVigVY13amkFQlVj6Oon7Qj65fykfiqC07wwi66bmfEuuhSpoPdwHovmL7GBNKprIk8Ead2366
xBarGyizd3kxF6+0XWTPXjZGW0/4RhzMvSG2HIW6ZwxA49cbBCOQdI9RMhTLkGdUbTKF+SgEM7rg
Bu1sPKENrX0dYGQRRok9fl6Y+pj4NbtdgZud7xvXyxN27EV6VTEtd3qz4ESnm1CsW08zkCgpviaJ
ke6TZclOdsLKrIRAdqGFiwMsomYIt/xz4dXLcxLjFKQ3ADghK1ouGlR7zK85lwrBJ3/UgyVzlztt
rnGpIndtOzEU1+o2J5kLnyu1YNU1Gj0+RAJohWTyDQir1rsqiwxK64ybdby6DbKGrU62yXCdVvqt
i2oh7zI3o4teTI9486nuRq+8YxHWmlTGOhzGGoO7AA6VNvGCPnGwS66QRJavGl7f8d7wcRc7CVbu
tBq0+bWrJjk9LaNGcGCldRx4u/teb01XrPveFS7bGxNwz5GXRHl4OeImIbLQGjU+3/8tLdoLLOzo
lyWetpHmNk9FUU4vP8k//0agNH6R6W6ZRcopSGYzlaHu/EoGkc00ZqyfxkussQXUfDKwhhh4R8q9
Rtl4FL+L0twOmWApbm80S23sxFh7bnSW/QK6s2NZoW39JSOdnG7/+skhKv0UhOZoc3tujiBn7tAK
gieJ//5TZKw0BgLPkRgvUqqLK5kVo106/A325t89CIk0i8SxRcLk1xeA5oeJQ+8wXsCIrG5/OSzY
Krfe/Phd/itJ/q0kifr709v+pyDjvijSiubvP6qSP37on34297cbawUsJfwvUoT/Ko3S8LPZxPd+
1Nf4gg8xguXvtjZL8J/IDEHMgzLEm4uayK3sR7LR+c13IHRQQwXgyecj9p/okiCZ/vg5teBlujS8
oYJi1gejdNMtf/qcpk6KfGO0yWFqSGetRlnblGHQOSkbF6lnngwrtHrMsTJvMP10NISgjQ2ejSe/
5QC5U7AzosCrC+ewLK4VrYuhhnDT6fr0QOKjtLZGhtXtIYdR/dpQPGgHAxm6jF6MAhDKgNuLSRlA
/6rADSJIx+sL4b66d04+iEJubqNa9ouxdNaqymp/zWnCVJC2swnH1FjTTg65BwewpzWf2cS6X34E
fTBKUWm56ATakxuSNZiB4NmhgdAkTj5cqrCFYHQeLYJb5dBfW6qoNy7MH8SlYtAhx5PTfpRZNj9M
YOkuKhbl9ZZaq9buVENzZTca21hb9JjTXiavhS3JeMUjHBqWYbt4dPyDkCo9ctndYkJX9AjXab2x
K7Jdok2oU+xGkRvhxE5zY3WueC18LN2pqYpHQ0wOgFDrPR5meWfXsx9SjW7e9yJT+6GerTAxxH3i
LG1I6Tdb5hnz9AQD7d5kx34xq/Fq68y0dlGwopKTm3yh0FVi6qnNAAUrPxplSYOrMzVXTEUuLzsQ
ujNjp3WBcWvy3PqlP+njuhF1fYlYR3/PBsffDLlFstVOvQAhjKi44+PLwfVsAGgPHC2hM6flb7Ra
vvokR2+EgCqQhX0YRjaHLla1x0y15tWc/OloSne8T1udPus8+ZwJWIR27YwhN40j0tQc2j2+QoeC
du7kUnsgqF4+FiovUbyK9iLMPAk6XhGMR/mDAuV30aa8D1K+sc+4hcGctWK6zMTtQznZYm3AHQo1
mL3hzbj4RGcKqIjCazB1ZlXNSbvKMnI3UhpHM2n0w6z3gH6m8S7ureLBHSqaSMjF+lc3teWDJ6wB
CSzKkN/jZblYGpJmJrmj5DTYktftq6su+ES7Tt+dRG5ZRxoPVlJhcmN0b8/1ZC5v6IB2uta6LjlY
WWLAWsqLhsP+YIUN/TpbBvd4ozX9Ed5Ge9AT5wxnuaE106lgpNQs+71sYu6q4J8zI1LQPOk0rffR
jba+dC8adwRyLleP3OQmco/WQFckURTSNH12n5jqTiOqaMzKD/3CujJ7FOvKk19a6bo36+vLbJLT
wlD/Xrqk5W94vjkoU3G0qT4JiI4di/mrFhPTqPFq3PrdXq3eJ1CGyXEnx0E7j56P2aiXMa0v1htd
Xu2dkOW00VDFgyKP7f3ctNaLRYNIMLGRR7hUOqEPwddKO7iMbCtqQd9oNW7WvVuqbUGYlcH3sHTp
qSu7ZNV0BIzJWlYRRwhC4StCBWWIlluux1Gmm3zMpsBiFLp6kVk8SM+O90PGyzxzKtv7vjM90KGx
bKsOL4rkhr0FE+GcLTXQCIt9Qc1WlIcIkOPDaHUvBMa0nUadyQXROqn4gtWtNepk2DT2g2FjcC6+
n6PRLE90Ul5K5X2uMb2sHWfxnzKmwo0lqhywaBrdz6aX3pGX+KgsiVoD4p3lufHhyMGmXUXp3Xur
+JVpsZehkoU4xkXFEVzYfKT1GGdTaRXMd0lxP3PZXSUT17uC/pMa5Mv8vvQ+xKCI6/PQ8xlM52l+
h2iO96RM9eaxUQTvdMxysVeVdzUBU6gxPnPpPbYKsn+SMxHbEothr7AHnc7VrN7jOaSVI626Iqxl
5V+7zP2OK3MMYkEn6Jh4mJbALxHjwWgH786pwJ0EVlr2Ewfn3kbsl6mjbQz66Tae6Eo6t/BXcXFH
zpz6l6SYW8OiOAJTa0mdS8+9RWu+5BpsSvpmsl5f40YWnA+UV5PMridvl/cIIKfJUs7DxA370VQR
X5F85KOHUjXYn1ojVYdkKed21S2m/bnj058GRt/E6LBa5FqrEafAtSk0j0MCGY1Dza76gPdF23R+
VsW7qOn2c2rGd0nRF4/00JvuSg2au01yGiACfxmTN+lZ7XoQVrkz0jj58Jj6/VXpkYYgT99Zp9hU
BuqSJZHDlhHQyCA56Y7mMODnnBbyJVzav1cU2Y0r0xLjuRvaFlaLaPQbj4PD80JICuOQTaZ+ZU1L
/6pTUPzRKD19455MhJoK0TPRp/IOJ4v/XZ+SfgmTIjKv4PmGV6r5lkupu3vgNaypStP5atPqkhLi
MpseD9NATMbnoGPXw77kahvA4RdzOBfqtl6MeBUR6hLvpR9m+4Q0VXzVMnDCh7IX8LscmY4PUWM5
L9xH/LVk74EvZeYMQzJQRpizDXbqKp2mLzmnGouLUUxGLq+G+8nl0EN2NNHusR2AixPQMt+yOcov
ZiGpThqiznJxrJUL7IQm/2p1TX4lhvJYtMUoODdW0Z6FVUlkM+HLijWkuVsakx7Zdmy9eYXBioD6
DEboLOFuv9njjLHYS5p3D/biJjXZX64iH11pNTWzdlBGNtxXNtebldkq7Yulz+0dNMk4Wpk0xO96
d5Zq52qjfPfjqfKCGcf/XhqdCYIgzRqkE7fMXil+s6yVV5vdNbPYvmEXMRvyirLY852jcbYXupxx
NnDC55n7a9NV+lvkd5G1rlI9n0Jj0OxtX1jpNfKlvmWRhaeblQWpdQ+3K5dnBF/bGNgw5QLy1Ng1
ByPpnNCR1GfNQ9+Sh+QD5xZyCSbMFetGJxLpZKJb20nlWyujlQ9G33Zhyyb8BDsVN5VL6Cec3Ezu
W9cCM1lCyXrLVdYhFsZ9awT91Naf8hmAwLqjuRiUZdYs3xwGqDNlL9DMhPMZ9Kz/7CZV+UEOot6Y
CQHhkEt8RGnAkBM3G/2cKyKLWX2furp79hfLfR9sVZB6lGS0RWwvWMjN2fwMKSg5dpFhvpAsIMPt
lebNt6tYfVa1qHe05vKv+dLnHqV2yXyla6sZgkkkxsfgD3Sa40J+53TePdg+Kcwgm4T+1tMcFK1j
fez5LOltvwJ9YHz1G/ZKa+g8MdGHOos+EVyqnkmkOi0I6GQ69m0/c64EsBkuqmVdTvJpn8X5vb70
Ke5w90IDIyiPcggGT1sTmGW5NHf+g9X5+qUnN4apmnJPZDQp7pyC2dCjoHLbkESTAMUG67OPTdtB
wZXxC349l7VcOSIuG5ppzIHRpjr24Ti+tJ1Y1qNYor3ICuLxlt2FizSLTa/r/QmoIMKOKr8lmehV
ANrZ/QZlDFveQMT91hqknmNcCZ8dq45gWOoEuHg3l1t01OrPiZhyvHpmTtY5spF0UhVnFiYyK/sq
iRdWKw6fhMG0pODSYo7nmrXRaxHRR4VAlmz11NY4H0T9SbHTQYXNMcvlqvSDWGdGpK7i4C2l1m4q
1fQ0Z/kNDEQR559aD5vhir0xW4AktclOSymcNVvR5ZhrhjyM2D9O/IbFSWBb/hIt9NqCYOt2pWyo
2vDNat8U1D/Rv/AqgV31AbUB6iNmQXNvNg3LMT1V/6Bq/veU/DenZAHXmFPj/23cuXwb/+fwTbXf
5p/Pyb//2O/nZNf8zceF4/oWjbs29QpIHb+7d1z7N647sMBg/iDziJ/sOzQoO5i0PJZwUCvBB/zr
mOz95vPHIQ/5gjyZDun7PyAAmebtGPwvrh2mP+QcImUAAyG7WbjC/nhMFvC4SrMH4OIPGs7pSpnd
Gisca5SEO+2RNUkzPMaQdA61zhJ3PzAgPSS0HZTbnPhpHig1FOUKCy0+X5aRODE42gjJTBTHkZU+
YAPXtzfbNgugJgsW9lqXmPulGbL8iZ4mUdmf6K/8KPj6s+Mqn4aGDWaX18tDq/wnrhOss6kFxRHu
FLQe0rWDvEmi9NyPt8CXhx3lisxOj5/s9E9+bmQO8ZNUXKtqzA+tGnDElx4hjJtjcnTQGC3bnS7l
VLehoRnGNVpYw5et5n9vhap13JcmVs+hxAwfU8GlGEhyMmWD0bEpaf1gsdps9eOFogSF3kw3+cz7
D4lXa/np0RjU3sYD7G0ZMdjeZGW/X/LMClyTxAJHGQDdoaio0105pV/6r0NG5VdQFZ7+CTjjcmZG
9gNb+KRz9GnZdWPL0VjreXTDG+lDzfA2t2nnB2Nam/0q6Xxlr7hasNUdGZF2KvP6MhQy1t763sTr
3mUloaHeNE6K/aC+HW0D3kxeAGQa4t74pEoPC2A+YczHbpNMd54stO+UtPsBN/XoABcq+aoV7XSR
kIO2P54fw4fa88nGIJPx970oOt6MqgTL4DrEkDa6gqXb9+y1ak8umxRYNqoz4YFqGW55uS4Vp9gz
eidhucSB8MRxOKFRsjDyZecAvzExWrh5ujVZttSYNxacXhR40yRd7weMAYI01tBvuhRch9SoltgY
cvb0LR+VZdd3JZ8FT+YHapxaRH9By2jL+X6NWmQ/1uVSvCjNLB4TqeZPjUzaE2Vx3LOXAYOwKZQT
cmShN8zu4yOTX/KazVCLcUnauEd4s6lDzR0c1jaFMzW/ZAY6np2MaKst8SNyW3bTjSvH75AvMrm8
LdU4bxmjMVZBcfg+OuaIax1XVr0yzGWiCVRkaU5npt4ll7wgobz41HtSdugIxkCLc3PKkUfVbrbu
4ry9UnUxnynnYvNX52kIVSI6l05JuByDsbcFCm9sVJGYL1Qa5dvSm7R6lTuJz6DSpaW3zQ0d5GFt
fYLE2Z9KW3+tvGlGvRqaEcRwv2gLZIjiXMbRApwee+smpd4ksFxBi5nOzjeOPHaxOIbV3bIU9T2V
0OVDq5mEKOeZFFZqGYc+rny06yZely7VXIvrdGvY28uBtApCUU5+JRgL23yeDEfHkjNjzI+Uwxf1
ZteyWnaSlSBfHrhjlG+qbpjWlM/SM6hH2QLRodW2pMfbc09W4W4CuXCstNG+72jLWw/JQMhGd1sd
GxZd3eBiNN86FbAregAzuvuJPHx6jgwj/jJzlvlGMpwjMW/9Im/RUTBtWHYM9kWrOTMxiej8zAd2
I770WqamagfMl8MmO6GMzauRrPtkMFPI5dWCK2/Wsco1yWUwpTosmABfiDXNW9HAhluTpaopp4ql
TkxzXgz0wqKzQpGQ3Tf7CsfbyIXCWPXFqIeDA19oZFP7kExL++rz+5t7KwLxs5dljbCArUIdeoIj
RDCdHhzF6OUAayqbwKje0Jy4JODAODlLFahCJE8OAVyGZiSnQKgyOw7drYhgUDjpdOjf7Csd2bJp
G6ZtouMtGGdG3UVv1lTIiz3TkHup5157wnXPxR8rBm2vIHswWVZFhzfIW9S98vL84FYD1LeRizko
Q65KrdNHbz+uLFDOo+/+VOaHouYbytrT0P/xLZIOF60Jx+WLQj4NHU3nsjpg4uGqMXOHUbVTbanc
UntZFcLi6zCKq2HfHohszRSSOeGZIBstNGaOAzzeUfOrC3f7+dIqXNlhXS/duu2xQCv07X8gp/87
Lv3tuIT17O/Gpd1HKUk1qG9/nJh+/OQ/Jyb9N+ob8MtTL3Gbif45LbE6sMlesIQAsndbEPxrq2D/
hjGaRQQJQbZGtsnC4fetAgsH8Ib870w+N1zif+Z2/jU5gGOeP8ihiUHnWVD+8MdhydKciXS1u0Ar
stHoF4ewrRP/zfaPX/EPE9mPB/FZg4Cwd/kHoICfFxcdzCDp+x73sFw0q8ltETrcwQ24r3Xrn17/
f7No/BX/eHsoOH04xy1GUPtXYHldRlOTxYwME7QKwHh4JYTAbGTUOMkKLF270lDadlpsa+V7BM3/
+uH/9HIyAFGiBtvAMHjTft3yiYJwyUh18w7S6pMo3VePtNxfPwQfij++mLeHuA3RFMUA6f7BNf5p
C6Qo4QXdbDQ72xifJtt8aX2jDnphuCt9ab799YMxuv/54SB4eqyXWV0yW/NB/Pm9M2M0IvqtW0hb
ZnMg7G3Q3O7TEpLbUXkoBuvZisamXFlx03G7gxFe4przF7UqOT6qsK0jdDQRQ7lG/cj3/YjRgAFj
8Buu1gVL8rZFtVuJxpDjqkz8FXgXwRG5ND+LbNzGQ9uR97yNc6rTxct8q9omls+VN9dITiZN74dm
kpthj2XnZc4idUqdGICPKVyVhFaDd8YhBPeazmyo/FIRVI5r+86mluCKmxF3BpB5gIYElPqhMrix
4lcisNqs2Ak2m6Ff4DZ58bnPIF+ZUPvARV/r1PriLN4DMOQS45RXHqQ+sQLCEeGXmbPWbP7Mkpk+
zOXSbPOGqUpVRmi32fgNP1mzxzt+J2dHA/JYq7Ulyn491qNzmSbzlo11ooOIzRdXM6JDlkAga1q0
3XQYvpmO5j9NdOGGs0EyYPGb+KlzrCJgKsJxNcShWyN9TWM07CACROsMbfFctTZWgluPjTePRzvW
nXyNV5kNQYwxyYdWkPUTM60L0NjlxpN4cAKEl7onqWeZfqwke6NNNSnlPFMKoL0m+aDuKjho+dqb
JvFE3dlwhLjY73QTu0YKcbDkXbWTY1Q26lyzJVoLCHAbgmx8REqaipv6hisaK2NN6ZDYEHrQX6hK
9ZDCminATy/6tx71GzOJPhsnbXHjpzRpFuS22lhFpEXDpKEyeDWmhr9fNBWdoihRD3LBv1yq9hT5
s/lGzLJ7InSQ77DoG2djMp0dZRf1qlmcFFt2NW05ML4lucKAkkPc2WSuOe2sNvUfAF7jwmHcOS+x
Vt/3BU0kCEpn2AqyCXxZ6Bv6L5q32rl1xpPpj1fGZFOY7Fv9kUgodStL4kBfbjfUwePYiGAH/j/2
zmw5biPbol8EBxJTAq81T5yKFCXqBUFJFuZ5SuDr78qyfa8s97XD7/3Q7uhwk2ChgMw85+y9Nmbs
CDd3Fh/5sY9qjE5OETYbVU9P9Zx9SJGZYTtOjb1TlOO577yMpi8ds5EA9ycjnMTeshPzQFpAfpiL
nllE3TXnuTIR6ZoRoC345T5jwsjyfC17Np/ssJnfO1ytDHGM8jJGqXHuI8/aM9tDEUMwLYTxAnoj
jTi5aUxsCLSOdJEC/ooYckRvZGnH80kZfvjGSaxch34U7KMwnM4qpWkuoaESGWzE+26EGlVkBcBE
hz4xnVS1Lsiq5wCWTyc8+uKiaCHswhSUKlrpdF1kwIs9Gb/bof0xEMu8jfrevCb0Gg/WaH+WfK8E
sEfPJBPTApXcaTtZToDksDKHGa12x+g3dKAyaHoCHf6SEuPd1E9pE+abslm+JdgL/FVsZjNpHtF4
DI1o2ArDfEL1t+tVFR1SA8ltFcCgXjJ+bRR6zYeWFATiabvJ2IBirHYDPun3bkQuVMW1t+3Urqkj
+8V1axiSIgPvUcqxg0RZ2++s2/4xKSbMGiLGBYp/YRsTPgok1amX+zDPqPbssJ4/VGDNiXZ2l6NQ
UG5ry31rq6lbWYiKVxMeAcwUobUhhpListzHbABMwc2RRNmIKIy8EOV9pwFJo/UhK4A9wMsr1xG+
WKf1jc2yGMgJM8O/i8Ls15De3nppuq0cLOd9MJ36SzrY40PtdEWwcnPePZYE7yGZU3WBRJ8fvcIC
74rmkDPvMn2q1GTT52u5sskEf16DQS+hDwBB+R6kRq7zCswXCGbOk72kHhRk0spFXqTg5N3c3kvy
arY0R7CqI7f9VhSz8UDeAHJSQGIZtmhtbygPc4Btft20Od1ARznrFN/jlvFvjs5NUvDYCZ4GmxzR
hwLdF7m3prduGvkV31qEwDHge6fnkh5ppUgymZXYUzkUqGBBh8pxTg7MeBkye0F8APNSnYl2dQ9u
77oPHmloh9iIos++uy2iZN4zsuP2o4z7QAwHXQjSKnbcpPwFwrRYu6aACmEwjnx2Gm/rTUXxsQfc
81mNXnzvtd7ysSttom0SdHdp3bb3g6j7HUpXnrxZpgeGyO0q93jI2DyZKHXWKsRJuQOJ0h3ZHyfm
n2Aqgwbjv3fuRTFb6P/zbvjtXPHfQ/4/HPIFmbd/C8M6lt+S9/L9x+P97z/zh3DI+YWsAp1ngQPR
+bEf6vu/ALpjKs1Z/SYA4mT8h25I/CLdgK6nJNCHw5UOfvpDNyR/kfwL/WNQibTc6N80RJGY/XyE
E5iD+W0Bx2FOjD+nRw4oWJIlVsYxpC0DdiDP3900BIvJ3mpRS+JxH1dzNy8ELhvjBBDEEhcvbos7
ygFHrYUgYig0k/GbxNT3sED8/RyY6YzSlyhtKE2DUWxUFdLXL5fyc+GG9pHixnpok8kDXo5q5Y7a
11/WWVogiO+C3IPD7D/LNsuvLe7cB3N8L6qWOQJim9cepOobL8xorJcxLxdEGrV6x0lYqFXSGfOC
4oB49o0KUGOubMJUs23tNdmXmMkGe0NbAPmarTYE+DeDSlINAJmQGL07jUrHfw9qFaV6a/nONq98
icyGXgvQDT+1900Qo2tXcRhf7JSDEH0NmUAEL0FKYUDLqq91V9dvVW8u90M3m+vBzrtzFHTTV9wR
5ZvTJ7j+GfDOZ6T6zdNcp9G7FVu0lVKrWhUQTOka1GuPaSIsPX+6X1xVPaIPrUCg+6ppV3MxyX2u
kuzetwv1RGsEPtjcb+auOko5DfgQkc7AJWlXngOsyUrkI+BkiA+pXXxVXS4YURf+o+cKlNx92j9D
IKJj2HXEv0+zfSBCW+APp6tzcvtIbtJ5Gc7AAJLwuHSiOY1LHsMljNyAM43byItvFhYeeWPOX+2i
Hp4Hh103HcS0rIZsFJ8SmYWfegNLQT25zbYEgnWZFjiYBFJ6ZHXPznpS4XJZIjF8zDWpY+1yEr9M
pGqeEeeP3wmZWohRIoMvI14FV8bolPm2xgiXbsopwF7AZGO8Q+LTshZ6EAmaGyiyU7Byo6TgaEW1
0H1O0xyAwwR6ol5ljR09ln5QigPzg+Qa15n90YoKOviLy9VsU7bPAlznbmhi5yysFOFEPFTxAXlQ
hKAOgqrVj81hmgU5q6AOAJSk6s0o6U3ZZhH8iolNtjvPxLpEz3Pyk+3UNMEVMdxC+FkfVcYnilHv
MXYSVCSjTxLAKuiW7KtDRz5AyAUSmLZVsQlczC8NW/kL32MG67eLH6VKu7tOzPFJttYYbEU14eoM
SwcH3RwV4BPS6sW3G/Mhans6/0bDvxcVAYINxJBqi0C4vk856Cb0Hgve8k+KZFwnpQwOAofbo+hM
QHIeE5P/qkrBqWulgnFOPWxkAdGJl9LE0dYzkDd6WvcT5sxwXMzwOk+jPZ9iN04PzeQ9Cj9ljO/I
ZQ2aDFGe0wbPKuft4Yw05G8hx/CVyEMmynLAbbzOaqvCwde5z8PgQuScE9Gve9LNQQAn5r2D5OjS
Y+XdOw2okq7qYFlnM6rpcKTYoJm4bnlfrmFH91KXRPkHdZPwIN4y00eZALMONhyzBvPZWbqpQPYj
vdK9t0RjHKahfXWQFTwZmU9PVGnVkI18aIQkdFdpRVGhtUW5VhnVQzE/odyyjoPWIEGLiTAtdvnT
1NpYMn/XKpHwYAf5VtZ8kUTJrAqtbRL0SYuU90OrnkzkT2N6QnrPb7KNZj9ohVSAVMrTmikX8VSa
cmJvaAvSR+r4NVphpbVWMS76Y6j1V0IrsaTWZCWIswKt0oLYggFJK7fSRYT4e1it6Q58LLW+K9RK
r2z+1nYUEQv3MOzNM9HFlHzE75k7s4s/qJtiDOmYL2c0ZIjJ4CPnWzSQV1PrzEIEZ0hhHrwpTR97
pGhI5jFczGepNWqFWT2PCfi2QskejA9iNnPKRkZBWuGGXdI/yBjQKw480FS/aeFQxTW4Mk+t3Z17
LZibA3+koEFEJzroVSuH7OKNDLL4BJXNSfh4zBqwJXR3gZqcnUcLGTyhc/a0VM+MWguDoJbvqaba
U8dQNTH9X/fI9u/nm+KvqwC5+Uzrn5p5Dq6I97EQ0AnKnzItGPSC9pusYvMEMUacF7JrtkaHIH9d
u0roZRb2/crn8XuR4FA3rnAJn9YSxUWLFSMvmu+hTGEmHUX7YcmiYW24+O+sIHlyW6BNILuxTaIE
RF2GHBKTZvE85mH45GqxJE52aMGQ8gCqjucAPcYm0+LKXIXvsZZbWlp4aWkJZqLFmJ6WZQ5aoNnb
cAK1ZJM8Q1Z+w/zoajmnq4WdcarCdeDxl1qZ/Doht7gyKJDrZVDzzp6XYEcbJv/udWF5v0z0jRGQ
Tr2DlrRFDnTPGmNc0j5Ba9rERXMFsMN5WktRCeixAfsgTw1UF391bprVgG43icjDlYcwvw8qM39M
XW2t0HLXRAtfiZ19lCDFN1oCeiy0PDb37WBjDFoyO4nP7tiiGRBG9lxoYa2rJbZMcoB83XS3LIda
g4vxkXJAlrs5saiCoK7shZbtGshdT243zbDvE3X0erZIlS3e0ciFJ/57TmYMlPTzP5yTEQF4NP/+
Xjvwxhj9x4Py7z/0Rx9c/ELXyMJjB68Fgf2PyoHgFwnAwyHs6ze+B43dP07K7i8mHV3t0aB8I++L
0/ofvXATyX6ACEHYtChvUoR/IR3gMP7nzuoNbgMviL4e3eqfO6ti9JrRNCNmsT7M0nVWRnCe26m+
X/LJ/7ddXK5FfDzEGp0rJrTX4Me2KgoCg0m7KI/SnsT9Ms7inkI8eJ25Axfom8E/NKZ/8t84pNU7
JmGOSLMceDk/iyIYDOMD8k2uVwiCaSazpoJPGUnd98qxj2UfAnizlS9eJi+xXn54Dv5DU/4vBQgx
TCbDUBQZniTO86cP2xgmYHKsacel7ftvLIDEruSYCy+zWNSVg2HwGlrmP33kvzTKuSp3S2fw6mdN
PzY/3uK+69N28iVc0kKox4zGw7cRHR+8roRgl8ic//UFGdiYJpdDt0yP8+fmf2oaqrZQeNA+IDSX
dFwamUgZtoVvG59tEqPe/v62aunOnx9YiXeRio4xETeXcuXPnxDxLYlooRoPQ6UaNlwv7CwG143J
fkdoYMFZIBH3fl46Rzln4gowtHwta3aUdexlyPUi2clrPwMzQSDrDuMKbmp3oQ+lPs2W/w9PgSv/
w98rBDFKPIKQfCytAfrxGynBU0Rp0Q8HV9qR82IUlhueuyg3m11UaeZqE4npxHh6zqNV17vihXdw
vhpB3h4s9PTeKel8+wgEzUUf1rXeKvZynqUutIjpXnxBgkBcxKeRYKViCztX3BcQRop1k7lQzymE
KQwNgpzx4lqLv9M7/L3RSqNFrW5W59qYicuBnv4YJrSQNDSjcr/4jLvnjdcuWC/9rLHSc2u76pFo
BECRiT9mwSE1R+NjSqRTeG1axs9HDh46n1F2s8GEg/wUAWAG8TqnY1zyqQJwGIzOkyrniUN2nKPl
ceFgjmiu2Mv1QtDOBe8pO7d6NECMPgZZQ9CFCpv6jf0eGnVr2key9AiEVONYvyGyHB/NruNkEDQL
yxf00ACcfuu++y1G6arNhUXjMKzf7LhXVwNG8IvbE4OULIn7DlfJon85B+rNq3pcFqj2qo4766rr
4JDvumFYx3wm77hgUBIlZaVZ1m4Gf3Lf84H76C9kOoWtI16GgC9t8ZvgFb67++4xY7wmURdsG3uC
uwN0uvfXgTLwARPppK6/PasxlRLRyXT2hjuQEeQ2p5XGeLl8WGse627fTWO+rI125mwYyDApjlkD
uJ+4VnqlA9pWK/4Yj1Pw6tesp5s+G6TaFlQj3mosPee96nxCoHAnP0ZNEVwCDrivxATA9XHKhCcD
TZSxdmjtn1sTxxP9xUo9ovepJ/QKN4+n1dVvCq9CsY4qlFJU8i1fUhAL+zjEKTm5U60/6+QE+cpH
cna43X9H9e7aHug2xJmUG/q6cYetHHnp7f/Th2EJxclMWTcWak8+61Ms+3EzUadRmnY8wLF+Pbw+
g68PgycMz4I2e70eu2nAEIkZ/EoxK1oUY76NNqRHeZXe98xGakIeSTdWz4j7Ob5i1lLhuMtT0Mz4
4fmBMk+EeZxEL0fF6MsoY0xafWLscdSk04ZMgDm81ihyczxRtLpXoDz68GItwQz91cLXOxuIdycS
hJLHCZDg9LHj9jMHKMtx3yH/gDEIGnJl+PRzKjNDTeKSKQQj8qUmN4taY4YjUAbzLgD82mAwODJp
dHY13Zh7F9/AehynAyWkYmRRqRcPXPA6rpkqepYxg0nJvHVHmfGpM61mw5DCW8HDFQ8GUefXKW4Y
pvTo/j73ThY4PF8d+pwoSNR5lMZ4cMhfYvhnAtVcmZQMJMhF35qOZRPhkTyRgQtTxiwDiDU6WkKU
YEpWPLtdRXBBBAOkXvpvAUOpadMZIEM2PNwBhO8eeE+AtRapkJThq112fYk2z/nQxxE+4bYhRFmm
9ylTMYca2mbJFtLmoWvNkUdqzlySiAT/Y8W6rK5sczzLZH3HycEzQnbppU32MBbrNxdd1CtqfOYX
ENsLqslxVFf0V+Er5gsBEUfUb5AKVA4KaXpXFck5qeuxYFZWBuDbTD+m7cKLhRDMhklC/loibfvo
14EZw/INyw3baMUMtaDkAXHc8TGinbAL3wW9uZjBx6WrxeeiNQzMf7Ez+EcMAbBEqViZkWCkaLOT
Z9n2lyUaXW/blghkgjq8TEYdPYJbjY8RaSEyjpvXvG/f50Lp1T8Rr8wkhk0KCvuesQXrvFuL5BRU
tfV5MELmTVTxWASCST7T94RxkIwQwGx6mBsSFcWa9xITVVi1/o6YlPJBDZYadguEzCL2602lOuCd
YwGox5nRMAHidNyRoS1FEQNO50subP7/NTtW+8GNSVr/EvgTtgp6S2G1W/wKLRIS6AHQZ5cZF1Bi
A7euoOpeUGt9Ik+yOiRO6T/I2DZB/hBpJalXqIetsHvDDMNZpCb3/mJPsGozMfK1NkHQbpO8c1gs
nDxq79E3zsfZTn0MczPbQsGAfWPg5/hm5kT2UWexvGUehecKWZQC1gLKKVKGfpSQqlHpxjrjD35w
smo8izU9Dfg9o8Vf4/VxcKHCstEW5QHrYDEAAQVRMk+rBDZ3hAi25BFUdhRcvLxOqHetjPW+HdvD
HMPgWo9u1HV7sJH+hWkoqTS+DkxO2UwwOQAYfaxtLu+5kOv2Em8KpHAubNOAfV+QoOEY0sukZDLW
bmHg60efGOj4sZ9Kn5TBenIu0zAgt83dZUQBYHTfSgpq4Lx2yxNhLY37LnXAbUeBP20K9GHQTIgI
iiHmupITw0xds//tzxIlfoV9E6ecJELDYPuSLat9k7cErc2DeuxHzr4FJCOMoTlIVXSKHulhw1w4
6k4QfmyvzTao3iYLfeWDRTYZX1ZR81kn3TPdlIjJ5NVp6hxGMDZ8qC6rPI60LnDyzVHKdQTv7TRk
HVgcQivmZ0hP7psXCxbWuTXSy1S3CuFqTqIRW4aIXia5MCSnpvYuzmL7RLAhuH8GZWee6iE2vvct
AXvxMGEV5G/mlJMYMni11MRj4ectO3kDROLFbhu2pwiJX7ZrpZMt/CWJvqPk6JFn6M5s6wNuOzbM
lqXqOdTfaAoC530ZCp64nC7KvSEaqgZsDGZLMFtXGwkzOTc0X4UxOwhq2Crl9OzZJAw/A9rBM7xO
pjiK/SuDRZq2aCGCBXitHzVzspuzxIjEh9TntBzt1dRDJRYcN8DWu1taXCF5EXmRbPoJauLkgRcp
EDtOiEl0s8Zp43u76EdiieJ5y38YoDtucMrTpUZsEDdXDJfxMRtj45MyguRk9IgiYB2w9cx+cWA4
TkyGIiApH6bbbNHbQAGgVyeDszOT+d4U9lPks6TbbTTshBmJTbuIYtUq1RwrIttXUZ+La+mwxKBn
0KxF5IY4JziR9F6RfTcSxwXmUYUH8lKLBK4FrCLewGnNqvAdI8V3I58fAuVMR55rDgYDvdygr80H
t8CTMprF2uvm4sBsstlyNg6flTfMu5RNdIMMc9oqx3lwzN65IyqhfOLbZl8uVX5i5ysQD2g2nDa6
+oWHVSy/GzKnwxEVzw8mxJIPNRFzjJot+74acY+u7cjkAKmafR7kzOPHR7sQV05+5dYyJvO764Xu
yf5NtAuBLzXRRsvJCf2DkS6/uo3HF+IMvMI7VGBTvCkGM684aBsjeh12YPrpAOxZQWKtU2C/YjXs
0+o8NBZUbXtu6rsuy3lIi5jVJvFanshlJGJihUklxluHNRRlMsfuzd+XUbrq+NEvgLdPUnC4NBZQ
5P5FUMX0Kw3Y8epD7d4O/aMCANLqg+/fX+cv1Q8XEjQqCNiAFkDh9ufqJwhjsF5VT15L6bEYD1IK
uv0t0WuOEtXZc3TpclsO//66fyn99QfEXeFBDnEcKsU/X5eSPLexXpLMlObee28U7aHoVK52EEhY
v6qinK+eF+ugmlGfcv/+6n8R5HF17evweMH5IzB3/KnmIxON7onwqgMMHQoQKNHWi69XXezDrPZ9
BKRpZdYtZYk+eVsOTLbV7U/472T7Hzp26E11n+f/79idafwNX7P5x47d7z/0x2gbtC4x7nQYpKdZ
2v+rXfWDX1yJMlXrECVNPd3s+L1fZwe/CHpMAlyv7QF30hHdf0y2Pfp1KFcDRt68a/qn/kW/Tvzl
zbVM4Vm68UftLCzrJ6eP7dlxi4A/Oo0iJIrUtoV8mkS07Oyp7PdJIwNaAV9SY2Iu2ThsHYSbBWQR
jv0B2MG4txvR7JnNEGT3w238Dw0vrCs/LyoWH84FLWN5NDzMn2fuRF3Mbmb53lGSVV09BAxcHvyF
bDg69aGbrcRADq5wDGebECTQR0wDjZp4iUIFQ/jNL0vx1NEUbdptPUt0pEttRPczZUa/duJOvBUx
vtEWgAdGlIXgOn+Tu7hWkMO4fmcAw+sN/0A65LJxMDaA0BD55GBRrcATtx/ieYwOlTKKFDu0mzeY
7TukbY7sGOYwFg5O1EFCj8/TrcKy1OCKJPk0mHz7cRHe8IFDOEeatiH6J8iBTK4GVHBfirkwiV9E
A6o1lYDkkpjJBsMT+iy7MbTi/AQhMs92yQhmX/c5AEw1HTlw0YSxkIIljAyCZ5b21ESpwGtjd18T
MiQeggKIiZd2Z6hKBK14HdFIiYKERCqk7IYeVFs8ok4bkVPKhRk6x1nvvnHs+VJG8c5IoC4y2hXV
1XCCN9NGjmQksDI3C33BTxbAK9SzgzsRpVEZTzhTwSLIeO62UzKqSySXZ3OI8oeWhhqI2KCEFTaR
XrXzM+qEtgNbF9A5WykXpCeKADPxrqaf1Ve8Zfa6CH28I+MiQWlSDWV3ECA6+0MaYe5Uwkh0y27r
zKG1a4J8epkZulJl44tUXu1irinKXS2JDlqL1hvWHcLx7YL39aDQj20BXhkrWxsZlElIirP01F1N
5D1x15szeNkWOWNuniJhByeylfxTLEhr2ISlmX+qCcx9qWSVfm8mQUBhhnbtmep3AUtiqYs9mvJb
JGNvR0GrjyB8ekbR/Tqfx3ZrJRVWIO67s1uaCVN0ndXxe8Zjj/S2VeueJ221dNF0NSXcI7hL49md
umGLQTpgtBvnW8iUKH/JN+ED9faVY0uLOmOxOKgmMY80qbPhDl0fQR8LOuRPyKKdNRhVYxX6wbAF
GiferQiTSIEU7Vc8OeFdAxphgyC1PUBpQMzSp6n31lnzAnqELsHRGr20Rctmz/F66SEv7AmCQ6kg
3Q6JoNUU0kKb0HB0Me1g3uRRHi0rBmXGi6s6xs2OkZNFhQrhHNQuB1XFfTyOEm/xqhA5Gr3MK88U
3tw9B8Tq2hnTbYp6bJfPlovJzg+dr9iDJ8B0+dS+LFNdXoJch16gE87uXJQ5O7sKIKD6iX67Yp+w
tSh3wnE/ermN9KsPpidZYtjFg1h5x4zqNIin5YscF7UNp845BiRvI0YFSLqpBShZVsLpjfRRv13V
vgd+uYgWtMhZ0mb4e6F4ziva8/JzGUoKbhfWBFpIhhYjJ2xQF0pgvV7RvJX4gsc+Li5zJZEvBvM4
HqvIq1zs6HkDbhUuJAScymuJs4ysB4Qc05NHG5ZgzjKmvzSXXf7g8GIgWvExIU1Euxq7thOwUOp2
8e49loMzInCy39BKFq9hXzbXZLD7aqswmd2FWuNgkLDbbaRWPiRaAyEx4uUbMSTOxtQaCe8ml2i1
cmJcXKCYVhw/JtZEyJRWWPhaaxHNCMiLegLifZNiENOWfU2jHoFGchNrGHbrUVTOufEJBBJyDqWV
HdZN5CFvgo+obr1252gdCN2O5jQXYnoDKYv6R+tFhFaOIBPeLIZnAOTTuhLzJjHptdokDsZ0J6ex
fUb2hxglFF78JFzL+shpPLnKWRXi0LVd9AhUrMZMNfdZvrZk3H2uCGpDcA9fwt23WgUTaj1MjIuL
PFehxrseJRLiLDG5MY58X7vS5p4QBqXVNe4IGwQNSD9+Z31HrGLEhN9J2KXoyrlEFJjLBXaHvUtp
OxxbmofbZqICYW1Qx1QrfeBTCP7BQ8c6z0ueMeNezaSNMeVf4OjCP0UulLooh8RNRCRnSwuKOrRF
DPGRGY09mJyeGdztazsYfnwuzNbAOEkP0BqF3Hax9zW1GYdPPmE49DjtV1Qi9TEFdvMY2LHgqsVX
q9Gyp8DN7Adl1JcU5eRqcdHTzn6IEqo6BhJCAip/oq1FYWyYgNUY1J30fnYB3juVUfMDi7IeSl50
0CJakAXaylwzE7E2RTyjymj5R+KbxudUC7pay1Znx20Q3Hd1jODLDcavoxaBwf2XGxo0aq/PJV9y
LRbjKXVtKk6tIXNuerJZS8s6+M0E7vh2e7Z9LU9z7RgdmugW6WyHmXJ6g2wloFneGgmERKQsr17a
9+W20UI356Z5mwOtf4scrYVLb7q4/qaR82M5vZekHCJguanoBi2oIzYge+UIx9cFj9ZJxwfDdLLr
bHrPmQrdfXrT5tlOi4yn7GLiaG7qPYbC1kOYMULiiFV9nrXMr9eCPxRwfF8wjNEBGnZafrZB4vA7
kQlaWjBIDhtqFKllhH7TiUvHcsZbpGWG0U1xyLkL9WHug8BcMb3L3kUg3zpDeBuXKSiKsTSoTyma
KbnirTMcII0qjNfkTBPjbVRNQXcX2leluV+OJoCpGwxMcy3IoNaMsKEjIY32IA5l370Dmx4jU+QV
uyQU/+4GCQPChYnoHfJgCgd9EbDrTai5ZCh7mi9+0NR0SEj4OiFeAH7N5JhQAGrlgIiVpQd1pXln
/g19FmgKGhZdgGikvICSUtgVmpVM0/HSiIX+zsQ6kmICccCqcTxpP1o32Npoa/DawKb/xFsLjo3Y
P9Bsgaa0jWnLToBNtmwOgOYdtcHVEUMdBUwDyii3/WeloL5VNwCco1lwfpux0MaBJgJjL0/viCrK
FDlZskAM5qvX1gqaK2I1+bkJSdquPNRj2B4yuCki1BAN2ZR76lKIMuTBmai9xcKW0dCj29PrEo8W
wJzi5NegxKNBkgpQmk6yzs3IPNKzz811id+LhLTBMzcKZZ3dnz1/tirvt0P2f8u6fyrrKKHoLfz/
Zd2xmn5SK99+4PeSLjB/EYxmmcL/SaoceET28tgjwOA9s6j2/regc2yNOBS+dJAsaKUyddj/CTBs
SAAu+nrfd3SN+G8KOsf+qWwyqeRcx2YYgNMM2KFt/9QtKPp+LGXin8ymUGcj7erNlFnZlUi37Btu
mOVIPjdwIdrBuECyG3PoRh9KNYgolJ3xCJwF20lcz+OjY/fha7agszo3mmQU94R4HKsbaigsEeKt
mxv3SIRQz1QuX2e3n56GFvv1ivlrHp6wrOXfRk1QGpvBf41VlbJf3BBLPT69GYwt70mPhDDWLKZR
U5nSWAOavBusCWOR9w1jaP5rCcopymE6pYEaP/ZJ41yhUYF8GsY6/N5rDlRkjHd0fmG4QUhL3xbN
i3Kwq3xUzCvX1tzF3w3bxmIURC6Bxa2Sj7U3cshTs90huYrU3SJbgQOtdebvsjCMp6pMwZDLsYju
R8MKj94NaBWBioIfWdnOxYrTLF2bKLeAKU2Qypc6KonPDbst3e34Tcy0Zda2j72+ky4gLUiM+fMs
4vgB6SbwKWJYD8mUR/toCfyTyyF/b9JsImasKLxnenlLsufwl8vVjI+CuF5hYedmrqBTa5wq+DaT
WViDfGwlwSX5CD0vIAzMCrMG/3emD8/CW1agDb113qjg3C5oCzX2ssSBUvv3DsJpFJijHK6jLJpD
NMdkwiI5QQ4e+v06SIq8WjuLR2WTT/1JSJ85pKW4OUFObKGB5fpBQO026Usv6QPnZm0AcuX4KcdS
uPIGp/chQ1bweuNlVrj5IxoLVGFhv4mKKd3mXYkTLtbUHpVAk8JpDo5+UiSemEnXn4BV2DFhzSp6
9Pv6e8dvwSTXL02yMXw8H1OU5exuE40yDp9L/xUSh2ccQk7TxF9iiR/tstkycE1t/OEeSZmwTx69
qYVbxGB2F3BWlWi/CYMTVcDmpxIxPSxEcaavjZkhEHlaDB9DDVMN6IV7wlOT6zTL+JE+7izyb3y7
FglucdEm3FvllODML+bSMqm/R5RVhPdRR9JGISrIyE4/wsOePISwwvoQ+Vwj7JpNmi/PTqci0plt
4a57QULrISxFvTOqsADxkXrrkW7SCbpatuswiPF62+1aB23XUUZbvxRwSQLiTzrESeumF+EujXFs
GdQa24S+CHABm0lEJs7UQMDFTSyvqnKuAHcPQAXcy1I74XpmOEEtXM4HiJnc90EprL8j9fWmpPkI
jK1szHsDUKe36brBpiQPwfunS3+yyIfeJuz/R3xx02WwF6IZiA7aN+4wkJlXLM3Z65rhZKVDcZ1F
6VAt4OHbE5HZI1PpnpaYFzOjnl58+4MwWAZyP/vmt5WzYegUr6ok7V6Mwcrv80nJdVeCUUqUK55b
J2PV8kG9IxCH7Ue4sCKuD0xyOkX+erSATY9D9gjf/zVwWo7pCy82OZyHtI9o35bxtqhEug4bwg/S
xBzdFUYA/0BRRSpF5um7XU0vpm3HGxPg41FWzrK1co8YESu1rl6t4WP5km3RS7hH7NXF1kMUos+X
3XDn0r/aNgpT2Ayi/KOdOw5kFzfd4JrMoZnGiNSHXr5gdhnO9eTlikWqY01BLwqOLnFD46u5UA3x
5kfLg0mRDJcwSh/pXeW/ZhFK4WpxnMNgBMzAhBGobdRFahday7DuSyYhwCPg7yRZc18wRthLCC/w
qax300NczuB93KmwWFaU7j3km9GE6c1NeZpwMmzDhY4LaRI5d9uyU15U1LDB1ySZ2UR8ewSAmKhe
rWP0+ZcExOND2vkoG0wAKGOZLSjCLXNr+jUuSUcOFKx+8QlZuP8Y07/GQcvX/yklfMtyB7I4MlU+
iHHAn5tH5gvBSvn3bnb6Nyki51mSU/fUNHHEEbIxd3kNvGtcev8IcRMnK/5MSlLfyll042R4Thyb
kKC4s9/tjkfatpvpAmSwvPMZrh+U4YoHGDDZWlFQ8VZN8zN1DrbPwhDJfT8GSKRRzV+oz8ODGbvk
nacdVj7HZ8nMowcRdOkhCY2EoKJB+qts9JlRsuZv7LTHs8KZfzmZeR3vCrw7sKvz8ENMBEO8Kmq3
+4wON8lWizEmF4suzaGzwoZaX6gvqLyyNbO+5cUebYhuYSppyuUJUzPZdB+aaLIuC9SwC62FkbQC
z0x53pr46nqDeCZCzNotVVpv5qlBr+5Rvn6sm7p7tBfUWTGm8mjFwtQc2NHVe0zG+Ysd075EAycI
iJ+wUKM/W9YpT+XJbfunfmASgVHCFn3/yWw8rTKe0ZL/D3tn0hy5cXbrv/LF3UOBMQHciG9TcxVZ
nJtscoNgs5uYgQQSY/76+4CS7O6WrmR77Y1l2WrVBCTe4Zzn5OZnJFpFxTTUb9Mn1EZRhXq8Fj1P
otwkakPXCeENFfEt294iE2l2hqncSjhGX4NuENson/EjtClHcOK4Fg1DS2J5nMz9fjTLh5Ft4T5l
wrnlIo2O/JTFhvzx4hZRWQcRmDDp2JAb1me/bV7+Wx//XX1MR/qXQuULmt9X9ePS4+OP/F4hu794
IBwQV4I9YMNhUaX+huxgkv8LihybctcNPsAc/6yS2T78c80RQgTHdWojz2SjYv07VTFuwB+XCVTF
IfKtAKGC50B8+FmY3ERdQHjsJC5KWwa48tFJjxthgcVkaa8M2dFnwhVkuZCXTh1d1dXMI7j1TAML
h+64KhEMNCbQBqWE005bQ0+tGx2CiCuacfWAX99vCi2v8oRFnr8rW2C141WHWithamez5127yiAs
ZdepohSXg9uotxw7euemPrRQ2/DZSwifcHiybXaqiTfS1vO9EWhtXeouSSU6BKuCJbgEzem9bbXK
vKwmq/DWmWL0s/JblapDwaqhuWFHkt+3TRQ+q0I72Cd46FrcZEMmL0i0TXD2zeFnuExuzUvMQm8n
1hDpntkQa2lnrsqtU6fB4iwmgdv3x40R1uNLOrg8cTAX7AggJ9qjTWh9s8Em0qt2EiMgZcuQ+1yX
xTEj+OpFKK/5bCsH355Vp+FbHQZvxTRfBWabQa7Ky/nIf0TnoRfOderhyYfnYm27zFkwYyYr/8EJ
m9s+q5IRgsFsomWIBzSNEgbGitKZI9GNxLwaYf0cKkOXN73VK3RbJZDIdsaMrv35NmR8feLByGyL
A3di+M2BfUiKLP3K9eDdZvkwEIbGFPSa7CMI5p5oD6qeLPx1XfWQaJ8SPOiJ99a0TgMxHtTDQWef
kTvZT0aN2mglGtu5rt243yDjqaFkgpQeUktfoKJBi5D2LoZ5u+pRWixRNoQ+smQDs1K42UScT9To
F2MuJXHxBfyqtNFHN7H1G4NA/8i+St5rJJVXvdHUlzXme+QJ2phRZGkxWGQQDcDPwBz8/lcMWO6Q
nA20nxJIuAl/s1k1qGOr9pRJVgrVCZPVWNQbv4uaLNxhB8HhAkwOrNJYKBKfzQQ28Nt/F8n/kvXD
dP964nB+JRf7tfr6/ZnKzn/5Q79bPzBxuNx9HF4ue+EP1tFvZ6ofshQG1QMdiEOOXfM/jlQ2yQse
CQEBMzGC9kAd/eOI9X9B1cBCV3i+i6nh36Mg/XTA8vIc6Cbb2hDXtS3+IExH6tqWCZQ+P7Y8jcnR
rS7jKZ4/4RwYoD563vq7gcyfLIh/3lzzgj7yN9PDkOEEnKk/zjm6IkzYfYn5gJq4vTVJ9VwLMf5d
sMlP05TlY/EcY5ji4v74436885Q5AGCZDqi7UlYuU3NL6DqSKcaHW9MYC3jCLerHJjPuFGl/n/76
Q2LD+fHBxRtYFDXk6LoQ9vluf7JgoJ0OWPX6Hf5bWoIdCYd6V/iJeRhcZI8Af9sTPUWr9jPjSWsl
IwccZitTI10rHBb3GC7JP6pB1pyZvy4CNgtQXgAicEfiH/9sUc+IEJ3CQMo2yYyuwosUR3sXzPM7
lWN+h3Iy32jCDw8Jxx07QML/SirNzxGt+j4aSqQ4MrawLi5zITIRiBA6mM1kPQgCkq7aMbce7Alp
e+f0ETBbJV+DEiT7mhH+/I5fXe8IGxgei55Vosqm6jKyjGLdRilP6rG2Kyy7Zv2SpLN8tmKTPzhO
KarLhtRsCITRXcjUotsMSpr1ka8KLWGMfsgCsAJ/dU8lzMc0fWWz6UWcONdzsPGnOrn2Gl1d1m5I
/1XENskRftre1sVA/z/4yATgPwcrJRJ91s6UHiKzHDdOBFs97+3mVpVddNII5PeCQMkjWH7ejtMN
j5lZDo9NpsU9vw4mR1TVW5IVoQvRTr/NmE3XMQMEhH3V/CnpovqZhS2/DCGY5kGMID7BP0cnp6uQ
jLLcPtDrzO9jD+nEbPkjtOfqSdA7XUZT7B6bGHFiX2j1lCH5vJzqOrwsy4BvhOcdXmW3HLFfQgA0
EUUWcqtkhL27Guxt3TAXlOAfV8gkxRpzffvmRvxtnKPCoicjE/NgTAHQabdvWAZxOwdwO/Yi7Ysj
nl55NftIRrFPotxUTtVW7CxUcZQqoBLQxB36rjHtATDldzGdwk6AIL8CO7aM7+PhW24yFq+6DqJR
YZocGlb9kk7N8BiFtT6HzcC/Crr1HqdVAO2ETxyieL6KeFqvhdF410ZsDmt8IPZWuFm46sIEPS1G
Z6YVSTV8s3LgIzzw3evY5ZeIhjBgdoEVhfheMhMK2fO90jqjfw29NYuBLCMv1oClUydRdCfMqHkj
I0+fqzGZP9ljiVq95mYoWiBMiDy6r2YmrAfWneMmiQu9g67PTivmd6T64ateLtGCwLFvM6KFnYYg
jsZY80u4op73tDrzO8sG+VzEfnQqVP48GorwUeAw13HwbvahOaxSo2TsoaLSpgzwXkx7pqKKov4x
trk2VzZGu71t1sHGdYmjjvzhG+NdeSUzj4tysqGCJ/xQIG67HcxSeS1Lx0UjOXrXPVGND1WKI6NH
zf5iYP/Yaj/XO0Je6xen9OaLzDG8+ymYA7kysiBcB9VYv8aBD2omBVfJnBQD+MeHCxJuAozmxt00
ywqcOvOg84jV+0kqgyUZcYsBuXl8PxZzqdNUZGgzRzM9dDXzdGw5U7r3prR9k3Sy/Ewl3fR6ToLm
M/Gn4WVmzr6zZezdXHXCjgP7KchDENvPQ12N3Vva9u5zalU4fg6Doyv3kHbaqLaOaWKGmZsR5eWI
O8a9I3RvXjXuNH+yAM+uaVOZFlve1G7wDIod1yGhxjTuYbWqyVLFoFJd9TUr0o4r7OQa+U1nKiaf
ZnFneP2VW8pyx7rQu9UtrFvPn5yr1otR/0ZXpdE4G9PnJorxLx1LO/+kPNfasn/rt707f0kDkGXu
0H/NE5sUrwrkaO8mBK+JeFVZvbwk0nLckkYxrVUUd1+tVDXbOFWEXjbRDvGDdZp0Hm4INPHXhe8B
WpdxeuXiszgbIR6SNfnSJ5EFJyNnoJoWDTFxkljTI/0ZOggDLhBJBB4BGTnr7rIo3mPcGMSv0lXv
8THPawrGu5l9wtZGOnyR4f05K5GNO5FwwzZZaV2kBB1ue3xpRz3zQ9rWYB5NUrYPpY/sWnZOgAHd
YICxjLGgw2XQQ325to3SvCDKNjz0sXXvlEwQBeMH/CGYWOC5Tt2bkuMo1l4TGnrF4HCZCRTdcLBl
6u/o3V6qGlJdr8h/JAW7P8ZjiGWpCKmCPeBTmzlSb0499vvYi3nm8QAPCMHmMccQvdtmlWjukLRa
K6vL1S6GP8zSLwdmFwYT5KIBbYWTTxfVFOMFLPL8OURl7a/FJOZ9mA7pCNMYfyKbnQQgkuvQczvN
LdVZsHN75vxHyflKJgGHCKEtuSQyQnJfnd1CyYtRkx1M6gaYvkkCK0gS7iq1jWPs+1XNFTh3lneS
op0+6dFh55lB1w9UdRiLjTMY9ckCi/QKPM072nOpHyQRrDHL7/AwaS88ln0036S5ozdD1DenHA3K
WuDo43LPh1XBuHyroCLc+soFxRXNFjBcuKqoSINdA8Z7i2FQr0YQERs3dLLPvgBSE5jziIxpJvgT
LvgO9VHN2LC8LcCArVVqjsc0dSZn5Q7DJjbi8LGA7rQvUq544dTJMRgmlrJj5J5rgr2R6I/GXUkM
55XV6PnE+mJAx+uRA8WGHoo/OMSrJNL+ZTjR2azdccR8RTCltyndJD9Lpa2jTEofG0Ai2ouCZQ++
Pn92ESIRuYooCkFBMsd5sM6szPwmyyUECu+7IJETuyGJ1024lqXR7nt66GeyR1OQyXmaXbqwS95A
DwrzbCl30FgOWbZ4zyHm5sOY5MApkGrA7SYgK9/5iTd8qWECr7tiXOoC2dxOE4kxohkIrw8Qo1yg
uAJ6FkGrYsZll8mxdYb2MmxU7a5bluhIAWsvPUyImxTDZ+CKOFzSg04q+YUO1YC7C9hu+W0IpllK
JIwFPIcKSx8yT6F/siOPw1l2X8nZASLNcLDOdyYorHglOYXfq6IINnI2cKLl/nIP5JQJfmTKaBN7
WBj9JGVjkEjvWpNBfGeA8eDjpg55ymy28cMw6VmXFHnwIMUkv0yECspt4vEjWZqn89xTFf5afDWp
bT1k1qy+yszPgo3NOJg6uVyE6BMBKVvKUHE/sY1Xq6VgRB2PBmaTEXt/dKCMXBatJtXbVJhRatrR
rs2wFpbSbgjB9ZDzs0GrjbuKQNnH1CakJgaOtyFoTF7F+uNdhM1nB8lQCgasWQ5lonDeu4yaJA19
ypOwaawbjsHqqyNFPWyMWAw8tQeOStYjoPdYJYAKkvM+YQHxmBCMi9y0MQJoz2U77+MS9LLJJGWb
9MO4iWOe5TXF1jN9NSEy81L+hmS8+t1UHG3FR8Craz0E5TS/B7NMYadG9bbKUqxt6ajm1YwDxCYO
3CmOOdqC279uIqw/6yGI1mMbTHqAwwn0Y6uEXCGv49joDrFhN6coXEjZ2JardcNA5BZ+E+W9gzty
4Id5UXMbwAuq+LL7zvu7hubnFMuPfmZ5J46Ps9wHYfDje+lrEI6Ep3QHN6XyBzTYe9e+YD0Vd2N0
ml0KwiTkm+1ic7rx47pke+k5B93VL3FUcWFW6MSUM8wX1Sibz32PgQPL0fRppOLe/c0XR3P8g69h
ab4Cy1lGkB7wr5/fLOSB3B8MRx1IQWAsoipxP0tuNNOCPEogNcge8nopHwau+LxTwcbkOXXKq6l+
zSR1s+9SBP31m/qQZH9vtliM8T4i/uVN+e4fGt+YPCDIKLE6kGjUOGvgDtFGMfJjD2AM+7btkw1H
s97ObDpQF/VUUJmkecWqwG3qDvldNrrNySkENOHIq78itvFvAxHLbdg1+hAZbc2oqPOMzV+/c+9P
LkTfgYhkgpoIET0scZPfu9dZ7TiymMf2wFoRqLyfwkjHRzzv6plMWJlW4yZMHP99wK18SAkL3hmW
/Rpk8mmsYmebepRLhkeiXQ/i/DzAInweMNZCvIfxbpql82K75BKcZSzBfrZJEhwjYeUb1DWEDUzc
0FiVswPeVe8aqKTcItGhXi2wMlNAatisznzhJlTzbdOPm3o5YWy3N+6GuBX3hufP72UQm97KxrKE
ZlhxxgpXUPeOdXHsWUoek6imZqdZpi8hOsaArLlcIW1cchJ/1OpTpZvbqmiWMyVcyvacgj4sGSC7
iJ7vXSeXW2ihTJJh0l1mfUMNajFyiEHXP8baiLGUenbx0jp9Lk5doX3kUdEY8yWlmOONSXXT1ovz
BLAa9uCCuDwWduyJPRuPFDh5t6/sxzpyrZVqHJkffaGL+IjMLd2w5uN/iCjoo42JxEGsoxRZy7Dy
qLgvQvZrX7HCIDZwR2r61kwws6Ib5xOD9EdgyiGcrIqJUt6fLGLtZop82mnzQPfNEUvUwZOZ0Wra
FdN15RlsrstQ6vPU0rgFiSu/zFmPvS7F4Yiqg/spH7kidUdDkVSif+zS4sVv6R/1hCc3GMFYEgpP
1OzHdxfCuE8J5uTL56Fj3LWZ7RwtHhy3OSvKfZQnHHqIV4sjntH6dYK3/+qyvqfeL1jVcdvmO6cL
2hs6UdAapAOiyqfpF0Wlniry1J7QikHmmziNuqW3q5KwYOnfIctzdTHBACxGjG46hl+g8JZmle+s
qJ3829Jp+0fTImXZruz61VOYj02XDktadM8b8pt5AnTko6NpY6BE+qi86pA8cge7nCZdVBGaHHR0
RpGLdnEN7ZR7RJk9uOXJ4v+Epte8EW69cAw0MFC6wxVpC/pQJTwTG9kwlUMnjkYlXB6hCWStnTez
7ytKu/mMliG4tEbGLCgyw8vYIp4AI2Z1KZi271seoPvKtD1iO6rhEcg17f04p/tgmQAhnZJXZc58
yE9pk4Ox0u8wvGO9JRtCPrM5vxkmX37p+o522/TYmVbY6MqRDGXL5V9aGUvhvLzryQ0ZYiG04MKo
i+U3cMbiaC23KlBykunJBNlIhiUvXoOxeCKmQKwycySmeUiZjCzNazqZNPDJ5Da3JgCLcV1nlCIf
z2JZxRW81xj6Vg4mJ1mKXuY6juCrWoYSdeHPFzoW83kamK59XIb24i/g8m7Mw9Qb89mNmXg4am5u
PyY+SDUKPorPctxicgKArjiSQp8y1qegKgI8oH2EXPFjPGCwp/zSuQ2dLQNHvvplkKfTYN7lkoEQ
Qe3vuHHms+Z2q9YTiDpsmxOzsCBmemXKKb9rpDuhXE6gAcOKAUhd+9NN0w8M56qOnzjG+3ucNJ+I
tT5mW/Q4VP2o/B/sSCSM/3LTW8veqLfoJxfzfWyN24+ElngqvWs7F949BY/ZMvga1BMAGCaC2s2b
zxphK+zdbmzeYjY+aEy6+VNlcJtHdlscjWW4gjSNY42OPjp9TGrYLKEJotRo15VO+TeVNsMe4Bpy
61i8/Mf85uMhOeXMbqs6cY+GaXwzTb2Uy+AFsKiXFEuNMpG8fFyaMCF3+BKKI+Ts6M60iupS4sPf
NFDlL4NOkQZuMUMDAc1MrV9q5RHxEDREOq11bHYc7oatvtZFWL9MMcVOazbh5ehzztYjUa6rBPn+
m1k5/CB5jodH0T5tlaA8xwkRXi7Xc9Mux7CKanVBIh8TSeyP1Lzwr2HjdA3gSjaGD8ky9aYuWZ4C
NGgvVsAl4epefe2bqH5NrCi+9nvsR1a7XD9krh9odRhGgsrYkOdWHD/K2wCe5i7OYa2XGDlw3/OY
ZH9pP3w8GyziLU59ECfXPkc+c6fFjwE/7dqPDcTr4RhCQwopQ5o5tx/GlliakMTytYAJyIaJozIR
mfUgBYq9tOeHDBkQH+fCrC41nMBLz6aILZffgCA6+awIKJa7VtcU56PFaebGw+M8UiZLct8vzbqw
odJUHLacY59/5YUQ0XRifiHWHyNBbL/uMbBldMJbT3zgRPmpOE0kkhKV74i24wqpyTjqO5qdD6lK
BxTxgCOdm2I2h/oFZTID6pGZsZNGtAodhbMjAEjYDJe3POy5eD6O2WlxpzA5mi/QD8VPdPUzLnF7
oZti4GQK1TrTTcvQ5hN7T30wkFKQeILX5No3Od6SgfsoDx2eWmKQ9HgO15oBvXEamZehMCnTY4WQ
/TTKgiHiclRiXrW3be7k1zoge6kg446pl0GAS4NqcZUwMuGebJlOV50/n/3Qsh6cxu+/+VU07Tve
+grCOzcuiZGUl0Utv6iypeRoQDIes4qbLJUpznm/ehkGj29N41A+4gXhVhlyvoOuwNxcDWPzmaqE
ALt+mvFkYwkPqVt6L70aDZNDdmwoJ+o6ooKch3kz9Pzgc0A8Sm4zUv/4248bcy4zHjGG1bdv3sgz
VfJQOVa6m24m4CG7EmjLniwXbuiUqjL2PQ6ZwePKZkWrPawEqT5LoenIRn/eTSp/711diy2CHD7f
Mij2lXxxbTrTcakC5qmhJWP13e8ZJPCJx6NfZOMB+AvEnpgMwmUTQx6m3Paez4sBGw9OXdTV//W8
/ouUOvyW31X2f8iBvwIwkfzP5jWvu9cf1pWojvmDv0tAxC8eYmbTswT9ivujBMRllYmdmYphobeZ
NIG/OV/d8BdMr8C/XLZeTFoBN/++r3S9X0LHMkltN+1g2WT+W5IQ1/9xtbckjKDeZgOFZ92Dpuf8
1BVTw0glJh8RFXKVWO9T1hsdsRU2h86szkzDCXUtIWOshsDLmhVicP1soPdjxpliLBqkcRkhZ9nO
4C13McQMEP6aoGvUvwnF+SloRn9DRrK4qPvKuG8qRe5HFZMbwGJrJV3EvUMgJ/ANBG6u+pq4Aks2
jGEXtIVQzAX491k7u2lSmLdD5OyzBi8D75tBpRcfUJacBdLtE9lZqAKb6HbUzTWWHYxdPJWZTFuH
RklnRRGSo/cWJ8sFZI8zk2VF87X3kMD0aAHW5dAyYXSq+Ry1MfLTDtfBYL4lBplPTaGMLXsRazeb
Wu+9umE0Hdt7o/KqJ06OjH3SkjRWAIKe2us2n90tBIPutbU7h01lGUABJTvWKSGGWCU+Nr4pKJZA
hQ+z6rFpoaVAF8sgS9LXsu+bqXmkHA5xl+EWDU1iO3KNczIl+MoOSQk1pbNN2IZDIDU8uLz9tBpQ
YEAf9c+JBWcIsM4dBqpx20X+Piz7g3SXGInCRhZOUsjapSPZ2JG5x9QKfj6ZH72OWfnQLR9C5t2m
6+mpi7mPUQAZAkJH/6VUZKRMEyElFHcXIDPntYOtq9Y+1lgi2TzdVBsaMgOlpu+vGk8cwig8AVE1
10FukzuiI4N48bQGmtx7W1VLyiWUtTueoDiXB5QwNqliDz7BcEdFz7VBdAO9c7IQRWJN2oDqdTdI
4oH4BMA+ekEgLPKdbWhlL3KSCPSN4DhXETp3z2k2PXvplYOqHCwBmnMaAMaFxjbPmodaicdg0peZ
jbEnHoS7M4AGb0HhJXtflq/ay14Y0bj7jAE7JiLMQiQVGKfGDr8hOmFHNoTehmtiyQVYiZFLImjj
27DOSHiIyQyzlzVPHnfrIbDwb6oCJm/nHQG/WS+zqy1iCthhGPkXPbsTAdeB3JIiPB+8ivmZ1hWZ
GwXXQlplzcaPpXtINOIZN5mnNcieZpNb7WdDdeTX+FO0gS9Db1nPzd4K+AXBQsO4JaIRpnD2qSWL
6Qwfrtw5wRcY4+ZpihkZe1IYD4VrlYqtLHZXv0jTu3JgVlwpYa6yfNk6pmH7YFZMJkBx5ncaJidy
Z31WHdHw8JpHaFIYe3WOD9KzTX+LFgscg22YN7A30M/ovNxaivUAkyJ7k3QOnlA/E0cLsPo6jQNW
GXZMKzrYF8ow+41hJ/ITqwO+RaLbadQz1g24rzbeSFK66dXs9L3M/DRHLlNRbF7cuVStXSL9ddhr
C6NVXt3nhjPfRLI3T1anRg/Ut0jSNf066bgyYFvblSjWCvxlDkyrHW+1v/QZq/EPGpcVRKZ9nYsr
w82/pINI1jiecOc2Pgb1AG+4z27qLLXyIA4V2Yq52DuWsgBXVc2+YsB4nInu3gzSY18N4hSgnFoh
h74T4Py2o+lQRoYYnfVYCBaWyMbsJnzru+IunWHfWf0NKoCOvLnUYnFrfCtdPe+YB1+0nX+Zjvzz
NBN7UDYzO+mq2lHkMkJoMbnMCx8l8R0WxW762tTxSNC7vlf4FA7+AgQrcn9JA+m7NeKAefFe27Td
pOSYsWjPKPR2fWm/hoxEaEDJihsWujaO+xgpV7g4CjFLsLyir/w2kMK98jVyLK8FeG8WlnXCapDv
ssIetsDZIbV0OcabsAwOiWNeUxW/CKEus9jNjsqbHoNR+Ss/FYsR3BHHnpb1IQwH4oRp/qX0v4lk
pJ6LSC0a4+LBtvoL3+3aKxnYp7QmGAmPcHEufLGCSXdTwDTfRE4SIF5v3hkBmkQiuRGD777euy46
6siDQwD6oLhkQtHu3aklRtuJUP0THKWc5CWcAYgxfkVnUsFwFmRrMIVrdugmh80U8IqV1g8NgZM3
KheXmcVDCETWxBaHeJLciotd23veyiy9e0mIykZQpl3MjTrGLSB55HUGsB9MfUBEzQ1IZPFc5NPn
Mer7A+Dsr3VPggJNMvsGuxv3UzUZO5p1bw1lIrzuiuHGxEbP4tZd3vh4lg18oQ51G2yAuzrT9XYk
imhqUhCQJDkdrcR46kNJbrgxfXVSiaO+6Ht2ULrlrEnbLTmz4sD5m56w3xOSZXDK4ZGko17S3wOs
0nvGit4u9kdnZxfSWU+utPaxnz2NQ+qRlRQ8zJ26UFAlCYWO3x1D+qeiKqKd4bM8c6Wwdjhkg63l
liZmv2XCjy8a6B3p0/iea3y5M7L6L5DIqu6Tm3YR6vU4MCD2H6YR9JFcNOlBPT7C/il9bkVohFlB
J1AQgXgNtiwc5cqHgL/cZEDNPOUcGrtOB1IdJcmpn5weKwnr0HlGbx9vPVVzeucoEMCo54RPR94d
OghftM/1wFiyOrGVUn64BvIB8AfHSQEaioYEY3nb/jrH/q+2+m+01VS1LnuG/7/38Pyq1Otb0qtv
Xad+qK9//ZO/1dciJPM5IBTRXyIBQcRQev8uB/xwG4LPBeyCEo8UvX/W1/aH6A/lNdrsJbblu/ra
+sXGnRhSczuCJp+q/N8gyyA5/GF1AqjJJ8DR8SzGLry7n6rr0CGXDRioJOi8eE+YpO8NuHaLCXz8
tU97m/5v/A1BbUGwdPU/VV/e1KRIq//9P3/2SjbQYPTdVPN/qONB81buMg0+BDbW39KULxJL4QqX
b/83ksM/eyVeAyU5ebYcNMv//11uIGiDSLcgOkhfJj0k6s1rBfYL4a9+/O4H/9c+Ens62zU9Xs7k
tX58ocEv2Ay0WlIh5+95kb+jVn7P+Ot/8jJL8+Pzi//hN+pQtgFzA2sVGfD6wgDtHswAKrcp/Q++
Oq7VED1rSBiP9TPDKpZm6dYJn2iICC2ZzJ56vLYZsVbZ33woesefL7xAIM+x+Z0WEtNP3x1GTSRq
HIwHHqA5srf5bo6nBa/3KIe/BZ8tC6vvd3Fc5YFwhIDJbbMfXBy/318RBkkG3Ju1PLDJZ4fOpOaQ
BU20qo301QwoZlMXQCyZ5t2/fykGwnWQ/Pq+K5jk/vjCPD1YNiEOOLDZq+/7tnHwbRn5o5Hx3/76
Klm+sD98RjaOnAow0Lirf3wp3Wf9nLK0PRh9A/cMGeIWTFJ0/9ev8if3VoAQ+R+vsuywv7u3FgEz
ceYFrxJO3oXdTo9DiUYdpNF/9NV990o/fXUjxUmN3pQLpOiBUk/Zq64Zsf8Lt5f5xw8VYnIhrhUC
mAs5/qfLA9emF5TEph4kScUbCeKaZ7FkdKbdciaLxaw3VthauwZh98EE6YYHlDgS2L3VCdmxELTD
QGuDiUiMFp3b24dKw89IhyIXy9r1fv4+M5c4xtoaztJXEdJfvUA9Q1a4teQfgZVRbtmi2fQ5DkX7
1JS3cxvaT7lv10cvyqKXoWT+N5aTdyB0DjnQXIV7YMTB0l2JGD0DrIoVO20EAg2j265Lqm2fF9W2
Ywh53xmZezJDPb41Eac87G/eu7B4lcytL8ZADdk68YOkxhZZgBLLE+C9ivdjMLZ4JWy23uRDJ3d1
GMtrdHL1pvMQY7M2jAjntvoCLGfjdOFeRAyeGxOxWYaRfGO0oKZLk0+nSw6uMvO7NdpfG30yh0sS
p9WWxqdfV2wilxapphsNLefklkxpwfXWF5bZ1ZuAwcI+CEuDAYlpP8XJ4F1MMS11HNTFoxgRVzbK
kc8NKX5PEZ+dimtk9ShLt9e8J/CKdB0y7NaOM3OvT8JlXWSwKnlUY+BdMNMubw0j7V4ivpqLJGvk
teizd9PiN+0zYT+VQfo+qTG674Suj+NyNCZK1RdzsUh4Wqa5Mfc2YI2bLAWNnU3MXznRuzVFYbof
4oIBjycI6S5AWJ7SGNDxysUpdxU7MrzORFy9g6Wxrqw640vsC4IqoVEyd/247AsVuwSRR8FlIvjK
8pQvIYLEvda02+uSeMaHQNvLBsxP85dQTzxim7GmoUgWpmkHb2Nd61YU+xQRnjxbrG3DjUii4XMS
SSPcogdUdNWEkQGBYiF3aYBLfQqYH5HAmpfv8HjqE59x3laIGlfo8ZuDm1kEW4JaeHAgYWRrrzWX
8FfU5zk4p2SgQZ7Y2beY5MEr2/wEXTTl+HVtCSue8ZOBH59sTEXmJKlKpjbW1PjhVpOUs+8cOfQE
NY4yeewqIx72fVBlr+EI7iSsuI+EX9PHp+FQ7D/g6iOR5581vfXek3Squ9Fo7XSXScfThLkHKPZg
DI0Ylafc+qJDqb7amnvLNdDVbYrRU58GH8p0nLnehT8D8C3ZM3urFjXECa9HisZuoRcTKuGevCTO
X5rYrk6A3Cr0CcpmWJK9M98PkcUL58QbsXZWXM4bY1aM+xPUwVcxtDXckUW4zwjkWfUOj77e4VRL
AhZckJeje8iqfb5J5JR8q2ToHapcsK4WiQBVZPWfpZqHvUMIWLsKey4EPQbVCbDLu0LlTxPVIfGz
in3Yxt+6vvU3iZruq8ZGvTt86ZM5PZWVYAsbSXHBo9C/TXpuSrSc05YN3XAeujbcMhaUO2xTBGRL
P38KLKkvzHDalZr1V6wn2a3LERA0LBXMYU5XLMnzsGJvkgLNdtVn4bVDUYkKjrs+X5JkwfZHyDCy
eatbTrdy7AaGQDx3pcvntsvslbS74DoYM5DLkwpunaGzrpgNsKyDsnciOI9X40B96QGXMlya681Q
8fE9hf18VQYNvWfVj2/KaMmYjAH2rhM3D24t0ZKzZBID6HFQti3nh0gM/1anE6untp03ERAYOnCg
9bdRnbcs13tOso9Kqw9bELFmCZl7zjjE7L7eiJGXbtl7H1IFcsG2rPGNGM8lzZ6QCeZWXMH4CNq0
uHZkV++S0SFhGK3htWqWuromv6GwJBcTix0gc6UFU9vn20kjBkglluDtx6mLB+S5ywPrmzlyWtGV
F+RvkmGSR116lXlTvIM8D8ttpJJYGUbnXWWxt1PomEicbgG74ejfQw+b1oMW9SfU+uG19hk/TKbP
ZJXcp3XPLwweywQJHfM0eBhkHK0DUVWnCBLyreo5ewxSLBiPcNPnQ8l3Htb9zsm8hkX7kF45kW1+
CS2ghGwyqUfr/jrIVXFgNDfss6QO92UYG+euTa+d1Bk+G1mmrucp6c5Rpp9S0xlRh+PyIJ08xSZn
eQcdpmQeJ+CVJBnHN0X+7DdtuUHf+E7Sc7wmc/AT9/NjO5jxwQ5qY5vEZbPuTEdegzJmKVvPDF2F
+wXsQU98Fg+9PORpaKRJ8dhUnLxtxYljlgF+ANOS9Vrzk8IxX2oL4Sq5A11p7ei9sJiydgDX4VZg
zoqpPxDi8f/YO7MlyY0riX4RaAjseE3kXll7dW0vsOoNS2AN7Pj6OVGkNNPkDDV6l0xGM4ld3dmZ
SOCGX/fjjjrgJdlYOB2mTf9Z5w3fkZtZziGv5RLJwzIi/CJP1dSa4SYgq7KppKIefEEDJAXZ2FmJ
z/CzQjwGubBpSutLV1rleWrt8gxujrYD3cmN84vm00F8tqDGv3eiLpM1l5BhTLjk117pT7RwYBaZ
8N/kKX1gGYz3MzQpgtsbq4zH4Ixrva4okB5soFvM4mrwNmuo/J/dkqfBhk6P8kfj4mMXWeKfZiwi
ZHmWUOlFqAsIoZu5ry+BL5cs6lXf39F0BXMqd4YQQCMlJ7u+SZWDMXEQI6ZK0b0H0pQY9uficcpt
WPwNOHEmBNRQ8kf+Mp6rghK9rDG/OsFwbOhUxoAEjdOh0GtvwSTZcuMY7+EDGtfCrrSO7dOHaTjW
cuB7atloKCxdBnhaR6sdeiwn8YdMXbnzJ1oGLZ2xAO0kXmEZzDRXwvPeYCAwt5VjDSDbKJm84eua
fEsKH0O1FJ2Bw2NGTikM4wSjwgzQK0vub47H7dtJmE44LQFVnZywcJH9UnWUGI6wQi3uePj7AfvT
5fnLHK+zbBpjHLo4GgWJ6l8m7G5dE2fozOLI4pf7jTWN130ywGMMFHNCz2h5s4C2JlGyMlfIUNHp
qyz3qrfp8MWq9q8Oan+BOf+erSOAiELBYffPB7XEAjHHLfSoSvEMJuZKSe6pk0+TbDE8xAuPub9/
B/5yMgxNYXI0dBzwTDpd/qc3wBndMmFTfxxbhrAqHtgUVTyOqyqtrwwgOKe///PEX8Z//Qf6Lj4c
TWX6S2NUpVHxjicLbijtZGy4S9RUiFZjs81VCUYaCJrsUuZBN5juPh87Ews/75Bak9gTpzHAlxTu
R72242HueK7//euz/7fXR5kYIQcdK/3LobyZs9oInIGy5rJ0zsPYlT9rG2zsZuqnzizhljBsUwbK
FynNRX+j6ZkbQXXAbSMYtEkpfTDKVOfAwjy8WJw8u0yT/NmcuVeORUavUrnCMENxTT9qen6P4ZSO
Re7KNlJtvXMg4zzajul8sMnClR7yjwMpZP+eaBIP4HiZi2eTup/3z6diVZlhEE2rhrr8/Xsh9Cn2
T98O0JAeyGVPQ1n+3CaWDIS/eHrJY+9R2uDqdpJ+zpNosp3XNvMNCk0bciCY1Pform6UqP789y/h
L+dsGAWfTVQ4RNik/5l3TGf45DUZzrGQ8/bBBaN7xd7yX90G/qJY8KcgVFgeXcsWDLM/HUmHbBhj
jy3P0XMYnr2EG1fVsIZgt8c5w5O1vVloZbnBYDa+/v1f0Prre8yIghkgELhabOfPx+FFSGdUxZQe
nW5KYhxyRBAMqk3fy4HRuKsnF5a/4YbPlbM8y3CB7t+4bHEXKjIAitDcou+3AAfaYghsHOMN4yT0
zCPzd3jJSWR8b2M41icj7ji4fr76/+jV/0qvBraPRPI3ejWtx/Wgsl+k6t9/6A+pGtI5D50Q0RRD
iMVd6A+dOnRp6Q7Z2X/WGP7DAWL+xq1Ih56ZhbTLgz/8v6Eg6LxsUvkFJuWWaHv/jkJt/+m7gDyN
9wORlW87UwqP318fCEp4KAltkp5X12Qnybzljf3GyWNr2TSeM76ZSenDuXLrh6xZdM8noOg2KE3M
W+GQ74SfmY95L9dlBxVL3qZBz3bFMyoyZL46zGFmnzk9iA2SA+t3N5i5pdXkLzD1yslHm3HTq7GY
akpYQ0hctVVcmAHknUY+HUozTA8xVLUD/fZOH9EshdEfi8FhzVJ1kkAAr4cOJteKimtE9rDQn1FO
+LRRDryXbLCAsPlMjtHsM+HaZFU4HVr9kVASKzM2abDSNNh9ML9KudYfviyC61Xasb1Rc9Dv+AWY
QUZv3gNA826neGaHJLwQPqV2uZ/05HUEIGV8m2qaOHyNs4RiGpzQvdSPZIZkhDca3GWWNgPHbls9
UGA6nXPpm9xlZL6QO8+tH7mJRyJ3afrFRWdz6lgS7yYxq+Sqa1bjW/WJ12Sitm4ofKxOS9a+juyQ
iTFY3kGmwfglbfr+MQx7nLHk2NVXUrDJqzIkbObBdQDQMSgOAJRDyoSD6oSkwvRsmZk6pWC5/MiC
pfLRLtD7IsuZXjzLs3inq+IrtKWe6pGs37NUzr6t5lBcMlPdGmvinqXqm7OK1/WKRPUYVa7f7X3S
0qyVPd3IZS6DpfhQE/kaZiFZDN6lgd+tNDocHXZxtcDMQ9crPf6i1DNtOhEPF5G5BpkuMz0wfhZP
deWkL7LPYJdPVWODXCLgvSN+n4stGHwT449lS6ybXICnVoHCoh96xdVQmzZioxjjfboi3xTJYkJq
7agzggeDvuGCEf6Z5RYor2a2K04TRbcemjytcC8ALXPaxb8kql63OM058bAVvW4Q+y6WYYslkhC4
DRaaeCvZRTfJM9qh5aEdJM7Xdp4wJEnGf0qH4NIgRJbHtVnpSR99J9liIqews3TD+ySGIT4Fxo4g
H0ZUMCmecm+yAh4wznl5IuneYkAxjHQ7dgOJ6Sqdr9a197p9jmkKiH4ev5KPToxz3Fptvguhun9v
J7MbNinJ34cRR2e8G6lufOvDgpY4jNzDvRiq9l0tphWFDfxzSRX1yFmsXx5gOIB8I4MxQVEIQtqn
gEaSN7NnR5O8eAINsbCf7dFMr1ozdb4Se4OXIxwu2sinBOwI/DF4z+FtXMPsX8zTHMrwCeBibURL
7sPxc0A0Ftsm6Wpyw1X54SZp+EVlnCzNqdl6jbIR0bzlB66phYWMEHW1i4O4ogd96ERUKLAEfFiV
eoNhq7A04Rg6BXHdk2ofQTX3rhtedMR12/TqHv9JiFEo4/uMiNZqSqSzC4pm5UyJe2Adgdax2M62
TgoOfp164ku18M+u2VF2bKd5wPvgALkdBm5ryl78iGSxeRjxtz9YHM8PdWbSimCEfewwzynzzZIp
UpvDHXVEESRCTGVofkACK05w0dob6cQDjL7a7h9UkDm8sX6Zv6D5AH5sRW9P3NHi4RQnpCHxBE/N
++gvWMgcI+iOHH4pIXLNpbt1aH75Vrs+klUn8vFuaRcugyTETpXT1oWQ5TjjHjB2+85RfPrRUnb2
tjiVuLa7DAWJITcANenScR2FkEJv0yWM5RZrcomAOcWnFJ3Uwi3SPCYShwmB8+mKxX0WlYVssR35
Z0cTyEbNIgs1lWzUfDKMQcmuFk57mIGXJZU7HLBiIcRgCR835D4UPWmaeBZq9lmrKWgr5+pyN2o2
Wq0paeYnMK3Q7LRZy2fDlVO0HlQ1R01N9kIGCNza4juVNF+DRXqQ2HAcir4nD6chbfEcG+wAcu9W
5FO8p1NaPXggFh484Sd33BbnA9G29TQm07OLjeah5QzzMAhaQOFt5vEz1VcVEUoVDDQUVdNZx2if
AxQ+blITX6uAOf/ORIS9Yw+BSY0EZtRn0rkJOd9GNTagXe6qpN8AbcA4US7ZzWCFw74N/DYnPVFC
Ug5NXq4njb3ogEZvusJo+KpTT7ABbOVBfOblr/jhAfpX8Yq3qY8fnUB5pxwW3BODa0BLN4DVH7bm
ICHkgkTqNR1p0Zwk6jUgJml2UsJf/FujeUrTotzDJ+aPEtD1XX6Cl9bWWI+JKGiFcqCUz6Ifdm1P
QF/2GttE/esKLHOFwUQVB/pkfsf0qTaupj3Fn+An5lq8y2t8qr3cumaLk9SkHRwt8UCMSjQ7Sr+f
T0rzpHDiqyO3Cx8zpzJu5Sd4yrIm974I1/Q7aN7smM0Gx0XVzg1/DimL86IZVpZU04HiufA0asKV
imtyNZp6xfcJABaHS0XfpsZiMV2DyFo/aVmf4KxBM7QmW+O0Ok3WwhsryO5C28rbwrkdNIFr9cP5
1PFgREyxphuM5t9MTewSn/Aut3PbV6gf6bs5xRLOA5Sv6hP4lX3Cv1KlQWBOYVPTaZo+9SS5vIPi
Mb1jrKeQvRfeG86U4NbSZLE+1TfN6RM4tk4TOrpSllU/Up76mllVwh07pcQIJVlDy8wqsNKIdWD4
lmmqmQtysb3zPmFnuIVb0hWeJ0kn56I1L5aHif7Q/E5KA3oINo0HP+98bUFTU2DVZsqd6XDXrLUm
9PworSovjvJkul+FVedX2Pu6kvSBkb66iPzZh+XxFadykOjMTk2Y0HVd4Awt4lqIeR77Q52wNxnO
XLIWRY0+ValG99HG6xuz7/wipVF9y8fZeg77wX+iWqQ54+l9ait/2ZV2W578FmuwP6Bz+fX84BUr
5OLhJwnZj7z33vxhGr7adccEgZOOYkd3ePNDIz+ylS7uYM/sJqc0Lnw4ltZykAhl3/60V3esNn3T
SonX3w4y0h0ZYku99Pe2O+HSJDub0pmhwoQdjzeAZV+t9T5dmXeI8Exuafx+yP7PEepfHqEwuf/t
Eaqu+o/qVzO9+PyZP05QwsQxjypAD5jewaPg/fMQxVEJMz1amu1ptYk183+bfT7N9PwrujupzfG0
qPHHUcpxfkNRcTHo4Edikfzv8RUd7Sj6n/KJidHfEzb/tSGrsvP+k5jXrLWESbOQm2n46kWFUQLS
mFLCfW7ryeXo19KuQAkkxEV4EjbX8JaMqICD/72Lg7WmeLXEyxeYKeW16dqW0Fc63/u2KivcEScK
HO1nXy51Cy33JVud9lJ3q/k9h61Nin6Q87AhiuBrtA9ew0NmsJzw+963Tl0bjhQb2ZmarhUdvru0
By9LCqhYNnLxIEngW4nEEPcbdzEuJhWMdPQ0ATiNvFqtbbuo95FJfmfRvnRy6LZbmOTYoFBeNbgb
SK/OPgziFL7QVLlp5GC3vS7GejoNxeAfDTWo01iXebNRWTXfj61xAH5sETQIiTXP9iGlD6eMyqTW
r2pZ85fZ5XZgD3azHZb5koYiw1ayCiUEKHf0je1QFzmNF76tXB6xlU4W14XqopXb4yo2fPK8y+Y6
cPSyMvfM8qa7A6aSe1e6o+gb7wgBSJYMMe05HnbzXjmd4Vz5KpnlLlc6nDABeTiooKFiyJqt6Zok
ESSP4ugXC4fzau+tQYnPcHJSfM3HPAPVjZW2k+xW/at1mCsVrpFgesUkDzFjyHnEh4mCR3QSpRTh
eFVMIQvtnieuFwaSAlvD9xuCPy6hbnxeDwQg5rsC+Mv8nam+yX+Gueh+LpASJvvGqjq3FI/Ih2LP
Dd+vgatwVH5toHgw7pbheAFyIs9eNTS8UUpSe7FQCXrKHCo/dqqQ9wzWamdmTI9xKqfbbilGhp+M
hVwxy3q70KqHRwFnL1bvGjKLSU1YlsmDhBwmsmZ+6L3BwVmLVR23rUor4Op9cg4CxnIiBrzbkUX3
xtGk/7XfFfbinsrZVHvur91HbTXFN6tvhb0PJdlCnvZruukDXMTYZHNWc1UXCkAH/bQhrlCcc2Zo
cXSq4T3NHfqj1tpx7yBaEi+rnSZ5T5RjXrFiLvcYOYwDlRgVkDNTXRcePRYCoPB9BYLpkE6SqZKe
Cp89fsDWWlqmvLJE0rKGsLqRKderTiMx3RsMqTkDEamIixfk65kpzMS9ai5bCeWe15jvA5Jk+6FI
brwUZWI7ON7F9P3uNZ1l/M5MEO4hfo+cKm1nJ1tZnQfhN18our4BMOTe6yv7NhaduUURwK/RiusV
gsuGhzadm3ZD9yfOXZjmdmP+rMWCkdqVyWvSZBjCW2e61CPqekdLKlhPL6GAZZSHOMMGQ8k7a3iW
yYfGU+Fj4pAU8dhCXCA6PK+0vFU2IRvfiL2LXEf3wnzIqTvvphe3JQVKAGCGEp3Z1hsULID1w7LW
yWYqTPvBI0C/E1Vn/zSwtVBdwLuxl2venzAHfPMIR0cqi9kKG8PShvCgPeexsWHZUz001t+cYEme
3NxJzA1rYfdrX6KGV2HX8Xs0xqnAeRzZdoPQNBAAnUyvPktMO1HAPguCWQ41tEqCI4RSnZOpxmAD
Vi7fU5dMtsYf+uxKhOnwRCpURgXvzxN9pPdc1vVDYC3w05CKXInx2yA7x56O7CFNdQa5cLAgwfcZ
4vddWAQZRr26+o7AFW4Lk9GHdSLS+W6piR4spoCrkD/0pSJxwtllK7m6H+nJAhMPU9dCwrbjaOrX
L5Soi+0yuwlud79lw1wwlNSDab/XBQ79Mh0MogPCydkfe+4bixBiNvgCHmrUs4jj5PQi0w6EC/2b
17iwUTpGf/4Gd2fcjZbd/0ygCEX0tEFTouIUd75lv1oVVRCrQI4aATHcLZVb7wV1TXeWUs0VK3jz
0Rf4OSL8IbLd13WXkMdpzY+gGdTWmYf6gV0AhqFlSu0ozQeDqqg++UnThXmsaNd4szkRGNuVS2uH
lxqbBRo1ZcEJedaq5s4fTBrHG4zetdWuScQ30t47iYb9t2FzFdAqda5D1TC8UZfTtyYHwSVMlx/Z
ovpHd0zaHEE+hqlnLgWnHNGVUTy33kaI0TqtalmGyLHaH1AU7Z2Y65BTrFVfzzmFgYbdqsta1dN9
4RvEFmR43Y6Wm238JUtjYrKGvE5N0W4Fesl70Y3kiLuiufabYHk0J0Gih9738MEBu3Qcg34+0Xef
OeiWDoEEouG3amzkS4nD7IWUurqrwJkR/o2zq2FuSaZNwfpFUJ9BRqvOD4sal128wFc2yekAD+Jv
W+Nrt8z+VBXrSCLdH744EE8Xmhu6amtkbhV5LiUG6CvmXdv5kD989I1zNRnIoKWclivKK0rJAoqs
bVA7Nu9jP706M551d0y9A81fo7bLx+tZZML7xkrQpLEirrK7pAck7OVm+LKsbnc0nZUHfVAh7IFM
6LK9l5FuAEzSPEHSAzhluAoDfRIjVGyDab4Mba32XQND4z/7hf9f3BQT+98Oxzc/vqqPTv46Hf/+
Q39Mx+wR2GdjdHdw4GKS17/fHyuGz8HZZWb2ApuSU5/lwz/2DDZJUxbhAcvPUPevsgn7x3Bs/jt7
BStg4v5lGA4cl1nTwZvLUO7ywn7dKxT2YCBBpOPFLtcQCPOKSK7ZzDaY2KW6jH7mLE15yrR4wQ0Q
HQPE1vTkanGj0zJHUQYoHhUv/1ppGcTSgsj8qY30WiaxPhUTy1bGHqzC8OpoQUV9aiujllnCPshu
LC29yE8VRueydo1Iu4hOVfum13INbS3t3hyDEj3IrO56LeuEnwoPnQ7yGXT2dHY+FaBZi0Em+D22
9KlhsQGpw4ciDcoHMp7PZEvJKwYCSUmLSx6cEQ1lUA9zYtPDqEWoNYZIY0x2f5a0l8PZpFsAi+hM
os8BQEIjRfE06BYC36ePgFJRqgkc3VLAnr6783wvfaFCZFgibijN1k5oNghTn+nvs+1g9vLdaDpU
IBiE9S4qoRchoCCh/KxKYAClNsFhoozw8qxP1PlSbEC9gqTgki5v3bkAPDi7ELJleUMhYPeefdYz
tHyGXwrd2RBMlE8ausdBlUCCN6ludyh0z0NeAT3Y5Njz7yzdA2FQCDHJnFrCfAaqpdsiOtzBR3Oq
GSfSargAzGC5+lkw0euuCe6Mw14iEkc9Mt4tvc7dkVV6de235nThhrgcwfDYH7luschD0T+yQ6ba
gmpyCVW26eVGpVZwgvA3XK8IIPtW+Ma2iovqHtOe/djr3gxbN2gsVkeXhm7V8HS/BvE248YGpZig
Mb1SK4FUS7NGyC2Xbg5b0QcidF9Hxb2aSho6PBgKjZ1hqxmFvetuRd/Ul1y3fuALwiSYf5aBhLoX
RBOHVNQqgWZhkHEqIgrI5c7RfSKkNakW8XTLyKL7RkqzHvcBFOANSvXHaI3BVQXN5YD7vblxlEii
oaK9xIAIEKW60QQgC7bCUfecNLrxpEjoPuERWvzIdR+K2YDuzHRHinRzah9z3ZwSfJaoxJ+FKu1n
uQo7yeGqyjyfwz3dKxnnyg3wt3ybG4X7monSfFGQlS/0XJi71KHBJfMb9iJ104734D/WNxA9lktS
tZmvgCIkTwAb3NuArlGOTclhHH02KWbXo5JzNpSu3eMtGsmE8hSn/ZYk9QBrpJ/drdf1vkS1qww2
coHHQzrPodeHQp2I7cHOC1rhwNTm8YrLVMXlM7eRhrmmgO6TtOYO2d/dZUZjXtPPWk0anYSehOi/
o7quvS2TMrlVqWNBJPTs94L9Ch4kQ80vXZziupqDYXlEQrOTCP+SgalVpEfmy/I8rChfm9LAEBaN
AHfHPfRc8xYDuhCR4eLfvTFkkDz7oiLk53t1DBqqbWPuJFmzUmBVfy+wXOgZtZyv7dUvecpLN4P2
t4zGczJ2WENyQWs8kkEyb+1M5Djncpyle1o/VlxspN3vrcIUL6qjcCxKOA807b6gMtWcrwWr3Tnj
g0tIgVt7JpOk1H2si8eqkpRJZz4Cs7YW70vil03/0Ost6JHiQ77t57UhV71GfZCXc7N1aG6fHlU+
J8E3yF0x57nUL8zJ/VKO+dT6u6BxDai/1Bjl38EeN0IeAj4ixYOL5fl/RLJ/IZJpRxqGkf/bZ/BY
D2Anog9VF9mvWtkfP/rHNOAHv7n8Vj6pHF2P/j/8BoH9G14n1/S09+T3f/PHMGC7v6GDcbVYNuKI
hUXln8OAbSGvgZknZufhEIIE/+8MB9Qp/zocOCHBO6J3Pr+nZwvE8F+HgyGzJK6orD7Oow96KUyl
PUVVRZ9zyndo71UcLyPuY8E99gEsUVZWgWzxiEmMPHPxGmOIfMrjzH7xunS5qz2rehw7L34PHTHf
NatN9MmfVvfIIhF8VMh7dJUZOP58SSwummb4RdvemHPS0qjn9iUojPRGippsSoFTj+98W7S7FsQg
S5dlmUj3EpGft+uYVz+7csDG5YeLs5fA5G5Tkc93Mo3plK7n0diZLaZ2FSPyczdwq3xr2KmVnsa5
IwNMX9i1hf22iXqLCMtQ2vZ5wmdNGXRmVtQTt1guSl7Uti3j/gd/iu4CcioExXjgwI3rtcUS7nsF
4RkGmdMcV56KpNfXktvf5B4zk9XGzl7N8mfGB350Y3e+8ypgZBS3ZfH31XOxpUsxdS9YC6AVx7yy
F4eH/ks1mfKBez0p9DlLb6chrp7A09S3fccR5op7b+JuncEyMW+QZ9HctELEjBJtjSrCWfp+lryu
1mt4I3MRs+k1oROxSM9n7Qtf4T8l9F3FBbQcGtCVKbYxjJJqG+IAwRhcAiFjzTQ3eLqlaMM7t2Pl
dMkZeo8d799+rOFUARRqD2uaTpd0CLlJpiN2UY5M9aMQbXBvOFwtZGxKqD4BhniCAlEZK/GEB905
ZQufjoGOd5oHv76Vqh2Nx88skufn4owta4rgEg7ONoOz2x1XA4q8MyBSYRBov04kbd7UUFsvjbk4
gINWMkqRm7jdd2GUPGz6lDrzAJvv/dzAx1oWJ3y0VJbcz/Y6Uw47KyOM3BFMYwzzlpA19STbPjWm
j2AFvSA7EV6axvaT/bCYydmZ8wo8mw9oDbgit/FDFg/GxYo1FmyyfCpqzDmoAHExZvZ4OaRL6H9q
hgcfCV1eUjro7oDnClyLyvO+VGJxrlNQCxN2mMIxQJPleb26kYcaYB8S1vXQQzCTTw2debwR6ri4
WR28tWNNUxypQgwtjWfHfD4G3XGgkYd22gV+EOwTJVZrOMa1Mqgr9MAvnIq2XbIXq+nC/uzyH8WO
zjJfMeMYj0Awu4j+hWu/LMerbOy7F8zpNzHdg5diKNm75a4BZY2ytbJ2jHNSmj6CHg/CL65tZvts
1QaTtV93sYILbHr8z942Ib6vyfSc9RbFiGFaX3d52u46nnz5IFIA4A0eDT+3QLFLrqFn2hMSUvBE
F54AbMYHuo3xkoOgKJvIJJ+xxSDCplsSCzB6q0u+I9tZxXExMyYRRPFhu/TzfGUg85xQddwthcoP
9Rpc+rxjE05tObiaej5PWT7sfJ7UOwcTxQa814HDvPHdXbnTwDyIOKof5gC8ArR+oTNy/g3y72O/
dgkEkOmAs8p95mG7bPJhwMqzDPXtFJgPLCSszQjlfGN0YbpNHFgkYxGDcGi8ZB9XXdTlbnVFZ3X3
I1/8G5Mq0zdUn4mEfVs8UgUZ3OZj3UWLZMICzT3esQmwAZAZIJnBGR4cb73J2mA5FI7ZRylr/j0L
X5zfBj8l5KJlCEVHOfzDtzoGIrgU/u3aqGtCwnHUWOkYSbtWhzau1D73DPNaqXi6pSYBkldXfw25
2x6qTAS7LF7iPeylnKphly06As1xrYF+FONoaAFY4OzS9G0/ea8zq9smArCH9BcCXeFQb4q+Vi9T
3k5Hs0z6L0zgPRfGZBwSNf8cdESLZMey6xXpl1FY8bstXZJ94Duck4dyjF0+sMzT4NWThNeDJbPC
s7sPQ+TBDcGq7NAM0jkHKN7RbBB2GeDxAUnQscWyg8lF4yFXhbf6NySTmBtHuWb5Lmiz/oGNbfwc
ti5fWbeMUduG9Ia20/YrwbCa/rs5k6+NX5R7MYwI8hkQ9bIj9FejEL01U2y+kDwycBGju9QAJm/Y
CRORa2HJlnapcz1DBZh+Nm7JDjz7SVuakQg5WiXd6t3QZyDQcOdeirOLq/cSyjKg5qLCEFP0GThG
iGs1sCMvW7fOxJDq9k5NZaSwyaJAT1vLdFa65xSwKV0qB5/80tlQCeDOJhmIRw3Gc9+Y3QtXXAVo
f5iaKxO/G9ST+n5ee/PGzmW1DXre6aHgMnCmvTlbXTSL1Dla8GA2Y+cYJxX7+Q+7c8ofA0WauFBQ
EKKxjycWBI63nCu0DDvKl5ZDg5uJLzXj7EMaSoTbYEh2TdgC+4utdyMcflJ5nbxiZUPPWyrSW477
BVYdqZm1kxGesXEzCu5z69LGX9geHGY7fyfP8Q03t3tgvdBvYNSPkZ0trwDiQrhyAFN8H6Mc9pfN
aJsnULtyhwbX/EgQyzYyN+otAd/8OJJErCP27c5u9WJxV3Sewuo+yftKeDdV0leXclXDjiAFsh8F
LRpzkuJt2XWiXG80hwv0FpjEPH0itsEoxXwBjQNqnT2ygxI5rjQWQS1Nn9xckX/1MNMGUe9wpgfr
CiCqilncS/lkWF69tQnNvKeWnx3xIPg/lFAPwyh+xmB1ApW1UWj4bxUnlW3rQp6dpemfwyVeL43J
NokC+rc6WUnwhMOZg3DMvbNpqLVsMQslI9uveSlP9thwWgPykXviSzYt8lJwzW84YRLXU13I0q9P
o8bMD3Dum3Pdz4/OmnbAYumfKEa4I2m+fu+ZP6PeHurHOKA3KQP6R1K+hMNfLEje1HT0m6Xqyj0i
dblRRvAtTqxXLAXxm9m69i2aVBGVgXuPIsp15X4jACROGcxJLHZZc8XCoL4aWuuHX04Rc8H3jvxi
SoNy0UTsNKZjQM/kpnMaZ5e15MBGKKkHJhb/gQR9sk2LKd+bTI+3VuXHd3hQzooPneXjIUvNm3Tp
nMj1YaXkpPC2SzrjhRS5uLGb/MssG+8hnulAhz7iDhvfquqHIR1q2usQy5HAiQvVhOrm4GK0HdWy
3vrcQxfUw2YrqlsiTAS1pvDKauqfHLhhnZSEbw3zNp6627XA5Jj2gPIh6+RN+a4KdIC1m5+mbrhr
RH/bG9U10xoQJW9d+N7Hc4SQLpkBAX0tOV9zN9D19a5N2epmJrZyqYDGX7yy5SzoqY21+EBbDVmu
bBIqefWfg9//qxoN2wB2gv/74HfzyRv83w5+OCL0j/7j4Of+5hBs4GSlQQLaa/5PGTjA7mBBg8A7
4Xi4E7QV/B9HPziFYBzswA3QU/mx/9aBbfs3fqnAdEGz2u+ui3/Db+7/BQcAVIXzJQdAzwKJguX8
16Ofr/d4eItyKK+4m4hUwaPeMuFocOmo0LT6kQorejb81DthQideWFkYsaDk40aOrIlG4z2TdCl3
tVsnLXJjLSboQ2NVmhsztbvvZQa3GO3ZoX1EJ13dgsA+Ezy+YYuCgoLpVZcSkpieSKUVNELpQDdP
4kuIp/ut6gIet+Yaqx0tt5z0pkrAhU4t5wOUsrgpCcrzAK4SzwNYaAXNwYJhrEDkGvpH7JjDiEQH
vLPaPnweUIloOmxM5oe+C+aHZCbcwRwz/07mjiVcWTxr9MaS/K9kfa5dVQdnL/Q7bkwmfDld6LMR
aUU8ukqKjFwvpgBCk/bAqZTI7qahyhnegZWooyls8WQ6wv3wLULDdW0MR3tMbRpUgvmuYgg7draJ
U8ArO3GTWC1//8ZP4ufco1Y3wpKlrQJh3rE0Zkf/HT4y7wAN69ZTxobszY5Z1G1mW/HLnFnUV2Xt
uh9Lws/Rg8ILcAVlUiyJ+dNMO2GvFqd1GQ02nBX0zpm/tSP5MwMJT6DITX06L1yO+MNk2jcevOir
KvXTG5sSmkswxvDcpmy+5qw/nuw6xNeV4XfY+IZ+P705JqdUwq/3tlzX/D+/f6CFmUgFGTEOn61B
f8LjMiALmGvXvRKBxE8yNTqXPkuLBK7ZFTK7N0qLv0JNFpk5b0z5Z9BRZB25xcD7gv2a15iCoWbh
vLBIZ23uJzoEXGI+1KwvlFKvc6A9lqtRb8Zp/ZlCmUw25liFz0sxPTByuPsFELkTFXEWs4Dv8nt/
pKocWHxrRI0orafK4QKc00lftSUXupydId4vNJsnTCIW/6TBgNeW6osIZZtYOMMte81+5GpgRcIn
G9o9LVGf2gDUm8GBkOb3Le3oHRcf7M50G49A9og305TiOyG6gNk34iadWr6EOCD5gAEz8hQPKN/G
5pc3FVNXHkoGbbruMelyibKH5Wt5qXEPOsdPGoc+qtmsi21eNw9bUAclmYkH29S88WoquWJg23Xf
51lnKiooXPqYwnWyhADbB/0RBXZvn0p3gN8uOn4z9qQ8+lzsT2gE2WEZR3CkjmjeVINB9/MSzgyf
91fCiqj1l12vcd9ib5wfJsxDAyfkZLmbE74KGPtqeg3+i73z2o7b2Nb1q5wXgAcKQCHcdu5mbJKi
RN9gUKKNnAoZT7+/atp7SVxe8va5XvawbMtuNkKFWf/8A92KHdGNwTPsaB5cR+CIva6JV1eb3jPR
j8NbZAToKYETS7JHxcDDm5GT7xuThQNxWvOyeOi6G1lri7feFU8OBHtsZ/A2WdWcNlEsN2AOufKY
nC4Zs9vF8pN9HksOzGNScDsm+EPSTrxQ3WJhPuD2zfEaRS78oYHnEyrMsweLSgzPUVYQxzLtIzYR
uHTj2n29NNrIvEtmfkJVUwsi+vCVv+69Nrbv02ZAZ2Aojo+EiCzBxsxr7+BiIbHDOzK4ls1kUA/G
hlphw8D92hMto92CzUm8JViXGWYpSCurxWbFKizYIA9zO8FYS/tgm8zYhdgwQh4u6m+/zLC4wPOd
n4Oo1znC5/U3aceSYZqEq3U4RvAEC2d6qBnoiE7irHnJiIQ6BBiU75EUWE+ezZhHJgpT249xJnls
EfA5uM0TXmAv3PCUafMMI4ABvMH6GjAHK9b6FFWenLZ2WeQxWa4USikxgvvewQ9uPYy8pTwJndc2
sViaRTgzpghEZIAT9strVS3SUhMObrKeSiGemn4GV5TzCL1HFTaoPxFHGeTsLtheYgXGAJhxVUDS
uU2qQDwVheB60gJ1/3bAO5KZKAiThG2m+PFYgLZvUcahMYnB4EDKMfPQY08lUqRXDkyLA2QgepCX
Me9YEAPWJgaBqMkbPf57zxW3fTIEzxJeH/dp6mVvGEXTwaEjIX5n4u2Qr1Tb+ZucgxLjMZixGqkb
P3g27IUX+b6kpa1Iik2NbYtFMJiv+mPqt7CGGzxBFG1RQ9w7LrOLhKYgXfcjj9cmavMy44rBd57H
sptIqGukineXlbWqYuHuR8LpnkVil+XzGEVz9lnS2OS07uhVSgz42TtxJ1+B9+hx9E1xFnFvrf2o
fEPFEhxVXevNoEEOuppDbVZP5pa4BbplIeMswgz2K78GaYjjUsQwp+P5wPJjE0iBeQwlxArntErg
5L4EV0XZdki3PSIheSRJkJ+XlIaYSbaLT61rRM9spWidO1nwikqTWZP1E2stc1JtYpYYjFNGi4Yl
/BH3rSqL5yoS6hSEU49l2wz3gTrEVk+Wg8Ar0BtR65b5Ez2/+oo9xr+nqWWGzN3B3qnG5jAtkAxL
HD+vWhhiWMFG8afEa2TOASb8tSHyx7Cq5rpFOrhWnbc2vZQ5sOoLURjjoevmYxv39ZWXBqoI79Ha
VGTddJ/R7+zqum12huuB7jnDKi28h9CiJ/95dnOcGLFNLmiiwe8rWFW1kwgOWhgJmJAuaxNxh+Va
S7n2WjhTmLc56RptWXEAPwWzxHXRX2N+au+y0hqClUdyDEKH8STTOMvWdMJAYKyyjufd7AL1HAKG
pVpHbU9vEC+bAL28s9z5U+ed2jRgm8MiQzP66w5xnviEBqS6MeDC3CVAnifPChm9gjgMN/ZhGZJ1
A65XTxwjM6+/Uvgw33jYFSOtNuT0imQ2JeWi+IQ1bJNf503rnJsMPyajw22IbAEV7PzBHnBhUMHX
2O9gtYxkFy4Msm0jvWTjq1ntZiOlJz00A9SsrtgW9NjgrTr0v3vMVG58BU50w/Ny39LOL3cL4mj2
cSyCo2T8FBDPtMNrWe29cPx14BQlk9T7GjXT/BBLwCiR072zcVVZWZ1U59bksbpQC7ZyKqZvUF+f
DIRQEMXa9sZP4uVcLDPZG15f7KrZcPYhea7XdZA426hpn5qgh0qsXCqjbVs0FfhFyBLFIWwtR3JB
IuqGE2iJOFnogQ4yqNpjFvTOdUUbgB7lVG6xxZePk1sBuzeNvzUCXK5SViwiyYvsHlLGxqPqNJZM
3LEJaGfZoSSHwHCPOYKnc1TZa7u0y4NltGpPt5Cada5xRSUe6CAzXlgLsP7S0p/dpNDp4TDKc58U
QNsI1h+w7/GvqznvPkGkNa6J+IbSZWCIEeP7oNyv3UCU8Sa0rOXUTWWzT5Ou+kKcX0d516McZXxb
2RMQkU9fxzZuTbch2QclD5CjgwWYRLlSZQVUQc975XD6ZTKajLw10LT1oFSr7UidCpkYOWTz0vV7
kxycteTcj2VFEm0WiUl0GMXdcSjlWx1HztbqxLgWtamDR0pxnOF6vobKRMNK4sX0hYp4S3WtqATp
22xmfDm2XeO4T7iJiFtWflVsk0pgg5VY3sFs4TgXMW49hLDPvLRc6OYF3ZdVbePp07OQQHtoNp00
H4Yxy8U2krlCdkckx5Q+JGB3/UqkhWYfL+0ACK3x6Fgj04vGqGkHlCR7kBWI2lKj2J3Gs6HSJe7B
x0/j2chai+grN7RcRBDg4ApAXGlk3MNI7yZpmRcJTNvn2sXreNFYeqBRdYSGy7aP6fgEqQc1TKPv
Y0THYYPDuEblk3eMHgNoAHuCuKJrgMfbWKP5BnK6K/iRN24GCM3mFT4WGv0PRrCwVc/ZBdzq0iBo
L82CInNBsozm0kVg1Qqgzly6C+ml1RBxcAvvwksLotbdiOnSmAgvTQrs2S8di/HSv5CXZob33tmw
Lm2O6L3nAdGjt1/grLLrWn06u2v/ErJFd18WyBkJQtllFSXXxpRF5zN6UNFtZU8NCpeXaqscW+3i
NTjsTUlDlNfJFMv0MONX8UQtCvLUjJTlgUF99t2J//7diOF7k08txf7enoGjM04ouIRYGPZzjNb/
/Tt7wD4OczjBSUqDJcgVuYCVPX1edJbKF2delmbnFAHVSFXKPHNXow6T+fkF/Jt9Clfg02jmb1qX
blsfSF1j7IpqsbroIKfAj1YAvVGy6QMRWrfCaOOIYjOs94mdxNFVV4dLua3dNryNyk48+WYvbp0K
pvE/fyyIlZCuU7a7hMPrZvN3j6UkUBvPeCc6lIa2ZSJEF9oDrh4BFRl+Vh30/2LTF8DXG2OI6pe/
eSbaLOLDW+HrXf0XJThS+g9fT94SLt/k28o55yiE/mqu2XEav0h5IfEskWbZo28/ZV5oHIUuv0sn
d9KrwWlq6w5EmxbBClefKD50+gRdNxGGoC1d2weci1lo/+aC9fP48YIx3xfSg+9kmvDRPjyvISAy
wDb8/FBinodAdJ76FmgvqymacAVp8MIo4KFPbfNakMv20HRgFU3MWT6pJvVQlM076/M/mtcKjfn8
eEUQEmzH1pwEW7AN//gIDYn8sKduOChUzhzrDSz+OiCp5xaIhxYpZnZAChaBRQ4ursdae5iSwazy
vVBsyeu2rfUZjCf780dl/9WFaYWQSwKiCzdCv/vvhpY3mDXuUk18oJFGhRrRtc574oRG5U1URXZb
PiIO8Z3jXFG2biYEatmJkKXhoXeGADx+GLHDMmdOy86lLhYdx1gj4RAVOQvlOxGG1NyhbrQpjfWU
Ae5TG6MIQUsyT03ENgMMvr0fSpNinB76RaMA5VxPD3GY4FMzpMt0r+u416QkI7pcQLMJ//VqTkA/
fxzWR7eiQOgATccV4AaOi5Htj48jFkaTzINn7O2YRBv0NksZn3xabIyZiatn4Q+uZ8unoV5aC+DJ
VMRc1pz0y+MU4PD9GNlosddyoXuW5g7/yMPi1wlFTbS9wEO2heZkNaoUlAbNX0S3AqEv7X2vHqJt
NGC/uswF3y4taIm0ZWcs730OBG+Xm/0vBelvKEi4YtnMv58g0b+N/+/mtyn5Vv1gdvL+sf+V6mli
seNizWubCOt0uM3/kpER5El0epBEkd5dAOo/UWhPs5GhtviW8DxPs4z+ZCPbAuya4cfuA6EYwxL/
HxGQ9D713YJjYnwFBOrjocqcBkf4sGaTRpYvI6vstbL6ZH510BG1VLxe52xNdu4SLcGoRsI4EmZ0
YRwr8DKptFFZeeCwaO7Rts5vykZuvTbMWq4nqHzL1YR/22+Nyr0NlErSLxqOmpGLtAmIGdTwkS1y
oUWpSQMwIt5yIuFIoZ0jaJjbbFnSOLgzE6PzzkNFZ85m8+xUPT/aFwNgdxw68yUnCzChYekYFna4
cWWWxSnBH2CNuxxy9wGlDoV9tFAextcu7bnaf6Tnt1RjCpnBxj1RFE5HkZiyyrdPLYbHYutDrM3N
z0njdSROlfXgW7jNmUVpXgF3ZVgimA1JOK3aeU093xO8WeKLMI8pH3VnY/m1Lk0v+a83/v9NC0B5
91MO4F2c/Dj13j/wx9TzzV8kFZppYhGECPzie//H1KMBhCG9YOvnrVLDfR85JX6hJWNRxQiPdjgf
+9fU83/RJH7WfNviQCUQ0P6DBtC/+cFhOid8S0qPbpMAJ/lQQoYjZrNxKSV0OJ27baVL9hDnBOGh
IaDRPsNCI2x92ZEuRCbgSD6dn3f1C+af0ydZ0plx3JQoOpsw0mhiOH+3lN2/LwE/K7G5OovkLYhd
sBxd92MlEvS+CsUYONB2HAJKYwf+vRmX16WcKEyaJCfpszZJ2qmhkq1+/t0U0D8uS9TWKIfZWRFw
eD7O5h/2V+Sz9Kb6pMH2I/xSNMTSsQMmwY32IXQ3bi29a8vEgYLH5HpX5IQmnwQNml+npVzevL4F
y6iX2T5FedRuM0gW+y7H8Harmso9e7EPuR3OmzyGY9Fdi9rGOcysnRUshHCVYiYs1s7QFnexNWOT
6YkB2wGf49kKway36XsCUFd+HxvNyu5gVAwYN7+gfsItG8x7Rd1RXXmtg48BRdJDDAkEKMMpNWnM
9sk0bIIgxmMEW2VS8szPhlLGFiXiUw8PMAe2adj3Pbcub5VDBW/AiIP4WNnDYaYeWmdQ6FcpR3cW
P28cMEklynNdx2WMics0f6FLXUBERzB6LceUQCQ1d5/9MdTaCjPn2E/WMdmDvAAOxHY278Y4d7Gn
shKQLgunG1wTmweNs5zNNknEJoVU/pJXpsuByjPVxgev3I49moDdYE+YpiRMpYcp9CMcbZvGzVmU
4+5J9FWMi7M39sfAD/JoQ/eyeyBMgAgkYY/IMiFDmDtwY5Koy7CjD7aSLgDslvw1+6qcFEhjFCUW
Fqkcn1dg4Q6vNTWcgxwsCzdNh7PzKOUXL519DCzc8h4y7YT/SINKtJdUjg78KQxzTUy/zTRVO9WN
koahZezpQ0RvTWwNuwwCHeYrdPrhCR5diIQPC4nTNh2RPj1h6ZxuCAn2XmOvqw9LYS7bIK+7w5zg
hrTrOAMumkPH8RkEecJWnGQ3TVATSAv96RT4InzG16o/+GNMQEtOJOJvzmgOd6ISk1wlpVf8RqmZ
VThtNvaqkQls2QAFbrJiJ5W48nnKTTfMvcc4MlL7ts+SXiJkCAt3fBSqSKZ61Xg4Y69DepLROoUH
S2ouWpC3MqUyJpxXpXvLrMY3+hFkPQ4QQod4VbO9mTeov1XyOiQ5FvhBSRF617YqPC39YuOMZafD
F3dK8NObkRS+LobdEXUR9JNiVmAD/Q3fTJ1XHHQN6e0diTZb/KBLYwstar4ZZlHObJ9eJ0jk5Uz6
ONvVPB/wqGXPNsJSg/KlKqKN6uOI2MdgpAzAH4OIbLp2xMRGY0YkLkgsWwE0IRWPSb1pQJFf24rz
jz70MNQnszrS+MoekLPrxRCAfAXZrLxLl967xU+5CRCMBHyb0veGCb58xKkLvnUj21AfTpz2c5fA
ekOUP3D1hIItJIySOppUIymn5KK/jGipaCnKAawvHpnI2xYk2Fj15tR/NVPVmzdpoqR5G4Q03KD6
1dUrXRWi0QD2l91lKSchj+fkAHpuu9RnHc2MbridEmt5zlvbSKp1NtoLMuUpxMYcVpPjiPlV9j1o
28kfEpO/ZVEQ4KeF8J70qFUllnH4UkZTnsBFQYPxivFbwdBRS4thK2y3phVcMSBRZexGBMGp1nrU
+wbd0B1NWCx8XU0f1KZJEzhlxEG8qphYCeLzOyVzxMY0+CuJfTIBnBO0G1yBhi4urgtDgeqOXAFj
F8XRkcaRT/Z2g1KGk74M+03ZKu9XALkRpmaiMGDLo6UUWH65JAEDrvpqFTfe+FKhFr6N3TkoNr6b
VqsQjtcxAiHdZiOsyFZ0n+xpdI8DcLMkVSAYzz32o/nGwO4Gj1B6LxgFEagLGl8hH3FkGkIeNBG3
2kOoratR2kFXomFBnwPSa9zLbziiuJwabRHv4DgSY1Gh/8iFnK6dPK2ukOzF1723wCHrGpDAqfFr
SfqCElf4ZHfHAIwW4U4bGk8Z+8zCLQf4+MLgrFaiKTwL3WrbInapLIyS5k6Hz5ajjcWZGNxUbVjH
I02XdnZTyILfFnb7+b8nt/8Lh4ity/kph+jzK2R5iIVV+f3J7Y+P/Xlyw0mFBAjcUKQfkJ7kgAH8
eXKznF/IyLHh7VjfSUi1vwra4cDkQ8hPtSvKnxJSiQhFCs6A6AuZs1zdP6gc+YrvzmwEDWGRiWcq
VatgK9YnwB+wmAUH4N5oe/dcDHAs1iXs6zNEIsj209i0v/68FtM/7F8HxMuXUadS9hIpRRUoPyBS
kZwcOD2dc46NuX650F/mjjZslnRgOQCBRBngQ/MaDKk6/H98NVi4SWYKyUeawPU95pQYmZg6rNPO
i6ZFlBCPATLnke6vp6kGNORBolpT0R5uw4XV9Odf/yOcqe+cqCVLmD7VCS/u49dbdhKVAQks57ww
aOT6xvDek6bXnpCchvtsAR3w599pMUY+PG6+lKECfCc4Y2gA4vt7Lms21KgOrLMksfqpBO09WgV5
yTvPCoLnuoPP5STsFKueCOZ2H3d99+bW0K1zw+U5NKzleygb6XRoISSH22VZnFc0ohgnhnIwxRUR
CfB9Em1EvwIsBAqe8hLix8/v40d87P3Z4SkstayK3vRHWMEH5e0nsujwVjQYKz28synHlgdl5wSP
K5mrKxI62nek6j/Cpwi7/+3hcWTBpQs1FZjKhwEDm95LJ6nEOaVif3oHwb0y/t1Mp+Y8696EdKD3
SI8I9dWFyPLzu/73iQlo69u+55oB4+bjXGFzKrE1mcT5gtsmesLM1Er3YHXi9udfJf5ioIAAMbPg
KYKKfHSoDmfSbUwaCWcnCaYHg/I/271T+UIb5t+UOahnTVfPThMa3jvfgU7rdH/J3Pn51fzVjROD
xmpJhQWT8cOotbDHCMjiMc991zBJHNg+1bXVFeZAfQsU+/Nv+6tJQtdHz0v+5LD+4eQsaogMhj1Y
5wvbo5xjAFYnmqAya95SQWwA/Gt4UHD4GOUXHgWxkZOm9dI+o3lI3I+hmVFRQ8TFNjMtJCoZnA8y
eWhYxQPsr/LCf5N+SbM/iDGE2P38Ji6I+Y8LKw0a3h8cVMBBRuyPMz3No7D350CcCTai03YhUl3G
DT14aF06QyT3KT5LPDuuC5xQaLfDal63c9AcagwvCKXJnCbfL+MCUi5Cs33zlTk9/Pw6/2IV1Pgj
VCCHi5Xmh8s0Jqsf3NARZ9RoLDuXxyxqVb8IzWhqcvV3I1vvoD/MYtoLjGr2XFNIVEUfv7HoIis1
s7k9jzVsEQmv8DUMJv2LDU+u11Q/ZbtAiXAH4TKZAya1qxGZ2WPC0ahekVzdvdlEWN5fGFCmwSTA
bZOFU4+JyyNq2TWg7SWk6LSDh3IEiOaahotztDxuSOuJ3unc/3Fp4g4+3hZ3wnu2db8SwelHuGfB
LxQN9hydiWrFBbWeF+hSnpHeNXY+dxjJ0CJZp96QdhtLGrm7JmUjjLE2iCjZc362uZ6nOsBFilBZ
s+i8Ha02ozvEbosrYikwU11hARwuEECXALplPBqfagPtz8b0SJJZjdEcyzWK1LjdgJkxMzA4wruo
iDFMylKqVgeB/7kvu/jKbwusfQu/uh1SFHcbv1Jmv6pxafsiaPNxdp3zb2bWkmhEHQDTiK5rzfUN
8dssEXaeujkuN0nH/n2C0VNwrrXTWiNIUGCnOMCtyKkwepJgMRjDep5RP+OwnI4bO/S8xwB/ZHPV
pBHdW2XBTFkVMlILmcTBrDhnWv5X6LqQ/EpkQdlhQVODEQUOhupoobIzjiHg0rUV9XSe6yE8AXQF
iOwGgQU21hDqjP2EcPAC6Eq5hl8GA6LgAFrf4zuXq/WEJ3e48VNaVqRysO1mjBEPcQAEIc1hbIoY
XuIlnM0THW3cC/W3RfGfrEsf1hYlIEzGoaZ7BxmEj80eHh1k8kJq9Nswd1aTSHNP209lMAJDEQtf
G1P2plef4PfAt3Ft2FDGBHxAmHxVxFguJZN/dKIkvh2yoPsG3ORWq8iKzT0mrWoTEMyBtMkB5AjI
f22q+mWESvmFNlNywkZh4mTlW1/nrqqg6DTtHi/2cGctdvVrEbTyS2VjitW4dfzGQJl+i/owRfMT
R+XG7Hk9mHx35V5FtSSe3RvWDKwCWjOd72mCTcEBa+VX3ZsDNRSDoySqnwzpJ9nVUPotMjFMcYPi
ycNGygwYACQreZvCI5wxW2FJAQaIBQG6f+2LIiyIZ/U6cxJDwMCajRmJsp+JoP5ixAOOBfT205Kk
m2Yu/J0BRrXPF1rEVZbxpEvEzVdmhLSb1d5wXnE1gwNMRi7ipoIg8k+T0fLGyGCEvz7PnNQHSN4R
BsS0zJOZUbmKfcFm6uA6gKhVeECuquXNumLhpWKdRZyYSZ7UiHsWhPColfjVDCzZiROde89fsGOb
Xec1lCP4VWJSr3aa3JsWo3ydwiV4vjRw2yXW8i+XhQez5WsPysK2UDHapYYZ6q+LwubHo+3i4jhx
EP9wYeIiUdxkc1FdZWVmPTWm1P+T5sF23cD6zHIWhiBjAaAKjDt+J0KRh01WQuFDF5zfWDw0djtf
8nAUDEHS0nJ6O/iGiPQWJ2yWGHx1fM1dCa4D7UBqSZdNHdX4dH9ZI6nh/OtQsol6uNbCwfBJWgj0
oww0VbdtNd34crVF39OXJcAQ/j1lpwUol8z3HPj5xwyOgLq70BCjCDFBv/BGBnJXrmZNIBnEQlqc
lc4PF9annaeaQW+xPXdTPcIyonrEwkS+klzETTEl+aYsHtq3pGIwYDDYvg1qhmod0V89mtkgX33N
vSSbpX2rc01bDqLmJc3Qna+npJ0fLoXCkjVwvKc0d1+xzPGvLzRq7PiC7WT56RvtIfLiE8+2j1Vj
mLfAcmR9VaF52+IiWF0zjHh3lr7asmrYeFqtM9AMBjM1KcIrsKitFBnU7F7LDOYMCfw2tPA6cVtN
Uh0qePnHptWygoHPwECvRjrAjaHo/V4KnF6XKtpi7u398IPpJQ8NdiEJfJJYxbVjZA2hXSDozs0o
Z8L8CumAX9rwBNh2uMDamqB8Ers3pkjrRPgV1T9fXl6mkAglxPVhUroMYufpNmo8+85Iny5AKsEJ
wqe441+DSLABIyNkbcNRxUYCSFaQwBKSgQlD3OVN36LU947cTnVlD4ZLsHtPWjs50lwt5jPqAIVA
3HZ6eEo0d7dmhOPKKoPsTzI35m73jp/O/U09RkZ8KKD8U6W5+NmAHuEVsPX5Awm4Jkd0TsYzu7Al
piHxntLMb3KYaBDn3xnueQzHOS7AXlfI6rn/yyKQ5TacpQStyxr1Q3DtzlgJNAEzrHb11xcj3Cfo
U5RjnahfUlFVV0HEW6Xcbw60Jnir4GfwNtnIeQ4jJSh+J7DgY8QpE+kFr8rvmK9mXhTkzC9INCLJ
jFeq5UouIxFpu2ivLnx46NAsGEKROE5N20TtfQAYOB79Sr+gtMHle2dVMMbhOAZIuxcMTzuOoy3a
yo6iyPK1JYM1RsXjbJJzh3mMeLIMnzNAkHIMcdBVP414RWGTYmlHBdb5ABJuEtQvblQz0RsBa+ty
h+xE1MitjsBRlUIJqQ+8y2jUL4sW1wwRR1QcajJzNXKkfeobfrOiqW1vL4KMhaZD/l4xXrbNecE2
alPnBkR2P+beF1lD07B8Axm3VQAC95xk9FNT9TAFm3QUYKBKX07scheZJrDXPdER6zIGks5JIX0w
afOEG89e7F3f5ijZJcZtb02SMblourE6xq0CRY8Z8tiXax1GnISuTZSF1wDiS1QcMiAH82FSI4hz
OTrQRQxlylcH6SgCEy2euZA6csxEjxla8GobBP6Ynwpchopt3sdW8yhMC+vBXIuY1jhcwYpPL2vf
ZKUGjtCCRZ5SJNJHcqfjvBIXjInLA3hfi/TBfUgt1gW9sKrIY8e5jF2M79nWpg7L+8lL5q84C4Tn
y/gkZyzco+Tv93S3nezG632GCOwyzPFlNpziaFb+HwOiGAv/99obsmFdqEEdjLSEbjPX8hXxFpQh
PSrcKdM8cNTRyI9g54iGYIZUarQhazU47ZalwERalqxENNcJSaXR0u6VTGGhJPqGjLFg9AGD52sF
nb7dzxRCasN6T+Kowy0w5MSTjBGVQwyOmFkeLNEHy0Mpt0OAMt33aYUiBeefO1R9C0b6C4PaNAQN
g06rGC4roJN1WbFBX8/D7kItnwnIWolWtjcybfQGhHduZM/juiZMtoUHqki+aAwfAiPBkVxt2nda
RdDMfG9Uz0g7Zti3q5qj2nMwzRR+MuK++3nwGd3IEYxN6qgJERa10PI4gDVPh64fStxfWyJLjpAI
xK0yB65C+niOs/NXjHZTwENF+NFThERGBgcKy36IBZO+Xy8Y7x3oXo+9PxV3li2hFoT4VyI6OwC8
myt4T4TmZlH6e2QTQeVZSIhtglkxTKtsJjBki4c0qdmR5mTEuwjIM6BCmd1n4lR4zknNC63kuEx7
o0/tHd7p8NWjBtkwwD+ec3Wd3thOi30TuybO47Y1HUqBymmd13V5E1Z29Xsw5dQLrhbRYXHBCFOt
1fnbaWo789Toxf+UhhFAJFms1FS9Q/YEvIj8aFSW5nF5vDpcHUbjMUotXo8qan5tcHtdaEJC2QIB
HLEeHdXBhvaWo8Sgxil0SdfEiG6yCOnPRRiGvQZzRiuOspxVdrQDpmoQ62RNUweDhgsKqMyqqA8c
Oruodi+bSRizbi8wZLPfKmpMdpegRoOh93BhoJ4iToMRdDkYRki06hMZZ5oC2LGmVYQzhjjpTupw
kRwlATLMsSZA96JeFDDtyXclXNK1cVThDMZ71bZ50w5XH0ZrEbFaLW5iPV0omJd1M8BO9n7RTM7t
3JTMiVzXm3WI7BKKMBTNsAa+GsnheLkIMiuyNF5VwxTqtA4rCQ3cBiq5cyO9Mi8LXvBrznbxwZJx
8pszuGZ7hdKIGdcZaNdkhlHMJV7ZbRswEoOduchKuHqet5jekQMb3p4t5xt62r3aV13b73KcxYnb
0GQ6M1vEk++jcJyIx0nW4Dw8Ei812DbCEHnO/qICcofZfYpBrDdLo6mJEvK3WrSQ5b1klrjwuLR0
iOhFn7qLssLzt+7cWTu+OX6KVT99mnT+bOzMyae6j7INPb6A1ZnTzkLysdXjGusWxLTMTm3cKzy9
pzXldOlvbWVPByuSxre+tuUbLPLlt5yq8veKmFfK7TFHG+bO1pWoW5NMnbba54ArXzCOclG7hWGO
C0lTptiPVFNzkvaU3EKz8zdR6iafi7qLHl1q/GndFxDXs1aae/x05tvArsNPseFl36pm5ifJEhUS
lXIZRPdLaXBiRYA5CpKoTYVqIRjcd87tf7l5f8fNc6wAzsh/5ubdZfkrWMLr9/0d0Hz9oT/6O4Hz
C2pu8Ep4ftT8BJL9q79jatKe63psMReKHf/pe2bed45hfzR40IZjB0Z0mMuX6M/9I2oQ3LsfwCIg
c8xJAxB9wRVQSn1Ed9WQATy6ojmx8eCD5+Rklg/dzoaHf5YwPchqJ/KWvRgeHYw55fbGJ9RlKUw6
16IWnmjxImoqiiAJWfpxaXzCfjq/8qMgSe87t8TEXiXei1zIZ49FlF91Y2ptAgPWPAVzUpwsmpI7
l9i/TYfT13VaNwaCcILT6er39bIvZrGPRhxBoiW26l2BxDB4GZLZ9g/Y9uvVkxnxZRin3r+fsVhD
VKPtq6wKZqENHY/Am6j2YR7oYI3+krFRqSqLdrUONbtG/RF32AzlBWYf9HGTeEIwhT5hvM1jhwi5
HcX9Ut9WpNFxYp/oM69psBLjfKAKttW0LbBwNopTSWMOF/XGCgNLYlWOVO3WtwjUGFdhzvNsQBiK
HiunUAbmiPUFPmxrEYfC/DaOeTsu2yxOJKwZhBsStmCZVmG2LnpFzMzK7RECrTCfMUC1usBhb4n9
pXHEBq9JZ8GLjBq5XoOaWDGejn7aV0v6hmJpbiUWn0U0y82AlQ6uIpYzRHsrm0J16xWdcTQpRu9N
HOPJ0TXs1Tg4MBXbuDzGhjHsI1lbj5kBRYq8a3NZDfg8ngXp4jsXZPEVf/xsO6LX5nw5Y/TEDrHD
2zW7xrvH3lc4yhzRCPf7rBwa8hPLysVzJO+PPkuc18fZrihKbFLcOLqTVkAwcZxPGxcfxI3TUUuT
Il8d2iUIz4q6EpcbowNBDLEwWoyhvstT91NWFdHZRrF1P8aDd8aqe3iJC0Aoou3Ck6rj6cx4qJBV
Vgnch4kQZquacfeuDWs99j1kFsRwFI6JdxsEWfgcUzId2B+MOwNdQ7dC3RXsBk/Z16Eb5nsjxRFm
I7D2n5/rxpcrgA33U+OK8rGdSWJfgaVGaNPSxp7WaBy9aV2BWR5LZWFeEHRtsSXSqjuOULD2Y55F
z3Zd2VfB4nGCELUcn9CCEAfs1wpT0B570N/F6EB1sj0KFS29LLdUHpwp6aHew9jzjmqUT2njbdq0
d+yVY0/etUC/HsGEWEjxDlU/3GEUwKY0TdWBvnK/6tKZd93nrTrDySqfVTuV+yH06q+jFX8WDblk
QEn+iTddbOfadtZzW5PShwXCOcQA8FQ6k3qKhL186ZG8FrtgnKxvKeDtlbGUkDWaxvZOYz4FOyet
fxuCJjwAwjdbrHuo/LEbesQ9qP9iumn+eYZC89keu0SndvjZ54ZtjcQJZphrdGqPoMLaBt7Y7ZKa
JImKgIPCT/I96jDyl4JSnsapDUYI+sjmV3zWIH4qwdxJQu+F6GUm92WYTie0kLCJyMwhf1yA4cTS
J8056Yx24xjNvK3GniSoEBd+nkuHb3weryPDXOPSN55AE8sNVEnr2fEMG08X9SlZ1GNaG97bJEkh
WZmB9pdFi4sXl1Uv6ZNHe+iqQGp+bXbwaOBQcnxMomPgtN4NRmwNU6NvH5fczzdSmdU3t8extB6X
6t4Og+UrNSjBxMLIqWQKjJ2iNHI+RbGDb1yTE1c1Fs1MZFkQ3dBc7l86if0u7vaE92JChahQLDC0
1IlTevTa2hRs+UiB3A7NNce5EdebcdrEQ29/seBuHWzDQ6w20d64tiYKEidzYeh1nWUw4xxMdgQC
9p2CP4MszfSrc5a2lIN1JzjeaUXv0CaUx/gscN4G+6AxbIGgPVSj1hxk0Wg/Yijlf83GgsqbPFhK
8wtMhs/V/OAYQD0VQsDXHiuOK2B7zkhzp8HtSx8mEiXmahD6WhAHB21qwOluRgB166GGnFdRT3wb
XcOcTLYkPlaFj4CxnjER4UBX3bZJmzFE/4e9M1mO21q77KtU1BwKNAfdoCYJIDsyk2SyEaUJgqIk
9H13gKevBcq6vyT7t67n9sQOWWSSmQDO1+y9tll5vSpfG868izZZ8yEisdXjm0ZelIbdAVOlu8NR
KK+hziUg5GqYrFVrfq0U8TmpG/2agXQHn79Blpm7adDQRnCTg7YnZ8E5uUYG/U8ljwvZ5Gu8gqIa
dV13SPlYqe09ZFnVc7Q2hrRG05AAwNsmiIeZqy/uXaO1VcByHfa/6KZuzxzqnGdjtBVDEvpt2WrI
xU2xS/HTbbnfX9OldC6N3k1ejBToIbI1niBxW5OYnhUBuDczP5kVIGOT8OdTVRIxT+7mjNunsPqd
wKh8x5Vb+KVKe8imvP3cSBx7G73Wcsoe4TxFLOSO/ISzr5P54FVmjR4wz8zitggVc5vrTBA1QM2e
ilbYnzs1uUYMYG/o36tdP8jBF9DPPuhtS/yjQ3D7aGcf+077lDZ15i0cj9fjVEAys7opZgBHfHzZ
VZmPiYXi25DdVw1SdjBo83CfEtQQvFnnqwhtq8Ck7jNdCu8TcH9n5L39bnKNhp8iaW/GKDW0IF1c
UPqC9RJzllg5TDibE4EJtZw+tarIP5IYCaptcrLPhUM0GXMjPlfH+Rg7+Zc2S7qDgfIMh3iWQeji
v0I2+psZMcIedJh6UBn4+uzC9S3QCO16qZX01U0dMuly0usZXxDgwBLmLmXwjU04TbZ1nzaHgYIk
GJrc3RtsAba2pPJSpsrckS8NlLGoIJ7kEtdrrymKr2Ke9WRdjYFhd+Vrb050RgIH/BBp3jDH1n4a
DSaD5mkRMFhLUWQbWNT6ttLM10at7wayR+GBlSl6wGXHI1ohPIj1GjT4TRxbQB2zhQojJ2YjU6uz
Xbd3ttrtQOex8YWspxJ9sKpCL47SZ0fAldG2bMnwaFx6PmYEgDIAWUMMA3wo8pNRKArcPTntcmtw
94JYZ0zwxZ2Slbd4Y+Mt23p2AxVAH4Cqd+44aD4c+nzXwfX2+wX0t4gqxmvxoO3K0Vh4CNvGjdJj
TufZbj/0Qk/2Sxriyze1L01oKQG46oK5ECmUEGVMDrIs5jwwhrtJ19zXpJix3CpcflWn7C05lugm
CDCh24s3o8lSU3Xr4SCL1t2D8laYqCzOsejnuzwxPxLq+vjWIPzbS/2ul7LxJf1dL3WJq89f/s+h
y1/Kzz/1U9++8I9+ytbeaWu3ZOGogGjl/uB04n8Baxcqy7Jf0p2hKesaUo7VVYieTUcL8F0yx7dD
bvDm2+CP/4FcDsXYz90UYgIHQ48w+Bn4uYxffZ5NGw1t4brVXuFW3aRzXFHm8GwAsMB8IdHN56kY
xxNZCtjrh/o5Z5JAAY50uBpyiv0lzvyaopm7oihv80F9AjcYcZLlTbqtxOT4Cy3WocVk74lZsbdY
9phodfa5zsdso0vtNpVT+8L07GRN3IvKBOsFz0ePzRRnA3L9fBwcyKXJ10EdknPB++g1dl1uICc2
jD+dBYs3QvhEXa4qV721NPjHbju9VHKSTHjaYBYz7P8++drlaeYXRjQHYAzOtgFblVEG0KPyq5uV
p0kbwe6ZhAcmwxY4zIkso1uRzuxM+VscnABGkheQq3D8muXV5NmSj9prZVvPzdxteQgy2i1i433Y
iH3SOtirVZybFQo8dq8OMyfjORvzFxvj+Jbhx0Vts9P6DvTFsJYv+de0XtE+xFptET7QZRQToInI
5p6fxofImC5r6+s5uhUdgPa9EjDp7lYuJlCVq2zQq8OyLs6UqeONUVWkvqy3V5SKzOSDRdEy1eI5
NrIjmmimZukLSN+zHRtULpboIM5mx0kkX6t+vhU5n9Vs9NvGrdEIi+y4sHdi1h5z4OnUonrFG6XH
8DhDk0BLHDNxkDCO8oZ1y9zXycxQd30v4+KF03DCwobnrJ+q2Vtfqxb8BaVZbqdOve11SPzxcgUK
EavcqLLPrRQPLf5XAz0cO8HklGXyChayuSdSw6JN4DckUvmJdQInT2/lfuIaCuMnXmhMsCXErliu
mb4faWWeWsFwGLjOQwF4V84lGHFCOEE0JC8l5tsg1yW5B8vVqEeJl8Ztcs4a+zmR6ienMW7cKQEd
M2nbWe/3i8kKoZHjw9IA0cZpz4Vq7KOCz0hRndzLeoLRccFcsdaJg4mkAg8BpXF0ba4EtBi0lHph
bJi1PZWR9urSRMAmI5y4j/IjtdpD0w6sHPKvBUoHj0wrMuwK+WCggyD7pK+pYCpIUZaCVFpLqPjW
910rLTpB8Vwxp9tiVT7XSHY5tfi6NWw0luQXT4b1nNjtzGnC5aho8lxTKH8kkcP17DSefQqT8c5g
w+rnMgqpGCnbZ8wf+8aex2NTmeOhKyznIEeFNNZ4zoNmqQviZOt5q5LUfCxY0Hu6khuvvdZ9nMfW
utYcDONcNVXSCL+lg019t2gMCOvL9BLaIKA39P9YbFLRlE9ZGT4Vks7dX0SHUKOgopVxeGav95HO
CTywzAP63Jm45cSv+7kNqHxjzW8tiwI2AU91RGiRbiy7ObO1vS0rwpHAJz9VCjUl4BnKsQGhQTm3
r2Wps/NS0jjILdim9pxu6sW1tgWHsk+VGN5qPZmBzCgaotz010qragz7BUuzUfUsqWtbw+aA5qcI
Nyzow03DYMSXLNZuhGoPO7luJObMfrYVi0zfZjqEY/tVmdorYWXHHw6d22/SuB8daT8r0cxVEqaz
PATY+DZh+9WCnqSWGNIpo1UeUY0YQ9NDsJLnxGxOS6hZv1H//qxC+/ZqLgeagSdWaI71i+7NFdNQ
WjMu12il5ZdadtRzA3INhe9vXulnYdjbK61uN9pl5OOr0JrT6wdr/WTb0kjDutrrffaCeQQlDI/j
VJtmz8CWQSkPyeM36sOflbJ/vKajo6pGSb7+++fXjIzSjREiERvdm3FgduNDJbmxFUPsJ4Xl3fr7
wvy7ajuebn//Mf4JJbBK+wwXzsHKXtC+CeV++H0xtU9LOjvlvitaw09pCm9nHGzr4+IqrdJsr7ry
deokzqyJqM507LhviWlEoTK/xijHonK5GiJ2RHhM9i4MSg+4daA709Vk8fhmRruqh7hWq/REIgBI
sfEii+gJrQw2eSnOg0PaqKwqd2cSVv8honPwWBXP/t//pn9xCRlsEFBAW5pq6vovH6yeJ6gIdFHu
Y73bikq9Vd0F+B7Tg9+8zp/ckryjiG+ZemJ84FJar7Af3lF30hzJ/+RadZG6dGzCZtqIAMEBwZGW
m/qAEE59pBV3+Tjfsowo7uIVnymW6Gsz8lxeS5UUeDnaK3kVKVjz3Gl4UFzrbLTjLnZ43Jt1UnhR
RJxaI3X5HJnw94tIrwGMzGS9qW13KTP5JFuO/UFPxLFPnCKY8IRdsUv+GiamxfY951OUTrWTSvo1
rJYnJxq2S99xeNfGHkLIHrhZ4rFMfAOBXmU2eAR9WG7tGWscfhuNbFXlY2uSV2xr1Fh//0b+xRMG
7sYad606tg4B9uf3caEZaQTkwf3CzmYtJyRPNiatFiw04zfmBirsH1Su3+5AU+Wcchwo3X/SMLf6
nABimkuQUeNFdMmxqH73wPxFcvr2GjaeDYHcVNNdgnh//n2SuMl69Ds49d2x3naJ1D0RLq/rkx58
9rzrMcNluti7in6eQjcO7DI/Ml5936XpJ4ch/UYvxpZghtTYk3rDIevydEJ7fNK06OtiTUZgh0m2
zw2LjbppgGuDLHqdJ1YwOvWj0/PHFgT2Axs9NsrQBDeaZvTsfok20Vs93pBEru8GCQ1N1ZOvJrNC
rMXZaZQZGO9o9jCDUaBqE9WvVpOLAuF+VPtLVepxIIzlNyJd8Rd3LJ8FOA+V5zA2DP3nN6zU615W
c1HutZxGYUTN5CUkhG10QFonDdffKm1IgW875wKrqhd2LWkfWnHTp1zLYQZ5jYjZ7RQu06aHEOSD
i3qe0trwofgyYB2tcwjJ0BtC8xxDl2TAyJOoBqbi42F9QkLyunTqJrGTewgqVFUNv3CryF0Wq08z
hdimDuN6Z+REv9fTJTKt1RbL9SlqHnydNU4bVyE9swhzCOPm8uTW7fiNRvC/Kpn/4ibhzFj/wc9E
9/bLezRFjZ3301juJ8hXlDjgXyZ+HIE+OKyj33wi2i8+h7drmJgBkDgmdGDnT/dkI4zZIAOn3Ld6
VyL96iqfdf0x5KRyNT4feA7MlGcaJLLC+k2aUgFGOZwtCsChCi0Mpm7NMHBsAtciQSpZh8jl7Hzq
Mu2accMNulSgPy7Vviwrwzfq7hVt2EXm81Vhr4cxl1lkZC/htFapk+6li3pqhtJPZaV7lKvBiJdz
2/ORvrWXi5AGgSn8RZf0d0blfEU9jez3h36TL318kKsYdG2C0M5W/tRDOi6H6SHpaSSdLBq8paHV
M5fpoe0jKG2CNFZjxLmo3QINPRIHy/zZHnx0IDMrj8FXCv4kHNcLsh7IaQN7H6y3USfNc2VPD1a0
NhAmgh2HPBovb6iW1DA9SUauPoOlLmgV87lJUd2Wfdhcu6Z8bfvenyCZQadJTgmJWh6xPBwZuXhG
WwlTVmC+r8w9sOmjMuKTLppm08K9ZDidH2mKdwTNkLwWjVyY3B3W1J/wVn6MCTY7ZprJYHr0Db2d
vbUxYuuS7KaGGTNpiue8F88ExfzuPLb+4vam1jFZ5JmscA31l3Myn0n51YVZrGKHV4LnLliTz9QX
vHkmt/Vaf7212lXvatvepdJ7u+fLuN/OUzchSOfLmsLws75MAzdzfWdsDdvP+wjEqe6UZNoM8z7X
INiPSUacQIQhuinz6BW5unuqW9B+S8S5yIgL5dtqBFhs4qsVnjFpPz+NBuWW2hq1x3pk8GREnl/u
UFlHNIYEy8XEUnjY8aeDnRLqC7wYeXx/aR1aUjRsp3EYLsIE0Fvllgww3Bp+My1XyNXRzhaIajQF
XFA1v6I1rbdt3V9suoN9llgob+mf8n54MLDArNV8b38/X/+dsP1uwiZMiw3/36gV2i9sCH+arX37
kh+8qGCmmJ/RILwZT/9Hq4AXlauZCRd5p7ii17TTP7QKwnoHu9Tl62zVVrGecj/8z3SNBziIOFht
hI/hV/tHEzb9l0NBNXk+I3vQTRWVGkDsXyqnrBuWbBrcBHMZLh3Xg20m18dBZt24YS3EnbAa1IBV
rhJ7E4YYTk1W2onlZeFYTfLcGBZbEhv33Kbrk6w3Lsz6WbG9Nx2aPVpRIMTIJ8tsj39cnW571HGf
C7WeUI4x00scr9VilHr6oFXwRatYz5xxV7kiCujY02ORltpXI0I4QUZI43xSdIRM1MzR0cZDhcQ6
AtHV2/mFyOlwF2Gx9Q03V29ALcNVKA2LlCG0jszwl7xuTazeQnm0VeUThXfsF4AfmWu7NsHnY0K+
xpJCaRbJwWaM/XFa7f7gRRjptKUVX1rbychyruR8Ow5L6BJyPxVtYNT8xiiwFrR1XZPXvqvG8VWD
CoNAlMjro8n6lExj/9iNVpyeTR1wNUx++yZhZwKSN2Fu5+Wol73ejklVwjPljthjIWPf22bfkywW
1vNzONPPK2xFh80sw+jeFmw16TJnVA0zP/4hscL4imMdsCfwD3NnCakeotIYOT+zrvRU2Jva1oaq
CaQkMer3c8v+NoqalJ2dPXIadCWxBbg/6oGwscW5cbLJHjZEbHFJpEuCGd6Wcbf4Kfb41rdye/4A
zKSxbvlNdNXTgVRI380JmUsgVIJZYHRXMMT4are5CPBDZfsuEZRZkWH5ZpMMPqQR+67h5MX/AZmS
0UbPJtQq2iMJ5YgDi0a7U0x3CsqxsI6hsGdl07am9XlV8vmSm+aMDmdh7PHNahPNq++mYexzTTI7
bhz1mzVHzxj21iw4UIs7wQohrT1QGmV9K8hNYTJZJtiKVAObV4kSJLHAkBSduGaGWQJAhUvhOBTQ
mjAEAkfevbuhi/isFm2074u6TKDO4/mpn/IWdTJPaixSc7y6pdo355Qhpd35lh51pL9WYYtanWS1
zwXTq5qD2s5sjou5UK5HHDjdOh5hyao4yfW4mrqssJxe9G92rw7n11yXxXyQb7awrtJLIo1yS433
c8r8DZKxyDXk9Kx7venNaaa2hb0toyS5TSRuWtabI5kwFQmk3NmhA8TXqOcEt0BaDShvUTGO1wuB
xI2vK+TDVbgoDb8ei5HNzps4Ln0TyllvormWNZF9kkuBwGfV17UZhU0cMcfmihPKiDWO9TcD2+Ss
4KAbt+Obag8pFbq7YhXz6ausr3dlQ1Sc2l0WSVF+B8bmVXnTCHZvekHHTGfz3FdGB7ulQYS9jYa5
epb4ksTGWYWIC/vPaifCui13/OGqLVbKvt/zJJrvRePK6vCHISbPdWuXqzHq/Dfsv1HV7VcmcY/m
6uohNqZDKJzpY72fsliriHOaMWHVCvwIDIgMrVL9TkBvRAsi3LQI0oinmTmo5Sabm3S3SMM5pooz
kys0KVJeSw35qw1qcfF5JfJGnbALci1CMpzwWVUImReqmEUYd8wr1XFrDHHu0//rV5WF3Ntw0GwG
SrLC+kWMD5u83AS3YK7zOWciSj+1jZ2+pGqvPGIVGT+wPR5bIEZCcK8JOfpKuhjw7SlqD20UEd8A
sbcLLDb17RV/QQDmVVaMOXytesYs54AaPQpY1VDUcHmZtcr2JYfiI9mxe3pnqailrTZiTAFWZa80
rVEFIUnIUY9sGSkx6/GaxYiD4eNBQ9H9RJzEe1iiFp1Yt+ri3VLV9xYer7s1Acun0J39Xo+bg+3C
KiJbAbA4uYJh5K2bkksZduKcF3haN2iACu00tVV1AuxrpTunqYznpme2ISWo7570L83XEmRN3kjT
2W2GMZXDqViF3susdZeCaRXKFc6v6E6TY9iC6Rb5vMx7Uit7G3g6+okoPILlnpyzwMK2fSsS/q2n
fldPgRX4W/Xn7Zey7OZ8fCmTnxWg377w+8ZSvLOYigCncpgrO/zXf6qqN3YcYhWXAmplwK1d7veq
SqeqYo3JsPYP4eh/qirDfcdIk+m05tAbr8lC/6Sq0t9mzN/m4IfP/+//0vvaQkCBZIQogNX9yTLM
+A5LWK3Oe2iLtHrUNlziZj7RMYSSDQkTBM1A5Jm0xXbqrcbd6F3bHtBgwNVaGriNXpyr7D6ars9N
1kUmlPOODpN56ivOiPBmsiza3JmZPutA3A0LYWFo5ZSuI4d5Fv5i5TriLaODymUvbAXZhoXovsBl
L7tVw4NEbeaUTZv4DDdPZZ+/LI+hrkD8X7khQeuqdRqg1G3uSaKR5V5l+OP4mlTtlyU1rNIja3Y9
RVgrsz6rXXaXgwwZnJT7xF6SLwqjptdpUZKT5GuezblKB3SqrsDUlhNOptlgmAhlcwnGHswIFLkC
4gsmc341Gm56k1RxfxqnTtlpYbp4oYoYYlP1owyo9LJtCitjRImTRZ5EdbJRWmvNci1c1F11qBLL
YhqPTsvbrCHz5iXw2x5LKxqC0oZxrOtNFOgu77xIhEZ8rVvc9ophbRl9FXfqkle3KSS9m5isDZIp
1aw8ovjlrHYWQG5TbG+Z2xEk2TrFqbS1SA1m20Lq1mY8yr2SEAOAc/31UInnzoz6e63rSmcHms/N
OVTTqN6wVc12ZTsYTzLP9G06GM6OEI5UeuMShicw04k/Gypb7KpcTqY5dheCuZ00IOzTPLKJVr9y
MpaBKLSLPd4Wbl763SSaHYUP5pQB2w+1gbFSrYcPq37xsS0MeTN2qem5hRUondN7JvnzMJX6YmeU
Mj/C5A6v3Tot70w0dqdM6O8TxJI+NPHMn61h3pZE1N3Pg9kElkI/PpHorlZa72VZml7CoVFvINzY
fkhAzgH41C5L4W0VgkDaeFArP1yqItm4YxXuUzc0t+SJZ1+BEb9qoauwkSc7aBP3uXbhIoesRHb4
oWNMR/HuGoHmmJOfMVTyrdK8q7jaPHQLV5VK5FvhNJavxN3zQnTWZpG2so11S9tgouSn7PDPRwO7
Pm3QEtbisfJMixUd6jxuLiaOmdOMiflIHDDof4xsQcuxQAJIS4rT2HDdcNkyysSIsKuBkLHcjxM/
VQWlN15N2FKwpy7z1JubMUpEFVF7F3OkPTphLpNt52rTisjTFsH2MJ3iKHYukyVz5j6z4jrDva5n
5nRvcqyaYmOSBKE9YbqK0kDFoXVltap9R05IGL+XYinY4OJBx63iVhidCBKeef0xObvOrAOerMkx
zlMNxWkbsmANBJHQ5rN0jTI9TCsFdpOjZea3AbIgMIYTADDej0kipvv+G6AueqPVZQaAhg9Z1rdL
SWh0VjIHjU0m/nNtuYs/diALfS6zKPpQaEzuWE1rlMGZUhVcnmzS1UDOi0ZTpyWSX588YTvy87Sk
AGcU02cROyxHfBiqcupf7czVMusD75HLEZ8P4AfgxhkodMuQrpJ/WWF2wK9lIp6nHu3DhzIbWLaq
DcxPT+/JBuXG0mTw70n9X5G4NHanfzf5uH+Lcfdfsqr/6aQGv7B+4XevhvUO6Y5m/UHistYN13cW
lyresUZxDO4sYX+L+ft+UpvvXFCt+E0Nl72Y/cP4Q38Ho4iD2jJczYIzYv2jg3ql0v64zFHX2HS2
t5zRVAwqS82f9wau2jE3DRvlCvDDeMekpsDl2ZqHIl+ywK4HgBvLqF+M3IJVVwEG1YhQPTiaQ0Zx
Vk0PM70qTQFVMnlGDvM4dTQ35DiUHok+qWdbZRyAxb9EbMnwPo40DCsoVBA1NGS3qz1xk00Rckqk
ihuNXEA2E+vUuCiBPImMKrsRuX7flw1r1loHWcxA9yymsQMx5ZJYYvfCn3FhfFYV5gKO8Uhp+9Wo
cUfY4XA3uzOR0ZVl7prJFOXGSIfikgBXPJKO1lzNNt6UjWyKbIcukCdaXsrrebLsQxFJ2hpYpUfB
kbXFWEYWaFYtOKB5O8+tpeAHm8Qc+qPEks1coGHHPqvlvF/UVg1gshKabDbmtdo6e/qtS61qNtBV
VzsVmXZVhrJgDo9yPnIo9LM4m5G4O+G2V+vC44KpAqfU2k0TZWinMHmgMm89PqziasEuvrVNxWY2
hHQ9rEhoH4Rdb6UeUabIEiIYdcGKB8qX+8Ykx3ea4ydC6PVHBFvWQQp7/FBqlY7BuCFXDLRleK7b
WVeDvIqTlqpLwQ4HACM0lvuyRYQ8BMlUOcorrj6NxyBwWGXh7OpSxgRl1S2ealYkGCkCihI2W8yd
jVE6ZzciVSiYkOnITQtBktE6dd6eSbfc2UVJtDJTB/tGFuBVFba7ZMImShH3G2fpjBHRTWJe21mr
eqlGsHKgZMtK3RjdAgLMILKzMjPGUdgiSBmhRK3bpW1PFXN/XPqbrGKBaW74Rp3tYqeV5VIe7bDs
rfZDhfH+0i71lGSM1apESVcJWtWm0x0412JXNpVjRzdYJMZx2gK8VYdlJ5a6XROgCXC3Hid16NR7
BeugA+gW2loB4CaiAtS3KptTIsI3UE5MVZ6mBNJ/s20QLQyelqvae9Kw5N2EeLvYzCmwjq2eaCkE
TSVicKRh9PSUoUOQBKhfeYozM8nojW0k4r1VyFOmqcj6S7chdTxq6KhxCF1KBMK1x5Okga9KlM9T
aJZZcVbSWde8gp76Zhkna9wyhphCb2DkU24IMigpgLV4X5W5EuD8MCJvcoYZxGhs40lWWvk+S3IX
F0IDvaSJhe7nURHdNPHc3FhN4gT9WDPyjzHx7PgBGA2onRkUUcPZV+ZASGcmTFbXlliTG1zsdqOt
8eQzbIoNoECgN2kaHmKHmCuntiFcmV1vwz7vpemTZ9YTqkEcFx/5khXrnrafCSSL9SBWu/4yjHZ5
C9oy2tmN2MTaaN646Rg9hDkLhzqvdagwSrT8a1z88l8diIDlOYf+91XAA63rl6778uXHbYDx7av+
OA0d7R2RtnCk/jjU/jgJXfUdzyQDgx8trfGtnf3uWrTeobBV6SB1xExv5933TYAh3nFArjsCl+3q
elD+k6NQ2H/SouBa5BQEa2awVaCt/vkotOfWUOLJLA/KCB6q3sGjocMKQmWa9A0ac0fjgLL16bpf
45+KDrOMtkZCAbex900hEnZxIW4sLIPauWuEhQiDQClrjZaKIqszvallBhVZ8pnnVYOxwDCNF3cN
ptLXiKrBNSePjBaBNMH+PJQ1QVYG2YpglSPfWmOutDXwijCngRRNFY892poKk53stmYM7DYvHfq8
lKGgwEhG0G1XHAYejAQMWiAm4H+rPeK4MU2iG22N4SrnJH/AHoK1ZewE/QaVZPUca0Oz00dlOXZv
iV4RPrNPDEnJ+ZJvmV8FE7RT1c79Y5b2zjU8FvUyTK0OcsW+Q33vntQU34RTRNHHPO6w9xDSvl/s
YUSXj+oOaly7a3kS76dEeBnawbuqrrCdgdneWgon4TKM2k1pu8eozHxM3tmt4oT0aaSnbhCrOgFw
9GozZMShtWDkg6kRqkc1L67dVHaHoVuUfags2lFksXJEEVFjcWuY+zIGxNWmVieiN+nxG0dh/zGh
GNISksJ1TK3XUViYO2CLxVZvDJPv2i139ah3JztRSEwfdGgTxL/NFN9BN2EIC+2su1syOvqJ3L6t
NVS4L2pC5MQaJzeQKweV4KNaJN1OqwmVH8ZIX7ku4dPoJNWWB6D1mYF7NqMX0dNTREvKLHxNspOS
UDunyEc/iR1nT+BWu20snbZYZZLhwL9fqwdiZ2ZC8py2nL5GwOS2i1qScdiEJABx37DBYgWcX89p
/YgDIn1ktD6/KAi/mF0upnpSqmy8cla/fcVeCm6VSxpdHTlE+emh48drvF+4Bv0Za+RfPmmPsVxT
AJHcNXtnqLI7WTXK0WHRcqNjebgSTQJaviYfqfUSTSns/aAQ0bGFRQW/ikg78geXNYqQOeU2LXVG
lotsjW28Rhbqb+mFzRpkOA8Ok4TFJd0QHYVaehjpC9/Auqv7hLPiT0RGsZH6UkB3Qk9H37iJ4UCd
Wkt/qfLGDq8B28j4CvvReytp7Qu0sx1sc005dMkgQn2X9wb5hJvRnUr3dRGEogZROC8clrK77Qbd
KV7R74XLtSiRozr98Gji5rxtQei3Q5BDvhdhx0K9HQh7y0v3OFW2DgQ97HDb1+DpLrVUinTyOMqj
fS0oZh71HFCL9E1GKn3sEzdS2Uccuk6nsI5LdZWqw+J9L8Z62YZWig4wqKJQ/bDEzdR7aq1E52a2
C/s9dYbekFltztpdSSkZfk5DNL7E+rgbnnCciEJBSzdU91y5JiZeF7sw2nuhZZ4cySHbqL2bfrKV
cFb2TjnCAjGrfFI2FTSFzB+HljH1GnQPiykqCLxeoSsZ+FeuFBWI90GLe3XclA2YG2j54vMs6Gp3
TPhYHKB7s0sfsBfVA7a70A1Kc2Uc4upZl2JS1R4MtpXEbHc5CpY3uAjPPl6xz9iPbHS3Y9hfgBDE
XZm4ZXVj095XljdTvBj9FWkspupXFXG9kS3tiNCX0rqRoyW35ppNrKr5CLjA5D2GfxbOD/nk6FfU
7V1LZdgSPbgU7oSy2bBOpSuaAwQl7ntphr6JVa1HvGfYu0HT411pj86uitvsttTz6wUfsL1pNbO6
lrEZX4V1bUPh7qHk4HCz14UAzj5/KAd2E8QrHB0SJmna0/VepczUIisJWrIYlS2BK+q9nTNmtHSm
PJ4xETRmKWWJ6n+oLs5oI2awmvEDTHB93uiGe4VL3djkTYvFSYoIHRyR1IA0hlzdFN0yvzZz84kz
qj0jI7G2E3Fl0BgT6kVdbdT7aNHCrcSb/WiKqLsTTPk5HACe5JHd3VS9o1AgzupxLNXwdaFlRd+q
+Z2NoYFHZ7gnxVF9zmwt8bvCdT6MWDirTR/q9T41G3llL/ZyQpvmAGqRGE+mOf0YM4s+mk0FXT2S
214pIQj2KiPC3gBusklHQwTpHC63bHsYt+KY6PKyflzsqj/M1jjstLZcdiahOKxgNcZoS8dKbaJR
uSH3Gu1LC93sivDamqGyAbK+xdeO1Evew0I0NzqoTFCDYXzLWmdishhngUhdBlT8Ajj2MXxssEPH
PBoX8WwYTctZaLr1y+jo/YleR/sy4tzYmj37o0wLtb3VNcZ7RfJ6ultFfk388RaSTR20ZZ+fM3Vq
ngbuwxORWu0t/AT3GgF16S0xUUVZLEm3M+LxnFUmuZ96bu3zZfzYOCK5nnG9vQ+rQT2HIYAs9lMW
lUCxMLp1KtWrCgNUm2Tx5yXc+bdmassdW4D2Bf0sc3Ir8w0cDJBliSfdiMKxDtARXZbJq3WD3vXT
RLzEppaFGmRzpR5iNXqP0MnyNKgmFA+2vcLmDVxFGfAlVVOeZRmqwRRXzUmW7gw7vqOr4fRvfKkY
tS/wtqA90/pHgowIL2Yj3JEoD53IxX0I0E9atJKoqb2F0VwCcFBHQVkgdELElVlaxHdTJ2cxHG7q
duzBIiXmiy5BdUlCvgmnUFOeBG2bubhaRuIs7Xs4O07EkRcVSRQ/dNZcJ3f/Drz+u/oe19rf1/fy
pfu5tn/7iu+TLuOdqXKLoYCxvid//WfSRRVv6LpNjcxQiwL/Pzspg/kYpjud+Rc2OzAnDKD+UPro
5jsSIdklCfpZtM3Y8v6Blw4lwqrv/GEphQrTJHBzZaPTUBi81s8FPsthZWwqrvwJQcz7URH2hmP6
1ZF6fl7IxQtiRQNAgpz5Yk/OiUTC8dka/z97Z7JcN5Jm6Vdp6z3CHDOw6M2dB86kSJEbGCWKmAEH
HIMDT18fqIgoSZEZmdnr3JSlVZh4yQvA4f6fc76TNfeyNu5pFVWnHp/JqgmWVa7ujeMU2V60H+os
uWHbYbz2vo9Lx6tFc3CCiMwROzQweBXVtjaLbZqzNTBABfrH2WwD64oQlKg/KWqG+2zFcKO29zLv
GMYHkok3ZV9oxlqvQJl0pQOxKM8culxj4QPfG9u2+VQE9GBjY6U63TwlofZgyYIL6bZ+Ihy1S2Ah
yVMHebVA4K1ylEG2SxMc2BSjqHny6wn8wBQrNk4zCRoMOE6kUWksf3KPCCiuYMeL3Tt7YItgMJc2
/XxoNgmVjq9ZFQVvC8fJ38yW0qrZLlVmA/k3amjFPb7ITG46fgW1z/GbnqGBz2rdeyGvzMwEvzIi
NKsdpEgOWXNNrgJWb3YoY3INukq7cgXdvTtkhg62I8jy52lAGwhsKjZTld7H1L5wsfrssrGq+pBZ
42NWgwjJwMGszDKMD8wVgaU3ZZw8pTplSzDhcPIDfVk77TmB1PGk4rJaw2a4sUuNJ6gaQol+4X3t
dDSu2n58pgCZzBQdLLm2j9DsHvXQwWcLzewUBM4XQGm4n6K8v6cSTrGbNso9e/hHjPj1ivbGca98
hLLAqvacPe+GOX1ElQTtlHbnWdXsxfL4im2dD5Wle65LBZevrg45TEnADvYGTwk1AcgNZ8n0cAfL
8yaJyxrQXf4oAaJu+haiX14O30hNe5fQ9qObMQSJgv3BYKO9OKtBDObwf/fO4NDAPrNFR7vcDAO8
FBiYjGJHukIgeraXQTdaW991xBHgTbqr9OyueiPmxLn4zuArDPsSd86XIGn0SbfTtJWNazDZnRzY
MvE3Onzqa9fo7t0u1fcYdIo9s0yW/VSmB5C/HpAG4a3o0WGXU7n9rmPcfGRdSHZta4W7GNTn2k2M
cD94I7wzqqC7hDBnxNqxQvpNq3Wk0y81h9714FbllqJVbBSiVGwD7XLFcJRWZiCVK1cMxRbZL10F
ln4wYVutQJw+GkV0nOdqZKeE69jtjCd3Qii1c52dkoY8q0Hs8d0GGPHSzz4zR0zZOXt13mSN50DU
E/lFOeT92fM6nvi+DZqN7cwGiUyPkM8Aacxd1fDSaQXKhnlaT8TlDlYu+jtwlaN/X8D5vPGEVVak
0YgxSvJiO4yxwTbiyK8YDvYZ7zTe8J0w53gPfszCYB23eFDsjk/jxoJ2gp/7aw+zE57ZMNwQLDOx
eXBbxOGA7ynQenprJIvqNvad6URxTkVAa5xGUBTcWnoNlljodcNvu9R+jd272TQjuN0xkjtP933y
znwu5Fkbw4ZhnWjkeIXBXT0rdtYDU2MnodZtKMU5qcKSkC7GsqQxrL2wmCo2OaaiKfP2UOdYJTR2
8lrEROptjHu2nGECy8beAiQp9mip6coK5s+aOrxHP5X6qsiMVx6pJ2tOxaoCTLstm+7UGY1zlQkr
30BTy86Vkb5FKmg3qSXTR7D5MDGoVksvcWUPuAD62d7MZonrvIw+wTbJyeaHdnghnaI+mSE4Kt8e
LoC4yjvHDo373FE+/jI3RdQIm+VkAPSsjxMeYzA01jaqK72biklcergQt13UKQw7XYfhK6kJLabU
pBliYqjBU0uAy6MKfrB3EZB+UrRFsveL4Qb6U8pIVx1GE+fVKlpgAU0wg6COvOqWep3nqseW7gxl
+LW11K3PJmjE9EB7mh10n71pQRII5umWPRxxTUFT7k3b5nQlOyJJDvtoozPOaNPJLlggCJWA/Str
TadSHCwsBZP1IJiuUvgU17MhhkvYqdg/p56yywoaglZMoQff6rcgEeI9IV3NBg2aHltzGOpmu5+M
mFSN3V2GPasWSZyJaHHInUjj+xEnlrvyRkymsTne9cEMKjmo8229ECT428JDo/XemJrwCG4yWtMi
xhDLC8uv00KjEFR0rfuFUMG2HBn6A1tBBFA9QP4KN3aAkQQxKNyorjnio4DUZch33fifytSvt3MI
ekMoma6ZgcBBdZBQkkonu56E7gmu8BsdzZdFF/Vgiwqa3ka3YaLgV9fEkASMGi5sJaZsNy4kjnlh
chgLnaORtONB/aJHJWa8hqttYvKUcUItc9a7xnuZF8pHxS6f40v3YkHzBmIIy9qcELEimwYpyZT9
gntA7bF/Jusxz98pgQp3Ws4vseSn5h9gEQx+EeRKqrgp5mPpz8P4SympsBcFZ4kIvuk6WdgkoxMM
vNzxt2BDo4HKfZdh883p0mJXuGwYBu08lW0PGj5XzWMR8KPmFgqX7HX33vYOuQ5F1N5hEcWDDCil
dovsNgQ/eRQfCJWciPsIWaUvI7FhMa1ZtdPhKQDXvXY6+z5Nsb8MMQP9TJOj7720+GIt2JZyAbj0
TuntICBPa/Aa1Y4MRXlBGmfcdtPsrAd7+qKSaCL14vmrEaTiakzyfCtw1zwqYc03OcRQvlAGP94q
8Xtd8YVJfv2hy7NnHvu8u+zGKnhofJd/awv0ij46eoUe12QV4ltouuON20XZs59599QkjWswRleO
VauD3Qcx0Owkk2RHYUACyU2cT6Gb076Knw9EULB15sizOFH5MVd6GGEiLXie1BsoV4xr682tdOVu
Jq7zypJmfQ3wuzsILBcHX7vBy5gr8dyDBcpk1F3Pwjay7UBHwiGTnX3tlt6wNedMV6ysEkHUTehU
YAbGINF1uSNEedcEoXtHdFaJNaumwRbDktbadVTxrlo74AStsphrSiK3BtDfenspTZdHpiK0eGhV
OPdrcEjeBt/hPVF/ugM6cREEIvusvFB8qeLmVIwJhQtZncTrJrbfCubT9xW0z6+QrAxAwNj18xUt
1/ooxwUbleYJ9iXtTvqrWABT8gM1tUCnIhbPSxwlxT6svBuwfOeIqjV/M/A60AdyGxm3szf4b1Hs
l2sSpf512Lnpkytb59LsU3cDi63Yukh5BMrkTClf45fburPru9Z2WlDjfBVXOrcCIiZRDSGtA7K5
mYFTQ+LWCmjXgu+KzTbbRT5Yr2VEtZX8XsxHPGOfMT4p94S/0idWs/yJV1z/uRi1uGd+HR1E5qdH
4Y7seKPGOzXVwEw4JUqaryaYF4+xBZf2PBgTc705aU9kDnkgEkHxmkQcOzGDG4AiazNfaaeSG8h5
grZdSGgdTt4nEcz9myvH4RCoGrNOlnXXTpy0n2rbbXOev5reDBvzTl4uRHx2V4Tf2q6sM44PaoSJ
xgq75pzUh5s5lDaRuUJOwzbNeB7OqCKwubHZoEhGwex9jvMFJ0dpAm/WoHdCHsQW6Bz15QjCTu54
TIby5HnwRxx1td/fF3M1MeOBBn+J+p0+M/6udqgD5WL01sURuJzYUCUZByvHyY1gpRZynoh0dMtQ
Br25ZHkFUnJPIWnFJqzpv1QLg89IfGgH3Ryf2w9K3wewryuH8oFoEvlJ4Vv7cSH7ZQvjbyqZhdZx
U6ylMRdq5bbS3Y0LG7Bw3BY+6YzKnRFN2g6Z2V+U1dyvHCuroCrr+MaSdjTdBX7W1tc6ThAPw1iL
xsvx9XsWm4VSJuG0NNr1lkVrM9vNdClxzv1mdO7r7nvBM3ZqZnUKY1ZShiuqo6mDLrQDJV/Rkgyz
keoGWyWsoyTONVsnzz50iec+WaBvoSKMsfQP+N+k+QUXZrQRjMzii3QY0mbFLdxmW5o7R0zw/UDM
GyGW1adr64uhM+ShxyR1p5uOswD1lPvZJZ0xdJNxasZWHlvuyU3f2emFzNx0HUGUfS+xN38VVY6g
2qZtl+1RZx5UHkbps2k6JBgopbzEH7yEpOfZ3ZBnDb4hPccHryf3gfybGOuGsfgjbiixTT1W5y1m
xHynmEa+Ur6kziMj31XB+bj2pdjTaNafZqvpbqVM5edEO+XdOJruaZbpuLbIFGzcxMTqZCYl0Oic
vCLeNHYHzVIMmeOeb3HYXzlOwxif3/GTYhe57bQOaRAxs23Mu47NOeg8bbXdti/8oyGrYVNzcL/D
DBDuWhqPXl382ocyb+UqylmZCqwc5DnqZJ/G9rBpa5rG7LT0uLwqGb8UIdRJ8HbXNu0tb6R4rkGJ
Q8PuwPFKy5oOjVk0bKX6+ALCRaDRpZ1xy33T7CTlPdtmoiWYRi4mrFAAgYZEZUKPKq/xSBv5CyYV
uapDvzwYaWSD3eJNUo1ehfW76NTaEMYEJmthZkcOU6zQN647e57u5Jgcep0XlzrvK8oUK7tlB24U
oM2T5JuUnnMZRWnKQtvEFFVQLZsrFv5eZuuJOoD13AJwb3HU8NIZp1sm8eHVoGPKIKvUO+Re6m4t
HP4roWqcZMK8CQIqJpVSul73C8DPrzLwfhM5PWk2wVWOhX3NbDDfmkVEwQx+w+ePSbc9KqDpZZqU
z4ZUz2AYUVkYiDtgksWqlsOboKbjEAD4OU4lLagmB89liNr15FKxxU04Fle4VWk/notXN7ST7cDV
WlmV/iwDDhFxsJnmhsrX4rPKsA8h84h623cVzbLatrc4mq0VSILoBFgGBQLmJoUowluzZzbF2qjo
vNi2oAj7mKDOBbS8irtF+XtT5P7aapmtglTOb5g/CLHpHd0H20GK4Up17LcpqrA2zTL+0YGSx7Ch
eoFm0vkQZ4H4NlYc0bIuGw5Urveb0Wis26zDT5LL9muX6O7kl7QciSD3T8y1NkkySawMXsMLGNg1
lbwD2mAS7+K0+cJ5ja3YVJEPdeasPFa9HPJ1DCbiaegi6ouH8dKGU/7IVuohNZpm7bedf048G2FY
z2wc64Ti57mBG9sb7aYa+pfQbCAj0aCUZNZjZbDkZQOpB+m1wXp07eCJuES5Yq5NikoEA7JG5D7M
de4S082tMxVkF1Cfnzvpq8OkkvvWI27GSrobJ3ZHVSwp762tZ4b1xdEeKudNwUTciBgABhVNj5qe
8ncpS+xAcRUQbmDqweZby55skFfeBVOHh6uOM3PTySB6GQQdICs9DLBlwmm8a6BK1sidUcTYqRvH
nauI3LP5L03OOBqEXW+HdxULFglyumQ8/ryITFbQJp3Bk1BuPZG3JwuTyDinseaoE224VNK/zDNX
Xg+ew5DAxJRJSXGemivPAmG6HQKirtteJPLKwr5+5H/wn0CLv1uxdedkNYtHkCYnisLz0+TycqX3
+WuUS6Tx3MjjraahBKInVSBuoU9z6uc86uZjyytpXZhAZXtrmQXKiuq2cMF/m96wPBPs8pZoGgl3
Zx0riyXB0+0wHggeHfyheYmD+US6j3l8KsUxj43LKFTsdQoMxyAaT9IEpjzaub/1c684SZfxH9w8
ta7Y6sMhBJQQOc1FGw+3sPjfUJ2546PJJd9b3TYOLDwGM/6xcgCM+kaX7Dm7MECcS+MaM94Tdix1
ppdAbsbWA2dR2NU+ETLepnVpHnTG4ax1e3WsiHczuehqBvnumwTBcNsbgjFcBEwwqaeXPDaZnHWT
vUPyhE3W2V8idzDvx8DNN56GVgr6pB6/ucof7ln7AP95LtXMoulPbcMwirAefgfDuSzawGDOkqZ4
90WeH0KvuqSHgozYbDuwgNIx7Lc+iBB/lYkkP1FDvTbDud7l6SRfFaUnzwt7pFxaa+ev2AwR5M0p
N15rUnbXviiMQ8YLr4WH6+tDkGctljOOSLhOMiom0/jUGoQxbSqXvrDP4tGKZfmaZmZwXY92RAQn
6b8aqfcet5jMV2FiqFPDGPp21lgA3dQfq7VMxYju7vY3lpU481ULSUSuRr+s90xBSxwSHXoK6FVv
tyQl/I2Xp3ojrZRaj5TwAqBa7JGOiIwrE44Dtn9eBoc0Gh6m2P3EDsG9b6KYGFVDHxvPwbT1WmVy
uAoex6Wgio5F6z4WhVyrxL4OTBW9lpoYf1ZGARZyC0tBwSHdOI8km+wLBDi6nLohObOH6PQu9toa
wFrq9SenYv1ZeR3ZiH0cgVBgSASCfmQWxp6mxHBecbhhezfW0sX+WbePrXSaM97GAIwrWHzakwl2
7CeZQbFiXXgGhh/aV2Pqigcyjqa3CZp+fupzVB4e44ihEQNqRLxqUpd2L/sLf2HdIoSPADqbKgWT
KWW74YVF9KntY3ZMONEBwnQ4xdtu2QmxyjyXuee/YGgPeLT7rDvIgEhtY+iGTWvgQLSMjWIApmPr
e7eXHcMnkUvAXJMIuBJG+FhYKn5zKWuiDz6m22TDTG26m4Dr52ubB207NwsL1VccvLXFK5otaCk3
gy3f8d9XWySC28lgWz9jcz/J3Os2ruzHfZxGza2OB+spW/ynG9dZ/P6ta95QekD2smiG4E65Le9T
1rL6pgBV/WSQejnZBIT7VYm6dtlORveUy6XXqRynvSUhYXB4VfYtzgL/LkTjLxGto/BsGAldakWa
nzoVDDjvFygDXYk8pXXFskphXQCCM1AJ+G0Xh+faH6HBbXrUXLWyW3gTV0z4l1Ru2NoFuCdrckmN
jC5XuswIwbVxttG5upljhT6IRGcREa71g5j9+JThgVjjVpzeC+Joz5Gp2KjNHvIhk44WtkiYxhRf
pc1T77n1bjR468a1w8uMW2rDYSfdilhle2mMpKYZjZ7bSPvHYRTdViKCXkiThBU7e1Nc1CA2PnVZ
1dEUrmmnSIzRWXutE7GcdMatzBt5BdoloJ3JjLdqmOUe3p2ztmXOXWK0Y3cZEGX6zPTW4CU2ygfB
/u6ipR5l13fs/hln+kxpjORuSgjjBGFMQBAtYx1LVV72XfjVGEycIWYJejpxu41BIOASpI27tjNA
MGlDGRcNejdwA/VxnNzh5Bk+CBbA4ADLOXX07BjXzJvbk0rC/hJ6bH4ReOGXKtDmdojAa2XB9BpP
JaFEh2R4FGSMFc2oZFbWTo9A06OdT8J8K+nL2xrc6PtkkGo9YPc95qpmZlPn1WStwmDeJLY2NxiD
MFy6AEUMMbfPKaifNUeF+UBaGiqOb6r+JvBr5sBmWBSbyrWG4k7T30Hel5dN5tLRxjxryC8M6hdH
F/mGGSuO56lOdmYO7oSmsSs3n/n/i+hW2Xq6HruKOfCQP4bK+mzHLNYYJrYpAJMNk5LXsMIyEtJq
sxnJjmyUUYhNBfJoZ5m5cxidkshPdjcHtMXXjku6B5jPKo7nayDVuCWy5kmqJrsh+4QrzCKs2XT7
YXaGF0Mjg1iwa21B7kzM7JA1oJI94RvMbkH/WtI8dTv2zS1V6MW0EnXAq52WmXaTFMY1psSJXJaV
HBvCnLR0Gm+O4feXH4nklvV/lSKDMegB/teNLl7vUl8MUmrwkM3Tf2Xrf0u2dsg5/p1s/al7TX5S
rb//g99Va/oqfhOuAEIhPNO1bAfS1B+qtbnkMwDbkcT+AFQgTf+Rz4D+SgGHiX/8T7na9mneEMJe
QhSuj9D9H6FfMa/+JFaLgEYiG3rQd6WaDOHPYjUtmJQMTMF0GSIrzgwyRjlNu9Ib8WGVDoV1GvA9
M9hYnpFl1Js5TdScYby7+WjmaZfCIYtVlxRfTz1jauq7ZJrcG1ZZhfOPepk0ItFvj6LnrFOWHr1D
ePAnXXF0CQeouJ/YKYUlk4kS7oEXjwMvYVFExnVYolGcMMszacSvZ9bBuy39Ke0PI+w8PRxjn5RZ
dIwAUWegNYNmuJcDX/K9UWGP20onsZxtnI0txhQER3YklJutBR/La16iEcalhVUldmbSG23p0B44
FulVVJYJYzwWsvVIGuqhKi1C7yTiD/xRcDFB2X4ZIV89BJnDBoGweIY1kcy8ZkpJi1K8S+qofw1N
cNGtKjFspuxN1x5u1XVYD1PhQwqafas6ZYArXBzwoEG0BSZUDM3ZYpNcmWviW/oqifPBOOqRfsNN
jm1/ujcms5+Zlcd5tigt0rX8vQXYgoazSNRdczBFHJmLfQYBPdd30LHT9lICcMC0yyvXgld2/O+K
8G+tCN5H3vifG9WfUvW1rmgP+GlZ+P6v/jCqe799FLGzJLA9+gkJHVq/IeRCpyGhFYAWIoH157LA
EhDYFnkv/ovl+zYP9e9mFofcFs04NAZ7jiWC/9Csvjz8/+tkAQUdurSVE662+WnmXxYHCwExR+bz
vtc5tqWpb1yTPq55ovpi3WEBI7L25xd08/1H/3OC6fcPRGYXoWOyWHrmLzy+nL9aWrJ0z7ZrkYEe
xnRPTlHfeEXQHOJJ/asqbZbRv/yBvuPxfaHLYhj6hcoTZt6sYKo6Z79OvNdsKe/8qINU7pDu//5P
W2z9v3yXXGrPogPJAza0vAB+RFC2DKPjPjedc7603OJ1aQ+Y/VK0NSumt4xD2aOfZ+ZVGxFx/fuP
/gd/5fdoIG8fE3bjL2v82OTDJIzWOSsrc45VIHHWGm61eH9jZm5//2EmTIBf/1DuQNQCkE4BQcRf
/lBdF6r0derQeAJ0kUENIixTbgFOc+h8aCGVncnkRDaBfo2ppYaWlrGaYlBNnmotrCq8+Pvf6K9/
voezy/NwhfmejzXr52+e4BG+kzhyzsHo8OeCHk73wsj5P/9/n8UbGx4CtzA3zi83FO0NgjPH5JBV
HM2r3jHUmw+B+a7PKK78+z9r+R5/vqE8uC7Q3lwfH6Zwf8EMQoFeCt565zxEyTuThXDbW5Be//5D
/tF3xyIEzpAPY5X65WKSTHb8ziqc88wm/pwFwyIdeSDyTNot09Xff5j5c0p0efw9YVuoZtjm+Ap/
jcYEEdb/2TDtc2YBh9uQqKvPDGfotyxaJZ+DJqdz1Jt4SNOQHHjS4ZYaIvv7C+2f8hv/wR3swcKH
pLQ8qkuN3883TISIHEVe7pw1mcmTDZnIwEhD+aA0FHco1aLlNs8tDgvTDHuT7gceXldSs80K0h7+
/kv5R1cAyEXI5p0rjdT68y+TFyE5EHTpsxpoZmVnOK5GTA5nR7bh9j//KA9SGjtLXi3Wr3eUlgEl
tn5jn1OXrzcMFwIuiDGW+gCq5L8AV/78bmH5xu0QCp/GAYuP+8vtK7FcFU0jjROHSzy4htHK58ou
6KEcoT8OTGGCf3EvL/HoH56Y5SOZEsN586CTcIGXN+qPS7DMZ8fyIBmcBK6oPbMYQDyqVeySoAfd
pYqN39Ze+jaTgHZq+FBsaDV4Xt+oKMwkO9Mc5obX38cKQjqW6dU001e8ihJCQEQqKT7+F1fkY//9
v0+5y4ufeBVERvRy2+YI8svlZxeYObq0nZMqRMnREUtUnXrGjrln3iN7lZOO19RxtjVGl0xO3tbk
h9221BdTgJUt5kUqe7iQEXSMt5k+tzeN8Zpz7kdvrAV2MdmgGdJz7JoUqZIboGn7o1YUInqLas0/
azk9YLbi35FqsuzjaGXNczf4wChjxz61GV8gkPNsusECSls3Jt3wEd+RAV4ljBrzYNLmBmbCT9px
U4YJ6kHRImNRf5TaEKKqhs9YKqBp6KL9vFkMpBgJmUVinSLkltTcIdIx5fOE5A9XhVJL7zRKuz6r
Li5pum/NKjnlRdK9YZlpnn0JqfYELmG6g0SjbwyrM2hThqydvphTyCXzZ9vDWDHCOHmkhIh7r8u9
1xxT+oyOZrmvkxmqN2UiQK68gWr0csqtr3KOrMPQ+M1d68HycEcf7SSNiSSz/iIpjYDPiKhPpvlg
2FSJOovJHHqFsba1o+8omYoeJ8dK95FNx3qrGEd9dMB2s8X3E46Rf6dUPD9aA+XtMnS4Th9HMVO3
6i2HJs38mmz3dlYRwJWAPNZjL9HcV8zd7GMYVfyUcim2nTu+N8JMDOs/3nJoJksMwQMvzQynzQ5I
WAw+Jx8dBdSVR6VOWU2zf0JNbw8Gnv+beKm3F5lFv2w9AcuEk0Mx90cFeZNiNoMQQgW0zwiZTrcM
0wmVu8GEX0dEvnf6KGs1YLThRXKGpthb2uKXsV1/qXiiu+zNq/FycAfHEwjCOTCvEqNE8plcKhxJ
mwd0A/tkFeTvQR2zAjyLX4kJqRLkj5BxqMsgIKBvpBnwLupI9C7uOd7Lq45xkb2WJH8uZ7+Y47WZ
lu7rUDfuq5f0IW7XqgUQQ6KpvY/t2TrMqOr+xoo956UahuohYLh9yUS02DQomeaK1l0z2JmpaE9p
UXP0LIi5Y+vWmjPijCAnVOQ9AIRPYfR4AVYu6FbTVSAQHksnYQpf5mFI2ZHCFeQa1NJV8/SQw2Hd
guaT8pSLJbnAPYmeBSzhtpOKWXEW9SUW1bZ7D5yZ2JTl91eA41FyJ51xlu1zVqb1vPSmj0IyWu2M
SX72irxVO/Ja3lfOmZguCGBfQMpr451Ac8MP3Mt0QxSc6ry6r69IM2P+qmaVvMS2ge+l7uQlFnRv
31RTdAZw5zf7QI3eM4hzSK8VdjIO6vXJdihopHvNmV+qosm3+NDnNWI7lzFAhgFWM1Yvmcz8Dg0x
UZtctP5+2YyqBWSgrE3blsa2YQ+4Iv1S7shs0CGSwDavEPTv+lwZx4rp6TFrE7Wb3H76hvwwYqBP
DZgLdfk5zQcga1OFalelIGIbzLgoQa/gGng+qJLfRPD81v3QmrtS1vygwKDhPREs//iI8Ti3SI4b
zy9QmdZ5A1zUXbWeH8T1cuXleMFONzgQLqKIskqHceUgl8M8LsKIjrA4oXaeMScSPNzaesI0Wdb9
J4buyBRDpXb9AmKvEvG1wIDzOSxSi9yjqXfKQMTvC36PEJrbLW8lalFmlvcLz2nGlYwFV9SPrewC
KaO6EV0vb+Ayc1Mb4Eq712kpUDesjEdCKU4M21p2GFZp9WCDbdmalnpW2+4tbgULUj2H5sMkZm5Z
AdbgscXtFm+DXrtkdCgOpb+CLlCIb3RCzmvLpcg0Mh1989Ep7U9FS2VoyPs46F3sPpgc6nPdFstP
M7XEd5/if0I2rdmYLaMgQ3OOUlj/KBMYZvNhkA6Pfp+45BW0Q8Gea+byWUpu23XtDzVjdNqwn626
idnPJYQHTbu2aiT+RMnyxc2SQL5PcnBwSPtdtC38Tm2rzBm/lcHYUBOXG+4TDEj8nkmoDkU9AcOp
dJz2q8LMki9q6F4z6dpb14Gis44mlo/PyBu9cZ/OlFgeAisJrgaUp7WHYLFNxrEhEODNO0oY5Cea
ChH9Qt8ZPw1uW955sXy3CszEBECu8446GNZVio2skKym00vrLe6S+G1O0/E+7n2uHE88nXs0n0PB
in2ErSFJFxBHofwTVD6I3XpEplgrj3V8nRNwGg9wGsXZaerpEjaZfefNOgXJWeLFXXlcBdB5zBMe
jQrexJZsFAaPtnWuZ5ozr4Ef9HdlGjRrag/VV+bFBTa32f5Cac5w7jyJY9aNrBQDf2Cn6zxBjRn7
eQxXZVOwXACMQhkPnNM0Dl8iFJD7sYvzW7PvxWWbxu5LPnrgwNoiCXlXLtxOWuJjYiZTetlq1z4Z
4QjLNRli9YpuKsGE2+QyUxdLrCdINzu0ibbYJqZ0Z7CZRcwwLYteQSrLNIbTyn7wsDdBzoYLItOE
Isqpn287GgpBWsXjc190Tb8VSjnpSadau2uSaxjygwjL8ZWnxSj3YdIrnLWVcZH5c/2JMRj2NiPv
McVbhi9y5o3BeDXyhn83h0Zd9lIOe82L8FxlqsQPEyZYJTDJ2seExW2P3dpM15KdhYGVwh9uY2sY
SWFmEdWCJNjb51x3lDdMhXuhU4tlFMco1OkGKO+4IbDcR4Tfauuy8ycSD1PYmME2KHyHBdEkh2DR
zLEL6UICUhk7R8xLyFmFNx9U76d3CrfWp96c1GNQTM520IxqkSxSBCgiAw4g3CV1kfkbW44+wnQ0
J4jyWFtWnaAyJzIGLD4OX9XNMHNOgZnht2uXINy1JXz9SbSjcemmnR2vUruxd4Fht/6qkpW7w58K
L6C20lDte+7dd6rA9ZPEnP11dAEIjB4cyJ0Az6XWCn45fKq68NtVFNj1O9zIJt20yTxhO+jku5vg
olNZCcNmTlV3sqmfrIELw44hsthMK8dvW6K6uKeMYsTIJryow2S3RPTnCcsxkNcl79Q7XUDVFX5o
0lXDZ8qAasyn8Zxd07zuCzj7VXFdoRtBsgcDfJsYNletYICEo0tS79o/auIlGJA+9uv/5U3+C94k
eAwL2eLPUd/mtXv9P99xH1ev5bf/93+fJnhzVfzzJPTj3/wpkKCCuBz+PeFZi+jBOONPgcTkP+GD
sP+kVP2hj7joI1Am/0B025z4/hiEit+Y6aG+MikVYtFJ/pNU38+zFkaRaDck/ZBoLIeeYXs5pP/Q
H0MXtpm6UTNe9eVbrApUuS8/fBs33w90Pw4++bJ+PJr+5QN+OZq22i5KqfmAIGPhDCAtha/pcJWG
OH7f/v6jPo7xPxwpGYOBQgfYadsElx3314kCYFazcNkmX2YuUZOMralh2cIjYhFYoC5eVKbj4Csa
RtCJvZCWMmaM7e6UVidkqSYu31CNArBFcU+/bujvozYWe16V/beUDW9aXvQtSFvnLHjTHAsVZlGL
ViKms+cYdfQwNd2OAY97UijPNxklRCRHiDJXhOEplSP30eLCsgaPBjsY6HaIgaEomyS/b0IrHlqa
4yrOnht+CZwX+EktMnG9dWo5rH2adNGfi6jpiY0gtYw7suS0mJ99aFEbF2X5KjBhAL4YNfoPkgrB
MYY8LV2pi0CErCrnc9bhrrkfSb451dYeYpCJck0ogLweCZsWwMZ/V41/R0EBgLPMYP75qnF4HV/T
9MdF4/d/8sei4TroJ0x02JVTf+J6PywanvjNcjxnoeQ5TEhtxtS/rxqW9Rv7dR/BVYCPXZo4/1w1
zOB/uDuz3raRLAr/lWDeKXBfHmaAsbzHTmJncedJkG1FpEhxl0jp189XJJ2ItOPudAUzxBB5SLed
EqtUdesu55w78aidAPQEF043FU/7Fath9RNOFHPJpXHGRNqGPDiCen2zodpeBLVzqX+E45vCbNqv
C/goGu8pYjbBE1vSxzyI8ofUCfVPvh8qt2il7s5ikzgObB4teWn9DrRanUXVsWJr05K9eGLV2xTt
aZVxbGXJkaEDG50F8jqFS4GjC9ijDk83pDZPUm3lXemKSlLLww8JaGJ1lui78BZt2f05NysYT03Z
LET1N4dyV5nvlTrw3yOrRRXRL8oK6aB0N3cMH7zk0mfZpv4SvQ0UWPP9qROp2aW1U9J7dF9XczT4
dx9Q1tGOdXe1+7rL9/nUS5fAYw26AS+2+VKDy0ILriV3wA29sm60UglABEWF/nmDrkB4fLBfXrCr
AzJ28xVQcQPu5akqkvSuqFYcWO41Yj0rmmXbH/e54V1YsC6BqNSEK14CrBolIqDwR4G+9j4APdev
4goY/1Fqu5CUg1Ddnu39FX1CHSu5gO2yRZLc8t/pGzN51IJQuYszq6DerdTQSlY0YrJKGjS6CKt+
iSKQptAvUhSRjOS96+afaaZsncPQuHKWlY4ekg510XtcZXb2J5eJILMf3CZMmtaCYgNT76HQBLW9
P+mUZA9KLkBqzWQ9+6qJb3+ZJNof3G5EZ46aX2xWRn6BYEx5YvrUt7kCyv1pYaz21/WGhpdpqLEM
CEXV75dgOJGbMayPsx1/y+DfLyj4a3RB06v3/sbWrgxkMD5Y7uwLSSX9zANNThPHaju1w0g9D+IK
bKeSK/i5giqUgLjfq2v2tIGqy1t1bzzG9uaqynXtvAQ0fL5zyYsRZtMjqN6FJzWNgk6QPfZPreBr
lHqrSxh31QOoBSA3JWjZFPlVkpMEqXlJFnPm+9tpuoX2GyBnzqEM3zlb7HdUhMF5aAio6ioH+JTb
5CNWe4t+OrTuAaRA0++gaSjqrLwzIEn6VA/IMDlxXN+CVqA9JOih1TWdXbOrnRvpd7syThdulK3z
o7jKKVJYlpedi4zLaewXxblXp8HbqCzVazrF1x/QWdxeWyHRHAH6huxs5u9XoJ18uoHsTeDASlDW
74tSY0F1QAT0ct6fV5Y4m3D2b9ZINN+ZKCnee8tweWWa6CeqCLG/e/3ADGwW3oCre2CvDEMzPL5L
z+jvHS7Y2Yz4RrkF6k/M5W1iZKyL6MuupvkSiQNCPk/snTzZP8DZJN9TFincA7QfH1dE/+9S5Jwu
s1LN7pDLS48hEahnqOehjGvSjRwh4s/rjFHCbW6hIrYF+Rvx3V8lM9SF1XK5R2hoWZ/saAx4W9Ma
F/gzaU6UO5TdtenPgP1qyu50a1o07kwBmF/mVlpqJ9Cs9RO6YWSMCdrqXY6I5k2zbdMVxHqYhLvr
PLO0Ky1NZlDjXfUPV1kXd95KK+6gXWTvYPvDxoXBgx6QYcTBPcDMs4zmpMBCUD0Ca7rZ2Gcm/Wud
k9D16dqhEp3/SQlG75fAxPLjmbkoWDSlYjrf9Ze/ymiNtNzns1s9T23luAQdBKkqUz6u9h4z0BBu
mtpZoXxa7QJgLFadeimhf+zXZ64acL0YnMHNkR5ls0s33KZzWqrluHZZlS6nIB9nX3Nzx2RUPdIu
6AyinL6+f16agCmuV6qG3Mu6Ndg/MYVCcIBL55bYtTypVxq9a9LlEkGxWZQL8jxqU0LJydJtTEzs
WwrEizidqzPVeqtV9uwbZ8/AMO+SuVE72pVd0evO1+nfdpoB4P8UObCt6RSyjNyj19+9uY8PPWMW
n14/KMnr9FHVKUEOFn8NwWlvVtZtsrEs5H1IrX1jNyNhlxd59EUju3KN8Fv9PnK28Vm5FmlnPY5t
mBjB9pI+nZCCPT2/iKwqv0icTPlUov9z5lVwZqc5LdHe790iuEI4qf5QISROorqoim9brgm+osC8
L2bV5kKlwQa504xC1MaswvjM2RKsQ8iixbUOEalEcOFO97XVueIq7mURkClAN88+jQpjeYrUdv01
txEzyqvt7CLYIU29j53YnZa6Xi+0JakXOMWiYUiR6trJ3kg9IPbhvbbOz4FtxxlKBWl6QROK2dfY
4ajjE9QfmqOHI7x8zGeKvz2hPMrrxeHscl/n+i2g5d3meL0ytpBMM3IPKe1DwMnPvrLztgszWgsL
IpZm5cwuIbIjbaKiWY+AEJYvDegSuNPX4SfCDZj7ZmYHfzjr1YORrJOLDKbdRQhkHFqXvoVxHelX
fl0Vx5YT1e/Q+OAueX0j4CTyTfd2gkdwRDt2xO0ad3DgNmCr1xtEm7JbH5aFM0Vw16+PGtsMoTM7
I4PoTx1/xgT8PawbXLF0buvl/mYPzyQ8Wa6LC1/JHALFVXSZBRG90XZrNQinEOyCNaDRmOYqoTiu
mqPe7yo1+oz5L+/1ytwuNoFjKsfk+ddoz/luQr4Gd+yaFjVonjp00BYEUCM6igx6jZ9GGq1ZoIyu
N+fuUqnhOKUO2rvrz+DGKBI5Pn0gpgo1Jy+zlRuDg1UdFxt185gBjr1hf/lw2bLkvNb2xZkpMk4w
WIXLKb5XlGvLO/qInFsKefvjmmrniWfs7rQUioeRIBLG+9AMHEJVfOYt0Tl3VnoB+hlN3AfDMdfH
+XYbXqLRrJ7vvYiuQraxz872me4n1zoJGBRzN6H/hXsg+FIoK0GYTyvDPUqQjrkDMO/tj6Iws5fn
Pn5LPV2TMUIow0/9R4Xo/1bZVsLByevkUnVrriqaUx/noIIRmfQ35UmJkJXKdENMXpQULFRRwVhH
FWHDMdj5Ol0GKG6bJrA+Lf60XJbFxUyFv3q011bGvW/M6Mu51Ow0fKuUNEbPgOLeLMsAohyiuOr9
mtIhradQmzreYdkFS2yvXS2tCjoPGwGFsoqisGLu/GRqoaLwh5bs6cW1Q+f3ZhV7sA40Z1UjEbzZ
niNahthAAYnym26H7gWdrpSTaAOhAMjFTEPQIt9XJ+Z266F9YwfozeUz6Ei5wi4MMrzMo3qZH5eQ
zJUjhAHU48DYR98cp7olu08FmKxZMjuqQmS8ogrRXgdGyAedFo6UCCP4EoW32980B+n/Jh/WTUSk
q06aiPVms8h3t4uCDHLxpAIlfvohCeLyE8oMZVDufvWXXh+oy5P9SYYNYRIXX6AXKzcv1bzMa2NE
c95580gSDnAgES/KuEAvmof7LUroR9X+WPGEtJYKQFntft4G5weL9LNleH2G7Xq+/juvzaBNJIqO
L6CqiKGlFgE5X5xaQD2saPOwqoeLoGmIB9umhXkFNsaD6ecD//uL8JBs4lJsRuSdehBSUpB/bQ0G
I/zYCLThsVRK7Uj+N1NUhxsBsLqG5rFAHTVP+4H//TWYP5I1PqYSkAcPZS8PBAL+ry3CYIiDRdAn
Dl+0QJu+uAgu2FyTOEgHmt8+/6ONMJjBwWkwgazKroI38UD3iQTJ91keHgdWgaMCcpVsWfOMbyuQ
lZddBNKIKHGTJLTaRSBhcrgIYLFJ/gOcIjPYPK0RGtF5QGX1GT3lV68HrIKhwz4Fo9zOkr11uAqN
ZXRcXdft0V0MuOlkceUuBmeCcCPYQK2zB+yq/vS9CTgM4Klm2927/cARbQI4MN4wn/6rm8DkKBAC
w5bpJjk4Cq41IbWIvRBWQzyj2wq0rJFdBIMyAGL/FuDf9iQMt4JqTYBmihtybHeCANPKngQTfolB
PQVISzv9gXsgyGx4SA1Me2zzd6gTSxoCU5tAe6FRhNHZwcG37+A4NN0j9NFdAyTebNnLkCgBCjuc
Hzyf5hl8+441IbWnwu7onMPRWQCKd6IkInUbmAYNQZgjtf6XV0FsEq7KprAkfqN1xEZ0G7jkGyQX
AY+AhDSzNDq/CMtyeCWyFUwb8IWh4T6JZ3QHwtNEKzKpnSAuAxVjrwmaXW/2mEmy3B6MiXb243ON
OaftS7Xkl++ZjF9IGhg6th4pbRO+avMMrKFr0HmOQNIEw9I8o7sSNapZsmGS7k5IBHPlGYMj4BIa
0G0BVhkwI/GMbvrQXQQHT+oM4BWSDKDNL8Fy+/SPgktfXzgdeOFjXQX6u2ntV/P3jwKrwFFHMPAp
ABj4xkjJ0XcKug5wsWbBR3QbIMMpyHtyu8DhqNsGADL2QvP0dwEGgvtAJNe62GB0ERJ8SVXaPVQn
4CRoSUAbguYZ7ALOAh9jG5b749Jk2Ue0F9gK0qvArUjuTKQQf3ItqATL4LI8AJrjtIt4yrq0g+Ri
/Wmq6glipngGl6PnYjFIpZJsbfdK65aOaS+QzZD2kAw8JHLF5B/aVRhEDPSKR8cDs0F+onlGFzFo
uDjSq+BM4F8hy2APDYJFCpUNgu1spz86PxHUtS19OVA20cEO0YG4fQar4BAwCUCaKK00z+gcJSQL
XFkXwQB2Th9JhB5+XIGHMYOncRQ0cqhud3mMbi9AZxOqBXKOgjUhIc03fWD2DlfB9ibIiWigFMda
X6ILqHS5VQSOwiJYg5DBsSeOqlGEfKquje4koHxgyp4E0kgky4kLSRc3z+BqxB7YsCoMCKej85V1
pO1kjwDmjlKBKKe00x8UUzxvgp3Ac6Ds1DzjixjwDGTDZtPGEHiCOdPNcrAJPHOCvUF/TB9d+kxH
gUh2+uROHFxt53skMLAEhAqgDLA1epdqHZ1jZLAJpAMmk+op1p58aXvzDxEXhI2kbNknnRMyIveY
XSB9CLgHDNuhdIyn3TxDU0AKCREvETG26zO6XUBZQTqDBu6GAAFhKLMziFwwhz4BvfImGgBc1MHb
qGxMuwAL1drnv588EtV1RNnwiV5OG2gazQstlNIdwdrgGd0qvETy/OXyMsUlasbI7HRRwCBK4Eqc
kGZlmaDrNM/onAM6RkgXl0ghsdHJp75sERzyiFwacKDaNfBGFyUYyGNJnwgLgBUOEAFzO83BXgB6
ZNBdExLfD4sxrkQaSVWtPaYSdgEoAUwbJOO6DT+4HR3SidB14YN0qzC+24EvUTZaMFgFyBeAUxvb
9zyRhlngcoDJ3fkQo0st67BepONm8uegzHCZX8ZlUmxCqhI/YbQJdni40pkkFI5xulwPp+lFu+CQ
eiaeQBa1M4/jC51MkAOyASRJVU49hYQuaziIHTRd5aYkp9pV+UfkLrFBBaFGLoVErYm5oXD9k6Ch
mb5I23Ze9ejcJfRPdVmzaIrMOZDELnp+ZhYdh97VLr2mGwVbTksbq41qL6hdbP/3r0jqrsgvoEcp
CHmHMQNILGiSqDkSNjTP6CwBNFp5xoJGVRWlZ856ezmy1Q9XgVSSAViLTdAB1X9hE/yFnfKdBzNF
ieCxYcAEi+IlDszPfuGJ+fH85x3rQ1A7BKuh94uCENN+dot4F//9rx4WvqmpHvzwqcbafE73z7sJ
Pv/o3mc9zerpf54Hi3yeP/i75ge77jVbKZt/R/P7+Xr+nI3w403++Y/eex6Ywj8ZuAgH44pUvPS4
ebBP4v7ADY9GfuBwHhfz4ukVW4aOQOPLjjydR8G3JI+D3lu3IG/psZMoyeePydNbirduMcPyI8fx
4qEMHjZlb/AGkio7+PEiQg0lXxyO3EL8pEfu+DVvkm9vEPLZrO/7y95i6GQ/5ZRVDx5732cHzJId
+WyR5Mv+K+McCeCb7Mg/15/5ubzNd6/ntaN+8Tj3exuwgyfJvvBFFAVxEvRPZIt5kR46fgzmAyvS
8o+kR06q/rZoqY6yw759bptaxIf0wAyweQh3T/urMXstgEB26Ktkg8zEcJnburTs2NfzIO5Zj67S
Kz8umobz+PFwObryqfzQRTF/QKhxUZa9Pd0VKKXHDx78YDnvsytbEo380NwF9LXq7Wy9LanJj10U
AX/ofttb9LZi9TtGT2jDNhhalEGkh07icrC5O76K7MjvFvf5fOA9AbIQZVz5obfz/r1FokeUA+QH
rt6cz9dp4Qf9a73jL/yO8S8XebHoWSpqOSJ//TsGv17UwUPvGusKRb9j8K9JHj69ZhMftNQW6aHR
l/LfTOd5wk3ZP5xtMvf3fMDxPBye/RaAKzv8ez/or3ibdpQeNozwSPpRDRlNkdeVHjpfLIcE9iY9
JjvwhwUdFnfRdj4IE7rEi+zwt37yuHhzUTy721qwnOzwH5PNTzaiqLn/hrCv/YDnG7Er6cu+/ydW
f1EUi55L0ZWF5Meu+1Fll0aRHfdnPfokvfkvi3zNzfZ0VIS1gjUm0l6yL/wlILIZbO8uxS479N2c
eydelv2j2aVupQdfFOWbF1++hZ5Lj/9aazXJb/MVqeJXR34p0/Qd9v88//QkivLSP+sn18RvPESL
ef6v/wAAAP//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rgbClr val="F7CE75"/>
              </a:solidFill>
              <a:latin typeface="Arial Black" panose="020B0A04020102020204" pitchFamily="34" charset="0"/>
              <a:ea typeface="Arial Black" panose="020B0A04020102020204" pitchFamily="34" charset="0"/>
              <a:cs typeface="Arial Black" panose="020B0A04020102020204" pitchFamily="34" charset="0"/>
            </a:defRPr>
          </a:pPr>
          <a:endParaRPr lang="en-US" sz="900" b="0" i="0" u="none" strike="noStrike" baseline="0">
            <a:solidFill>
              <a:srgbClr val="F7CE75"/>
            </a:solidFill>
            <a:latin typeface="Arial Black" panose="020B0A04020102020204" pitchFamily="34" charset="0"/>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0C7AEA06-549B-4992-AC76-1D667E250354}">
          <cx:tx>
            <cx:txData>
              <cx:f>_xlchart.v5.6</cx:f>
              <cx:v>Sales</cx:v>
            </cx:txData>
          </cx:tx>
          <cx:dataId val="0"/>
          <cx:layoutPr>
            <cx:geography cultureLanguage="en-US" cultureRegion="EG" attribution="Powered by Bing">
              <cx:geoCache provider="{E9337A44-BEBE-4D9F-B70C-5C5E7DAFC167}">
                <cx:binary>1H1pU9xItvZfcfjzKzp3KSemb0SrFsAYbIPt7vYXRRlo7Urt26+/j6jCBrlsmBjuG1HMRFeYqiyd
zCfP9pyTyb+v+39dJ7eb8lWfJln1r+v+99dBXef/+u236jq4TTfVURpel6Yy/9RH1yb9zfzzT3h9
+9tNuenCzP+NESp+uw42ZX3bv/6ff+Pb/Fvz1lxv6tBkH5rbcri8rZqkrn7x3t63Xm1u0jBbhlVd
htc1/f31H8nm6ybdvH51m9VhPXwc8tvfXz/60OtXv82/6ofHvkogWd3cYCxnR7ZSgimiyd0Pf/0q
MZm/e9ty1JEjCOeMML39uX/2xSbF+GcIdCfO5uamvK0qTOju9cHAR9Lj929fv7o2TVZPi+Zj/X5/
/SkL69ubV1f1pr6tXr8KK7PYfmBhpil8urqb82+Pl/1//j37BVZh9psHyMyX7Km3fgDmfBNmt/dL
89/DIuQRF8BFcrlddfsxLEofMaqoILbYvi/un72F5Ulx9oOyGzaD5Hx1kJD8UYajyV5SV8QR05wx
h+4WfQYKpfRowkwrqe50iT4G5RkC7Yfl28AZMH98OUhgFibLbq/r8Lqp7xfoBTSGHklbUsm53Boy
LP5DQ2bD0HEH2DF5/9CtqjxTmv3IPBo8Q2fx8SDRuTJNHbxabmJTv6DuCHEkOAyWtO29Bo0ScsQ4
EZqqmSl7rjz7AXo8eobQ1fIgEfqjjDdZtYErfLEoQBw5WjuE0527cR4rj2ZAT1MppbNVrpkOPUei
/fh8HznD5o/Lg8RmeZtsuk35gqEA10eEOLZi96GAfoyNLY+EcpTgFBBOPzNsniPRfmy+j5xhs1wd
JDaLTRL+Y8osfEG7xu0jJhGpabqLn2duh1J9pKjNbCroFp57rd15n2fJtB+fh/OZIbT44yAROr3Z
BOZ+gV4gJhBH3NHEZvdrPzNrlIojJTW3HTJTmicF2Y/IbtgMjNPDdDMLk5hyc/OCeHDnCF5GSiLY
3hiNEnkkhe1whSx069vuY7SnRdmPyPdJzEBZvDtIDbnnAl6Zf15hbk369UWtGQAiAIByBGGPomf7
iFDFtII+3f3MgrT/VKz9YO3/lhlwy8VBAvf5tkxNVt/v6xcxbsSWDP+DsjzCiiELZUorh2+xmtm2
Z0iyH55vA2eIfP54kIisYVPCmxeMBZhzJLWUlPFZiOYgfHZsLpjDt3ZvZt6eIcl+RL4NnCGyPkwS
7fjWlP6L2jOogkDSj7Ryr8Nx+JEQgtuC7PKaGTDPEGg/MN8GzoA5PtC4LEnCzITVC1ovckQRlgkE
A1sjNQvNHH1EhaO4dHYZKVTqYURw+gyJ9kPzfeQMm9PDVJp35a1vsvvVeQG/wo80d5BRcrVFZmbM
KCNH4AEo5Uh1HkLytCD7AbkfN4Pj3WESAKfZTbh5UdZZHyG51LbeKYqe4YEKDVhNhyi9Iz5nodkz
BNqPy7eBM2BOLw7S3Z+a7gV9vWBHqL0oaQvxzaU/DMI0P5rgUJTs3lePleUpaX4Cyd0c5ngcpk85
e2kO00GQJWymbXuvr9cOyAACRbnn0VC9eWi+npZnPyb342aonF0dpJa8ixNQMC9aYUZO73ABXdnC
QuA2HmmKDU2ZAuP7ysDM0z9Hov3IfB85w+bd2UFic4bt2lzHw/2+/e99PdhLyWzOQCA/BsWRcCpQ
JMC2DQJmTuU5ouwH5fvIGShnfx8kKG9NE1Yv7PHJkXaQsCi1o4xnHl9TVGuog0L0LiSYgfMskfaj
82DoDJ63h+llzjflkGyymxfUGXBkk9LIGSq2OrIJRYOA3nUHzHLJ50iyH5TvI2eYnC8PUmXON1W1
uQ6a6rauXzKlZEcotCCZt3csy8zR2OjOIBK9TM7M8z9bnp/B82g6c4wOVG/C6yD0Ny+ZV6LGDGw0
2OX9Gb9EgwZBnjNlO9PPLGI+f4ZEPwHo28g5NqeHqT8h+meql23PUOg30xRF/h0RNtMdLY6oRpCG
7qd7S7prNHuOLD+D5ds05rgcZoZ5HlbV9P88D+8X6QVCNPQtMdT/v/FgM7cDogztZgwltV1N7Qe1
eZZQP4PoweA5SIeZ4Px5W9WvPofgmV+2D8AB08xAB/CfMM0EbQDc5prs3p9FB88Waz9Qs+EzqP78
fKB2rqpMU76kMoEDUDaamMQOBVizR7koCjW2jfKz3JU59yjTUxLtB2iyDduRM2zOD7MOfY5a5ovS
nAIVZvRuUo1izN0PFOQhNJTA0AkU19RUm35I3DxDlJ9gcj+HOSQfD1JdLm6/lpsq3tyvzn/vewR6
atG5xG17289M5uqij5CngnK7jxpmlebnSLQfmu8jZ9hcHGbr2cVtu3nJUjOaArlUAucD9pfPKFUI
CyRSHWcb0CGee6gzT8vzM1y285ijcpgO5uK2e3WySfMqCF+yY1PwI+VIkDf3regzU4ZEFG3Q6Ka5
P3Mzi6mfLdbPMHo0qzlUJwdq3LpXb27L6na438gvYN5Qg0ZApuV9zDYzbza6AxF343TXNiHVM8cz
4fS0TD8H6X7sHKE3B4vQ+W0fXr9kwyBODTD4Hyp2DmimSZSoI4rigSbODwaue/W0ND/H5n7sHJvz
w8TGlDjTsdiUBn0cLxggcNR2OPpnv7mh2YkoG10cDryQUjv8ZvH0xbPl+glSs/FztBaHiRbsyt+m
jF/Q0jH0dGgmpnOc+4JrnCEAhUDgs3bc9RynZ0j0E4S+jZxj8/dhYnO34178dJSNPjTFYcV2LZsz
kgfZKg55TGcP713R/d7YsnBbPXpaqp9g9GhOc5wOs8bwLghf0A8JLD9OP4Ei3fUWzPwQGjxtgnDP
+Qk+T0mzH5ftqBke7w4zfnt/m2XVkLSbF2XdgIujcfhmR1qTeW+BbR853HGmlpBtCIcy98M06LlS
7cfn8egZTu//OEj7dhngTP2r0+pla6YgEhRzmL6n1fSs3WDKiCgy1enw9N0P9OshTs+Vaj9Oj0fP
cLo8PUictuda/w8iOnR/EpSwGf3OUz+k4ZxJ49AujbPuW6RmkcLz5dqP1Xz8DK2rw4zoPsL64faL
29v7bf3fJ68IvR0B5g2tO99M2yOgpore1NnzIHV6qFLPEmk/Rg+GzuD5eJiFu4+3/YuepqYI1rgj
oCTbaBu56UNoNMg7ROLwSrs7VWZe6UlxfgbL3SzmkPx1kPbtU70JXlBZsOLoDAHntmtCnDE9dzd3
2OioYmpmz56SYz8U21EzJD4dZlnh/6BWiq5DyhyNUtxe02WjloqQTvD7TpFZWeE5Eu3H5fvIGTaf
DzNa+3MD6jrz6xc9/4FcFIc7pO385KaOu/MfOFZ1X0SFdXvoWJ4n0358Ho6dIfTngSIUVtcmq8KX
baRSoAkkx51d25/H7gUdIWjpxUFEvf+04Z/PEekn+HwfOofnMMPoPweDC9b8+x3834dlOBcCTHD8
9ic3qaBcitNTFJU7skPv/tlbJucZAv0EmvuZzIE5DJ7t+pdXvm3tyxadR5/8T2+70zhrANOGI597
eVBEZjghgv6P+x7eWcVndhPdz8Xaj9Fs+KOZ/H+65u7nV+B9uyVwuak3q7vrBR/cgvfrd++mizsP
Z0N3fmEvbtu1O735/TUTWOVvlxZOX/HIn8wWbTbudlPVv7+2lDrSNuc4jwX00MdIEMZ16PT6/TVa
gqdoAxUi8HO4qcVBsJ1NhOfvr8E6cFw3Abh314JV09VXGIIOb87QiqIpuh80Lm/5dqnje5MMOG35
bTV2/36VNel7E2Z1hRsVwV3k249Ns5ueiCOTGt1fzAaFi9PIeP96cwmzg0/T/5fQqMxoF8tbh3p1
o1csF7mVLEjehuNnKZs83girlNU6K4ZqEMua9TLoF5bxyFc/K0VmLQzrY/uNDuTQLGNtZcVJp9Ok
Ok9kmluDa+Je5l9lXEe9WWKtkogvfNsW9NbuzdBcJkFvJxvHkbl3zVNeqAtfhUXO3ZSGFUQRuSzT
dwEldZct/USWce6aTqbpW2oPBUT205QOZyzlWfSPVbUGYx5AumeRUCd6tEaowjKh0dEwsXlYLuyI
h2tk0zRsAhU4t15nsqg4qVORiJNEtFVpn4yVX4fdYgxz3O+TEC9k3vrXj6eI/x8/H11f0zkYjloi
zuzp6f0HGI0RdypFVHgT0ZjH4aI2XPLA1ZpZRbQu+84v62UZ1L4IXEtYY5697wQfKragYlQdf1Or
IKti15iCl/QCRFiB934tJLbwQxlttEdxHIlG2IwqzbQtH8vYB6HFgpJbN8oqW8KW/mj7drFOHFFz
4mZlrdSXWBKvhqv+pm5PYzM9V2gcrEPuxNADPH9u3gzGNhZ3bvwBe065LcmT6q9AeCzz3S4Km/Bd
5uE61doNAoMMy/314/UP07aRSeMUvxbg16FDj6ftyza0SB/wG8tO7IIvZEeU3ECRrPrUjKGdXIQW
NfScx8XQXMUVIWPgImxOsCj/qSRopwGfgv7BO46MPJYksAMviQZS3gjVQeXWA1Ujjdey7JpKrELH
E+pL2WAJCrdSSEa/GDK0pV61oSF59wQqyIEe7wbJEIPjIPbU/Ys7QGa7oVYhiYY48649PWayPDZF
nnrDyvLSSg/Hg1P22CK/nj+dWTKbSNwOAy2BouIeGJymfLwAvh4jqfPa+op+Gju1Tvo6mBQi7U2A
O1ubLhKjWIRpNbDc7TXjWAgZkqC5SnMVDYvMomV2pdMgLbNlIU3JLtM2zKqvvxZzsqcP7K2N5AXn
1gh6BXEfJLRlZkuaznNKUoz9176sS2wC0sQE+JC+49Jy+5K31lXO4mJSmroz00uY+80T+PywWGjB
wgFhjnPZjuACpu3xYjkFq+qhUuZrlkgLNjyC9Ro7tx1IPcgz7knY/cpvcNdfGskMFrXM05LKE8eK
rDZ2iwDWdrL8Q4BRWTgm7Zno49ykT5gVOlcwMLnIxBlaXRgQVtNRwIe2r+ddluts5F8rjykrXUV1
lSfN+2KswzxbdMVQQDjLTlu8Z4YiNcPSicfBuury3DutdJlE/iIdRzKcpUGR1Z6baaK8etFIYiWX
KtX+mC5waUoPk8isaKDZGzLqBN8ah15XFE+oKUUC+mgDIPhGVUgrgiwW13vJmcXAzsyKNmvzL7Y0
MpKLnKDJp3A9r9G6XNDRtmDavWFrPZNG4L3mzpzk1HPwVt/VXBXrpuNP65CYW3H0ryIYkZrimphJ
d2fbIu7jKvUCk3/JS2hRseJV7IhzRgM+nPGqGbAc2muT8XMa9MNgu01QdkWwgMHv1KVfjJ51UqYi
Gj+XVlOpCydUU4DQizZN9HHcyAkeU3GNLTS0tmwv8zKKx89jouIudkmSTE4rxOoDIJPpAL/kA27S
/eykfQ/suIwGvFQj8WtnmcuKV2tlNxN2ce+HCDCKu8drx7eGznVMH+ErDIIHSB5a2RQb1LlM401f
qazI17otaXsluBnrt2UZe6WbJGnJ0oXle2l/4gs4178zJ/PE55a0FJvMdnzEGW2RGYQov7YNc6uJ
1bdx0BgxvrAV+r5mW4N7Q+ZTnSdfRppWpe/2jNh55XYmMskpb4oOhuLXT5xbIzbdEMAo/DaamPQP
T6xKUgVdyru/+dhMm7FrxGT+WGXHcN6qLaT64kV8xCbsWFNX/rkNw4J9+msxpltuHykFxzXfzIav
QD8bE4iSH2v5yNumsLRKP6ciS2vu1qaR1q0pggLWKIirjK5Kzzbh+7ZyfFicPJDGX/lOzVrj4qhw
l7RuzfziLPEcddXzMnEGt+qoai9rxyLhopBjb86wiUjgRkR4Ye4KT9FJ2QOCfWjaANHFqRfF9aT5
LXpb34GQtfPB5XHJ+/b41zOe2zUHB/3IROiyuwvlkBM8nnGsvCDrisr+1DYZQRAry5IhiG3Had8K
BFniJKBdj23bx5rjxa/vIltL5dOW5k3UMe/K69W0pVkRjml5EuaMTyayGCtC10XS5lV4PMohhtZ5
XTrF1HRwUminTQuo0a+nxGaWzUEE5MBtwqoBQVQXZqa64Fk6mihjn5w64NCtOvcnAWqLN5Pq3ukx
+nwGyOYF/aTisJWTSSnzAo7GCijCeNrL6VemiNFMnujIFidhl0zrUAydURde0eNTYcCnKQ5+qqp1
bNklX+dO2fJqMcBfYLpPTG2WAWBqGrfOMQpVIRIXA82mVvcxtZPGDJ+4306Wqi4LbK0xGUNzXRMn
Zpk71KYYP9ssm/xjahkKQHqVJv6wGlNFa3+tudV0nxCllliOzo44dh9vR1iTLLQ0tpjoknyybg3M
5knI8g5mrUZEggeGtUfwL+RYFEuR+gJLUdd2YNULmTQRVCLQLMK/tuszmcKpF/9XkfZMRx2EC4iu
bCYdpJ3kh1CXdqNQgyqsj21qG1iHbXjLAqdv4wUyy8DPnjILM3c0PVKgTZkRuCWU3+eJF4kMota8
tz9WDcUOqQcc2Q2P4fuxPiLKhZErr7NMX7kq4QMWPGm9DCELjB5WqSv7pH5vq8rxorVXCwfGAArZ
Xpaoh8EDpBYUv+4zOKodbH7RZVjKPnEy6Aq0aILDj/sJCCsKKV70EOn2kpjUQBIZx/BNsaqnPPXX
qy00f2wTMfnJCcBI4CJQREHzzAbhYGX5pB8+BsGgEs+tm5jnC68jXnSh2CjKYVUEpcodVzOmo8At
yyIs3pCk4b10c0Q71lnpp5Y499LA5ouiM71/TcKEnHReI9QytjOT3IgoGcvL1KgUf09ipEn3TrSU
9OPSiTIt80WB+LFq1l0nnfaiLAKvN65KSUrfclJSvcyyUtNF1NdN6bmmd4oxcoOsLUW/8Pu4hTK0
Y9kNidtbMhLRWjPaiCuV1IPwF6SnTdcc57oLqIf4zfPr0zqwEZkt7DHpxhFpLbZiftrHg9e4RZVH
at1q2+dLmVr9+LFThoWfG5H43pKLmtHFgPzUDK7y60ovdci6eOHLxD/B4ex6WRjSjWeezgg5ph0N
2Nq3Kicgqzw2qfg0yNaPrU/akL7/2Nc9r8+tqs6sS3gMu7mRpVLlp9Fu/cy4uTE0qD7ofkziYy8E
u7EejXBS4+rYcBYs7HKsCucrTSMnuwlYbtp+ia0yFLe6qbuOLOKkq2h0UntZIZ0l8gCZqGMvtWJ1
oaltxfFxq3JWJcFt4GS8xir3lDulOB+5abGlR1pWefABTHytyCrLRJ7bp432wiB5m8k+LvxV1Pp1
177tpOeH4doTadfISy9jvDhVkQh8Z429onjs5u1I4NaTygk77fqWUEW9DLxyjIbTzq+sIDzuwhTe
ZhHrTsDAtnnYyL+M1ShZnWJzdJa36DjCFnrR5Ii6tFsP3OnVu4TZNl7q7S+tMEzwHtrVBB43mkoU
X8em0Kx9E6ky99kJ7S3LthdDJOPGPu6ziKaJK0U7+UUirRDT8bmEU9n03oAixCKSgZb+u6HLu9x+
H3lW1CVrO+YWy0/jZtBO+05FXIbaLbSeOAm7rGUQf7Z9z7PGMyGSCitlDQVM9jmsdhHIM4t7pZ28
pWER0uR9FHWR4626CIbAX5kQfZLlAiZrEmlorYSwFfGDISyWJI+j0llmNbFk9hfzWYbnpVGi9afG
d4piUSL1xsoypwnhQRZUBdOXQH6ELG5R6CmmF0GF2S/ygGZcraOgm1aMJ3WMF1MFtXWVpfZk8kVb
+4690F1tsAHGDPHGca3LFJ/Lt1MNajli+YrIxg98SeXhaUlAkWRmNJzgobkImPyTJv20zpnQEbgk
q7FKQGFlsROI26JAQlOsyzBEpLXoHDrYxSJ0AtlYQFA0RfO5jrImzLBeVjCa46AZBe3PncieRA6B
dD5eKewsPIHjreKrZ/XTBlOlNSEvBwu/S3Q6LU3bUnwULtYpOsjQonyFOe7mU5acF19BuAX4nexz
o65iKTzNF6LTIIDc3A4o1mK3e7yx0vhKO7KmyXn1cLcYDXZNudjFuFqOcvoXr2R8zklYWle7pba2
H79f5O3nwBSw+NxmeQoBaGYF7dc4VHlYHocZHzDpgo34Mz6uz7gfkisk4L7RrtwCZca2xlZD5t2U
/mlG9eBJl8ZBO6h3Om0MVqllaYKPsBwcW7kAzeG12o3JMAW9fioZfpnYPim+6u0KmhwaBLu2nVPA
QuRoi9xkqqMnQ+NM2TnZQrvdHsqLE6yPEiFGrKSdTJPv1RBgn/q0nB4TiEDhl4MpiB18Gq1QNPUb
zJRPy7vdSGMzNJASk5y+hYZlhXGobHDsrqoOJtG3C2qN3Yh/mIQbYa8sIrM4Oh1xUrnPj30CEoms
urAx0Gkd+RPzUXXAN2xtVnylys+wfSqJiBWTL1sEu+8qcNnTF7J2ehGt7+AlycikDukoJ/mzRvlB
96lJ/MQP15nv4HuDglOfn8TVYNP6jG/3ShhVuraPd0uuo7aEOH3IY3wJPIDBw6M8jOHnW1qMinxC
5BY57TIvrDoLF6TyPTxcRgFudV/WSQ5uMwFhAMoGMAXNqW38SZ0b+Ff8Lh4aFTnrGMFiP7zhukp6
c1ILQ9J0kWiRpK3rVT5oQ6ppg88HdVHhBUGjTC7SosF/h7QDbydJR0EVFeDyk4s2rj2QAl0Z4ek0
8E37WWVejyzAG8Zp73fo0QJJ3POCwcI4ZZA0zipJ4WLTVW9lnq5OpYar6v8mqo9gb/zEmDg+2dHJ
UZ0EZbRuggT57vUgKnTxn+RRgOU45nc6UxgnwYJVXhd742ceOKarPxW8Czp1Um+n3mu/whLxvB9j
zCj2u0qu1EgorFxdimn5aJ9PuwZ81bTFt/ypU8UdVoA2bJpvHYYMLyU2OD5fhGAfLTdMRvDKaBiM
M+2CshhUes5zWuITaqBTDtvKpsK+2pIsI5VJ6a2brCg9dup7xYjvGLfUm4e0HKxhIUUMitKjMVLf
NEXulC3qBMSEPEtjNelTLboQJLwfOzVMJVfeAJ9XDbA00RqZ7bR4TcgnqoA1TgwuPkoyH8NxFRBm
+XeH8Myz3nReVZbhhebRRFKaBu7u3I49ruoPAjTW4K16L7KGYK26XCbVEtQF/jiJa4MEUl+EzylS
cjhDDfBHS4yYlcrSyW2k0pu2W8lKis23XcmoNmCieUhC3r7pRpl69od4bDrrqkQwDVZhzAutvsDe
Yn9ZXT5iBSJBpjl4eWbB+CO9nFiqJES8ishap6bLvyg9BAX9KvpEJRdKFfngrQUzVW3904U06r0V
PBpPpFsl4L+thZNQu/wMRrKL64/ELyLfX3hy4EF/2dmIbYob3YZtwf6uPAfUxHEZN22qFxYbq/jz
KBomjNvAO/RI9ik1iCltW+qGNtjlaaTZosUvLbt17Q6VqX65m8kWyyKPQBAv0Ec/TNO6MzdJ0k72
Tw/+ZE0Q/U/KG1bp9Insjr33Ijb9TlJi4RODP0wf9DjYiXSFzH2qbYSJl0OVfUSL3sVYDzRfRVDU
SSt1Or2z27KIKWGJNA5f4q0tBT+ZU8tflP1QctulrCTO+yaw/c64HclA2Ith9DQ77Yps0nLfGic6
sEKdCC8CYVl9WowE+1sQ1B8uwFtOkschKo1fdg+SpYZLK7BVrKttxpaF0WjHbpTljfgQbw1WvCUa
Cxyoxm6wkmIiIatSlUIsUz8tjOcGhWqsqyaUOeZcd6jitW9C5k9hXCB6PMNuk0ms5k7hLBPDj7ie
bCYlz9lUZlxmXT/tSdsbWRy6MqiyNF0FUQJtXG8XBDzwZPRi3P+K7xUVtaKzgPHEdp4gvmYJPbgc
2AfsYAbjpugPtHJQo4YAvppdBcYoSG37fg9t6AzMbGGJSYOSFsRL4LZhMcn+RHb3OLebHo+/xYVL
B6cbufH8Gc9aNr2xusoGVbU1jRE4YEiBPACa9OtHzQh0aBNBOwGeBcoK/1VTWv+geNg5ceF4CCXv
9wiJe2MWRe4J8Q73IU27W6tgArUJIyBsRCkA2c44/lqWxxQCmkqwfxz8FSxHoRyOfc4ey+K1nIG+
jfwr3LMAMxZKOsXjVYXryVejQej81Dr/+EA0sYI4QBsyA7k43dr0cPJxUBKapMS7LPoMjsKP4fFP
7SGGmdtp9q8nSCfa7nt5Z5ohuFsibXQQMtyuOicy+yQSflYn6nJnMbpgnEj7QfFBynUvKqddR7k3
lh+ajg/RMm2yyZ7zEqbBqkYBf/SERI93OiRCKjVdyMdtLdHYMy+LDZpYnT3w4jLZKlWHuA463jex
B7seOm0ICALRDNBMzeEcEFpYwSRIlPOiGRdtgcx+LVNuJHF7mJZhAVNf4OPQD49ehANHPrnotvWs
fGtmfz2JOYwADn/mkeDvDYKSpfhzQzMYVVDUrLfai6CKJ8s03gVCeSWz5sNgOY3A5dnPp7okCiA4
64E/NXHXhjMdD338PLtHNIL7DZuLndvr/aCIXGJgWY1bVria7D97Hij/6YAJFANNceIHc8A7D0x0
G0YXW7eEIHlCw44T6EVWFZPD+PUDJ/vyYJtiQ6D8NF0mg34UAUZzxmd2w9iH5SjjEzuzylgu7DS1
+RdVQmGeUsEfHwXoHFTwcCAASebc1KUeS4fGV/7JNhRpJdgR7CNWpHj59ax2rRgPJgauEI/SaJAh
uGrPwUXhj5EjBHUZOwyq43JkJKhWTPZTN0KDG6oa8081ZqihL0zlg1vVbuqNyBbdWvo1Tc/grdGC
4y9MnIP5ecsEuAfyPvWk75uTAbGBNBdeH8a0HxYeQ8np76ooUqRBZcREVqzSpBlZvSCGqCpdOqUE
1faW99Rw9V5v63mxQjLC33lZSov+PPaDVqNlpmlVSMGJRGjVOEGiYYfpMrGiHFDsAhTbwrDAjbdh
BSJ0B85C3ZmxbaoRdwSmuwtSBtON1HAKA7qWWQhoDXOQJ2SswQcQYqnGvuBVMgVz1ja2yVEchbaT
3KFj6MZVndLRzapSZ+FS5XYSNe495VHAbQbuLpC5i6BQWeuwvmPhTE7cLlowS8gtYsVWuWPwyDRG
VtG+IahWhP4i6VPc6XUMPj+Jkk8cYa/mF2qotchPI0WsiQyo2hI867DNw3Q3VLxYBnGTgnYFA2Oj
yuBGQe0Yb2E1xu9I6hY4ZSfZe13o3O5WfgHlLj7KQbej+Yh6w1TRQgxImLowdYUiwscwB9vsL9GE
hHaCdVAWlEaLlCLo/GdA6lk5b6TqO/aFyn6onQvQZl7+IdM6itkqyiqLIBPGDal9vUArF2rpq8wM
wHbZ9WwsB5dYYCbaBUIzKp3FIAavexvrqq5GF+XoLkQ2rZ0SddEwINWxIEndfVUkjYdg6QkE3Jmb
2lla/pWBebEa19mW3Ha2qEA93FdvnRR2O1pnQaJYgyj6Ls4C8T3FiUNWT05nuzWSu2gws5MYKVup
0RGTu21JVEphyXxjQwwWx8ztYqvVH2HEjXOVZ9pK1mkofekGvt9dySGU0XIIO+84FC0/CQkfT9Oy
b0/AZJhLu1Rs0WsZXNhhnRBwxm350cOmPhG+NJUL7Qu+RmWe/OWT0Cx7TT3kogmvj5HsglJimTxz
cvLFxFDHrMvVW9WF+dIWQQB0iVWuI7sXq8iEzbsxSmqyQlRer5yB8AQ7VqXXQd5cMSrys1JY/lna
VvVKVqCg0fvin7Sm0ctAd84HOw8K1PXz8CasCm+ZBLnvDiLLltLTxRtnZOl68DJUgbNcCny1M2QL
EWX2usNXnjrIx76WvWmO0ffg3RQ6To7jniajO+hIroOImKtcgJt3E1A0lWtx43/q+tHZJFYmkco3
6cfOYeGKsJq8EUQHoWssi78VoOnWZV3hmFZkex9AHoboV6q5vqEo9SCfoTm9bFkUhOt8yKwVrdL6
smoFCAeYgmU19M0bXpVD7Mq0cxaerb3A+StsmR5O0YHQXFdMRHRlmrxGmhOmweC2OC9869TSTpeW
Z5VvUo12hKWgdfShb3mMPCk1Z7KqabHwnMBsSFTlb3tcj3VWKTrtUE9ONVS/7d70CGfPiR23p2C/
rTdhzAO2dGD9bmjX8cwdR4cGSJtz6+8uL7rbwrL6BQvpuKmqyDB0FORoHxzHCjs3SPLERcdU2Szz
sYv7N6rxC98lNA8vBmrDECOlWrQdT/gbHAJI8jdlX5RrljfsTCZp74Lp/Sy74Zo0nnchKNSnrZp6
CWqRhK7fp629lIPhK2HX2UUeiPLvIe8RkxGUt/3KbWL0QMQLO/xf9s6sx3Ec29Z/5eK+64CaJeDi
PGiww3bMkZEZkS9ETqWBokRxEqlff5crq7sre8R5P0ChgESEw7IskXuv9a2tLhVVYOLkC5zppYqj
aT4uEAqqiHD95MKZPanea1YzrbvXtffrm3SCR9XqjKtpKMVYjTg+OK4FNDfceK7f68QV22MZqX6q
592OX0Yu9gomD/+I55uslRA2fCphIpxEJIvaSELPyTAnX1SRudsRer+F7ZAYvCnVFTXBio7UdLdZ
ESxDNYWs/CIDFDVNgfpsrNJRrY/ZlrEDFvosq8thz290uPSP4HTAdmy9fI2WWRytceFxFDb7ImP6
uqFPft1XvhfHVSS+Glfe/fA4Icde58a0KAP9i5ZlSiuZrHBsWacr0lt7ykomjivq0LDqclW+lrMu
v8ZOxB9GSZevdrf7D4MLvLH5Et0lAAuOBDtFs7pVv6C+DKp0m+1tIBX7vJNlPsZTSEFmQU6+7z1J
sJc5rEhkHAroQSnLbjAjnNZCzeORpUa+gu2Kcfw2Oodkjg9jFqt36HLrYzn38ib0U/nCudwvnRrX
1uVYctEG8+F+Tog+S5Nsj7Oi8oMsiuRbzCwWh2j19j7xHDcPNK2HMNbm4mS+nYbNxQt0m2I+0own
DdpjEJaQPcrTHkh6S2kvn/ao6F8LSCfv617oD9jwuxvcbPndHgYaDFM2HKaSprdwuMO41rycmmL3
c4zrXc6HvQuWRwYJ/rFzi1hrkCHkILdxfRfaJB2a632/lWViLgCVGNQBvnzo4r3kWLO5a+OcFTch
PL/aij15KGwXQ5mXwfeARmDQbn2a7ENZe+5Q6za5gaRd3LI0trluCQaATLqaSkFvt0B0j1BZpvsg
8fPHScsveE0HoXcIPyqOCmY0+XjvyhH4ZSrC4VwuIvpsAmq2euo3cgfUx7wOkbXrsY+mOKnLPswv
CV1kcSgJn8sz7wvRwMdN9srC726Kcud5Ne66tBWP6Xy/BPD7Lz5Yc5zrjGxa3q6lhdETOhlupzlZ
+UPskuApn8tB1JmT/dL2pZDPYzdY3sLy9f2FD2wZmkDOKSBESsPgmFul9mdfzNL0x2vpQZpydXj2
IMNZW7aOnRl6cjnVYY7KpU65ofYOasmo6tiE3Yct3xdfL2TKboHr0bDZQpSIF41GXH9MB3R/EuuI
FDrNUDh1M7CiG6uz/JxGjszjhz32NLKVdyspzTnCYkdORQJH4LhOfpZNb1VqXsqgYyMInG4qZSUD
2k2sDpLSvQwxqJkq6pPpafFhsB83NJpjTfI1IrdbObq5jiR0/Lt8wnLaAJDbmwXK1nmM9FDj0aDs
rAPv1Pgw+SAr9xinfyaON9BpOLtSWiJK+YPWyVjoxmdjNkUQ2NWC+6GAvVmb0Ee8TUIz9beshztb
8Rkyb71rt85VzD2Mn9yM7GYeknRpOxiFd2yATNqMbnA3cZeERZMVpM8hiY0yPLFOCtiRJs19FW1w
vzMd6fsgLV1e85EmqsoTFkOKg2b3MRSB/G5LlCaxFD46LgsN47azfWSiGiVcHyw1vHmgaFuV99mz
D5IlR2FmCj9MNVZSjV9YSDBgcBQWobXI2l5Mokq7NXRly3ge5n0rIrek6V0Y2My8wszl9GZci+RL
Z+3nfe+7164Xn7tSpGOFNoG/bGA7WlpQeSTYPAgWiUzC/sr3y+Sj6V7GgznYXpa1WMUuqhyYpqg4
T/mLnKeskTLzlSmGBOur1fyb7uh+yJcJNl7n6B0cxoLUoVPb2uzYbJLHUvXxSw6ASDaDhdaD6wEX
TAUebvseLoI9iXVWRavyvLtVy7y8mFXprjWus/QE1bjLq4C78sSXcW2ieZ0ObKXpy8xI2Ja6Xy6M
psFdxFxyiQRMy6VTMK9LtEVNFFEM1TC5Oe4uiqYKzwSceENKu6pWhNlyD35w0ychN1qVaiOuXlk3
1kmmrKjKkFMwpAAizUll+HCth8j9slM8GI/C916PI/y1RuKm3KrdM3mPXR6b/5CxqRlG1Bc4BPqM
XWc4mLzMajOL/uM4dOFnKG/uAGinPC6k5Idc5ONjMBJZW571b2Tmr9MIEqxD43bIIzq+L1uklyqN
l+U9JlSeTRRTV1HpxqIeII6eqYjwoTsChXtwtkazGz+MaEvOdguHb6yP88+MduEbC+Pt1sK5bVKx
LqcYkvFHiO8Ru65pTlTxSNa7jNIYdSsWx+tFmHxL2LUZ9jO/7touUl8XWwRDO2UDjFCIyUt2mtN5
WGolB6fhNe0LxMJ8G8M6nrCOVFkwjOndJFT0te97zapowjFU45T3Rc3wd2vIX7gmei/SE89MlDe6
B8gpUWux7szFoj8JdG19zUQck8/YeDdZlUGx2ZtAs6zRYgxuhjWNXq/cwCHcLTPV4APxkKZu/Gps
IbA9oPM8LIaChlpoGt/CupMX4QGVVLJDSXPrlBFfWaTdUCvIjLYa7OS+ae1xr+CmRJ9mBFTM7xau
la3gyNl2Hm18hkjdAZka3I5iHtjoD4wKt/TA815fEo/+rQpQjuhmomuQtsHKwfyS3aYftZqm91xY
VzMVq2YiwUruzZaHL3DXihJUEGq4KtNbPx03FFVnrH7z1rq170eUciVKT1AcwXIf91sY1IZeSTzP
SSpaKSwSBiBScBHVSc/7MWH20NkMVgpn9chQpMn22sbamvp1iFBTxzPd32ZlZvYQLeGmGnQVlGFJ
K7NlF7UMTTf5Y0CicU4eMhPTomLhOsRfJmCjwVzboHAjPcAwY47csX7JlrJGt+0SUZm958rUOTbc
1Dc9/Ktiqgxo7sQ3s/WUs4svaBSTWhk0YOJxslCH4soB8y7NQRqxDm9dx5KlazbcKrBRkMaJZ1lZ
ty6ZPnSo1eaT6U3Af1OrcjZte/BPfG7TFV7bCyURvJejACil50b6JCDj42gEw/eQBMClzAiSGR6A
BeaOj/+DB2VOcB7VOPumFL1L31K4TP3LT7E2EFfDQU/lVRqNQurEBeHGq3UPXuDqg+A+3PPvXUKJ
y47gqnfcb2uoyuHdiK0P+mouIHQF6GzpuGXYIrAc64+mh6BQ3GoUlO6ejCXxSW06ZVZ23OFu4dvC
ljcu49e4MLPlTTpp4+dLbPDx9mpYQFmoGtBLzOlLrFMxZG0GUHWIz8SY1S/gkAaNGge9Q7cehChG
rMeBXhoGCukuAsyF0l2UWDF9OaCIKpLjoHPuvYAKa6GkDjWQKjNtSdvNLhmmVmwgbkpoB/NS3O4o
/YqWBlNG4YJZWgpThclaJm3u9zg5wvfjH0VhptcAdI2uogXhsyoxuHda0Cb8O5kZqizQ771k7ZKp
sm+sBKfiqj1aYT7umfG/U/bncujsI8RSewMdeLhdCI1rFmXmbgy9562IOWAtW8IIFsH0MpZuy08r
Sri8imfhk8rNG5uPUhNQjK4Q24xwjmXfxU4ow9KacFpl2EdNo+PdP6sh2BwKhGBqUYGiQ6SjSNOj
zBLNG8oL9zXYqfOiCrttDZ8LNrC02fAAgG8Sz22QlRotWoN5Dyy6ETmGfYtyQqob06fMfu8Cd1Vc
UFFHc72zvjsgp2VpcOAmLADnRGs515Qky9ImnqibUC35+2SnJFR1TqNuqSEoDik61Nyre15kxDQR
SY1+A/oAbAIMKyi7GkzHalEghRG4Iohb9x06b14lK+rwOwfDzVVbzPI2Z9l0Djq1AGU3KcIVYOsE
B7oReaOaYk5LWFKB7o/ILeCLyV0XVDHYuptVTOtYGwhmX3cAC7g2aPlkArLgc+7ikIXCPXp82U1S
0qJsR7AVPwLASxAPR9HdBliG1Wc0l1v/lI9cXquuOBpuUMFkZ5nk6fAVS2Tsj7FNxudli+kdMMnu
eydDnPli2x1wNWqgjOz74CoxkO21cKl53OTU4yMgxgZ3OOcLVtOcI6zA0vI5hHyYN+W4bKcQosXQ
bGBjPm1xghxhylRyMyfjCDxRpi8r7ZaDjmbylkkVVmUODrGX0w5CX+2+QuTI3yNTGQ1NZJRFqGua
AciXgy3tqcsk6DQ178BBO7o5HG45XdEIdMO1mHMfHeAQwWclMYKFTWdji6U3QN5hqLTIgRfGnVpR
FMxe3cVGmNsuCm3RkLQT+QEghPiwuVyDOtYzPiVogPxzIvuiqzgK8Ic1uFa8CoNX5go1tR+qjNES
OApbh77Bhj6CvIJc8rhzKADVngmRtcwCsGtiwod2Xx1e06XA6YCNcNHYWPy2qX5uI6pcvenUv+dY
LezF6VmKZlpt8axSqQ3eLk1XNAQDVCAeLXfxRKNL0U8sByZEPa9kSMtLEPTRVz8N7OwCoR7B6o01
GLDoC1IxZobPkJe+HlI1yjrfksE3ZvOjqiZZaNqafigmrL8yni5jGPn0oLMt/RjQXrh7KFcshhiw
cF9NgofvQwnioeIAMe4XECakzbfUoykoI6QaVkpS3vJw7D+w1Mmtxr6Jqg71edPHci2u5y172OIN
MnQcLfS+mHj8toKy6CprpvdY8eVN6mWpMH0C2iOISoBSncUlP8n3LthIh9rKBXWAyuNOGsR7FHSX
z3NngpMccVM3cmD5gzZ6Oet0RdZD5uwWukB+E1BSfIRiPOS4DLrsq4j2uHUJUc9W+ujE8NyTqB5t
sV2rNcKBzsyQeHKlihsV93PW7GWAwokPpTvOaWSnZ6Rlh0ZC3GokLvWkXuPUtChfwsvslx5s4Ba+
9dS7t5LqsBLKEEQnU9byYqK/ASsmTZIm+rVAuX8MExp+XUCgvxG8JK0ChxMH5P8NmZvizsHkPwqr
cdcV5gsAZf0oDPG0KvRCQtwH+2PZBQwVTZjwI/YDOaPNUHFT5IBT8OrbbY3kpxFiR1M4NCorMsV7
5fpw+RgUU/Iy9nHC6wSq/kmIOYQVBtKSxfE3b6D+y5YJ6EHyKzYoxm0DDxwppjd0tAsXzzJRS5I+
6LFfscorTMUDmyRX5J8BCTg/8hVeAwzH5SHxQGn8cYuQ1YiaeCFO9ydiej7uJ4DcXr/SwW3pt3RO
FnYzLgXXSU0TSXTQFDZNNonFi4FmgacFPmIswyEjDcC7cEfZWBA/1JJlkriT8Q4qZpVFLj0kybwV
n7N51lhUVsEmN2EdS3uSNqjzwCk0gc+6DkBLAsYKODLKeFBVHllo3DTA2JMUKGgvlh9kDXyuGhia
APVaJTbPejiWQ8dAC4mOXiFyXIMrbJBu7HayPtm40GhhhthlUn5cio3asYERW6DvQ2RocOP9OC7K
LI3a8GTcsCUiNmr9athuQ1/hr4jB19uSoCSrdtFjZbihiEmOZQ3F+vpJkqwj5XTsO2fz9ZMJuj1K
q4EWDD8DC59n7hJohYb5MnpFp6x2pCxye/gP9tyvARGYfwhQl8jKXid/lBnAh1/NuZmg5xidKL+R
ESmSP1zvKGMp7CcZ8w6051bYmdeEJzLKq1xOCCJVE3wUVet4dvnr+LvR9e+P61d3GYeFiQsZ4qoY
WgLzEF7Rr4c1pB7RpG7Iv7NFXLNN/Cf4wVk54UIMFthl/8Go/NWTv74jYtw4G9fsMCzf64iBP2MJ
EA0LTZCX+MF/vqP9SdXE6Sxhzau8TwwgOEtcgMjHMMKs/PlV/DE/4fGnI/pzDsC3RSBZ0/X67/75
3x8Wjv/+3/U1f/2d30cl/O1feKqVXNTym/63v4XHiV/Hg6i//6Vf/jLe/Y+ju85Q+OUf/zDO4V8M
bHj+ocyk/8UPf5nm8MuUkb+MMLnOO4gxSBhf719ZgH+Y5/B3j6r52zyHP175x0QHjO6Eo51dI3Nh
GiGkgj/6c6JDUOCp7imi6Mho/T7q4Zp1+2OkAwaCQsvBN1+gobtCMNH//T+wlK9THfCsSzzCCnOo
MYUBbhjuk//JVAcM9McV9Ccf/BqhA1SQACYLkXf4h2Bf55ElmseuPymem8uCijKu5kioC2IySTMl
Gq4cM3H4DMQKDW0H6QYiGBrkcLsBBBBAwKImhydVyhc8DjKAeTWVH4dCYxW5ikvQsMrlsrgUSdSM
wwdxrE9Piu65PJjR0L1Og2TLqrJIwf8lgCkbW3oGUQSpypUm57mA711J30lwzUX3Gs6qpJVNJa3L
bHwrt+1jqCaaIaan/OuuLdyTbfKHwQakgRxpnkDJhWcMnxqw4c1qazWaIlvvAV2fESEbbvGSUDSS
XHvSJXgaqBhV0yOacCPjdbnbNz+j+Y3Jp11Kexlj4j9Q4eODl6p/jEooUlUJnb4qp5kBJODZ0ABq
nJA3Te1c9ZvnL10PqCeCw1FD+x6anKzhBfvN68KWtEI60d4ViT8UdtI1hIcFNediIZwPiX5hYP8e
6RLGTzSJiasWsHbhAfMw8ImnItib0tCywiKctBFsIbj969TgmFkTK2x4aAh5hX47x+4Zf4JrJW7C
ob/NE6igoekfugKseRPBNJmaHHponaRbUs1Ttye3OgBLXak501WR7ehGub4pt1m/JsgdjCjq97AN
bAT+bvQxikc1p/g+UnO7F9GNHsn7gOW7MfgsLaP6I509OZebfPUMrXTpyfwZJoU/h73IK+6LvkmZ
b7tQpw2y2N2zSuZ4vlpAExICfL2f5p7jVE8IKVUCOaSHDnrtI/IbtAn63L5TsLpPSGeMbdrBBvO7
+KFB1/tq9nvW0nXoHvdtVGdXQmaC5VNjcpu7RaKYwhLLaGPmgD7BuHlDuzXXqc7Zqc8k7S6bJpN9
AoG3rF9k16nPZFvNb8MIEy7jIr2M3Rq/sCwZG4Q5zG2q1JphVeY4ZRvS8HcmIp83l5j7QERBG23k
B8Krn/NtW1TN03k92TExQGZj8uCnPITaI33xXnS9+bADXUAdSac2W+lk6p0bw29IghDugWbLPIFp
37bPfbcvpAnR0IlWBdBc0MXJsNrxLYPd17zFfAJLnuyyI7OKIOsttCckvVzo6ZMV0eOWhu+IQLwT
aSqJwaqthOclbspsEGWd5P0qjxae2ZF0UfYppcWHjoofcEIpXD84Bq2ExXqTTtYWD/0EjWkui6Ee
+yy66bDmPOMvdFUeq/5ercMFIePtBGeUK1zM194OqsoW3alS7d2xoE52cDTFOx8CYZ6lRnoc6ePD
GBj6CJIWXNXKBKyi2DbKZu5gSHn0SdyfGMqc9SmCl8ZvDA0BBBfGjxcWk5G1gxIzomVkSe9UGtM2
j5f+1HMatqvQW5XlQdCEIis+JZKjYtb7ZSZ5cINwWH9kxQQTLYuCQ0o95EbitwNa0atNPLE3B1C4
4eO6XYohPySz5pWgPgSOoRJWMTmmT3hUNWtFxmyVAb2pC8uSGm7peh5ZDJ/FGFiriRqAJfPubrPp
hjMw7vuHdSLpKdWFvHOoWj9uXdOb6WII6xqkQ2GAD91SgM6POVjBS4bmIEL2oVnAxZzcTvcWQLi4
TClZ7sIJglGVJoGT1brA9WlSk8b5iWW2wEol1yeAtPGHIi36OkNWsOnTEKqzFzsY94AuSA9NjL3v
Y2mqxOXbJU3CEYaV/TwxKFe9Nb2rUlRF6J2zsHK7vZ/2zv8GtcHip3l+6NMOpEQ+CHN0VH1Dqhql
fN6XrOqzOWyWiJgT5R52y0LlLbT0z9hYssOmJ3sz7yuMgYkuUNY0ZK6s5nzQ36IZu02Lx3WqW4hE
5cF24UuXZ8UN0s3kMiAUX8u5GI9THsDr3OWNEgVyAthg2zmHHYdcjr2J5ExOBHmPmpasP2Vb4lpM
mSAXqL0YqnH1HpUg0a3Jw/Li5nxo0fM802z3da66/LiJUhWQqYbfzODNAuGnSNDSYu3dQrSQQNDW
0woLY6/GjiH55eJHGS4YjOQiX6e4Re8Alwz3A3FQ4CcR1H5nZZOCezh7vdLDZtaL4/DhCQSL75g3
grwkF1s7TpO41XHcVbtJ+pPcy69FqfmpS+X3texMa9j2lfPEtCT0YWsMtptQ9qcCNM+N2aa44bS4
tyF9Bk8S30MQmKvC2PQJPT0/yEDdd358NqDGn7Z+fHQ4r2fq0gh343Tf5Xw/uIyV2Brh+JMqsyo7
pLuSDWIR3YwkkwH0lDj/mjDvq83gvD5DHeyy8z4i13TnFemWNsLOKatocLGoNIEJ0lfJtngEj+Zi
J20P2XJ/4QMpgzdka51vhjwv9gbqQ1RDI5xz9J0snCaomiD9/c0adi+MLfnYgCFAKaPYlCD7EsKY
XdIQVMaIDunqmvMffkGEHGNV9hUaexT0jRjl/ikWxn3iaCbPuR7Di4Ejdlx9sGk4Qogn1qFngNQw
hQJL/zTjHNhegzUhEE05VsyCBdkXPxZjg3puPFuYtXGVRjl/LnYznBGHVQ2eH9fiKfLbwUdF932N
THBUeksflS/Ww1as4SGWyMnBIMXyigEvOEHMY1BPT7ruIxgx8E4j1xASmULRwWNEwOWe2IbsqcEM
CBNuFXY3BFCWRMQXKQzvWx1JEaoKqmFZVNi5yCFV2NuqwvfFWKvcDNXOpv7sVTh3zV4oa06k9+Yy
9Sw4BeuaofCjmEEDUSwpH5CzyTB4Q+/rcGDpWsLkLXeY0Ih5NQzW9LtC2ils3EjGpwK2y/NYjhv0
twxN9RKW6VEN1B0kRqnf7GEPoX9lwC8r4mUOk0N6/QlJyLKhqgxvEYvlaTXhy3/b4yE5ZCo9IkFh
oOvvUNyrYgZts2IGS62W2N50kIctEi8IYMaIN4HJyEbgGUG+TjXHePdTMiTkE6iLse4EoX3dmbhg
wKWS2eJy0aQepNZvWLz3NsZJuiwlkis5g8Wdp2AI8Y1S5FsQtXNVCQ623bQZPeJGKdRrncGdSaCe
P8ywjcI6Y71pddrfiXTDDJGN69vN5OkJM8IEeBVkD57UJA1rQShPx2TOZAvCMT4XaNttM82J/+5A
VX0uUXO/Rj7LLzSBelQPICVuFUFp1sBL7Mo7OE0xNOH8TfNYffIU6k3WpclhCvauhm5BTjLyu6zV
OGbvsUjsVqtCYBIEhFjsJVF5h5lQ/kcEZKDWyLJ+wXo6nJEFCVu/Jtkb4tnK10zynB4C6JRFo8ke
YdYElwdQhPGzAb7aphm0+8XnrGXJUB5Lx00LrtZeEIXe7r3qtmf06RIszeYQxwVMCIa2/wIz3K0w
IJbkEA6LzioRCtmukdU1X9xQxVSvbZD12SGyJP8ezZG7xcCI/R4ZcvEiNkxQqrGej78tOlQfypkA
HwzJ1AHgGsvz4jt6xoAtciYgfBD4TdcLWbvsKd71Vm9ELKcI6kobXIn2ME9E6+c8RO1PsjZNqamX
XPfgtyY+H7ZMpMcRkN7JEdTiopy2D4uc4kNAZKvBUj0MncTgkJHbe0R2ogsWCdvgBsTNklsAeBYr
H+aEDHUfrALcwJi1Pgk59Gjr12pBLBoVQzJexIAaBYGEFQWUnr71LEv3mxw+cDusJvvN6mX7nnEH
01ZMpbuzUeTiwwZl9X/7/5+t+j+dkfq3Lh7SU4xW+V/3/78+evD3AZA/X/JH449uGk8CTSDQEtSz
4Z9GOQZhhJjAXzr96L/QyiPikkWY9BWihPhbp5/iRymQFlLgqcjFVQX7i6Txi26DgZV//PvP8xvD
6NcxESkBpHN9m6iMMRzwOkPnVy2p15D94AfEdzlV+Ue/JenJx2Egq3SHeOzRW60NcOQz5Io1rJZw
tag4OtVCSpyOJlLrbYoNIHpL+53dg1SQ/WV1FgZmJFaHNk8m/iPcIPumGZeN7vxe9WBtXF1aIGWV
0KNuHOYL2iP8gvDZxGp5ny21D7ssqYMCOW8GdpHElr5SuR0GniB2IEeOboBZU+XC62NW4hAx1Wd0
mNbQLdeWy8fuEVowSsUe6n13Uybhbpqr8Pp1NJOC0+AZ+77mwYqbM7W82jbuHigF3A9QhuKzczhq
wCfAY+WnxctkP+yhQfAYHQ9+GqtURGdTdP4Rif/VnzowugjkcO+Cc4EDXECo7Sgwl5Xz+CkqxPJU
JmP3vI/MPqwThhChR0LAtod8UVO12OO4YR4kIL55rcdkAasAWMM9ysKwuUGmzGmBRSJ61ULofBfN
Rsmi1xsapoM5IifRxfmxQEK6O+RyIDvBPstRxILfKNx9nO98DmvtbXBCLm7Bli26tc/qEcrmPKMT
KjCzzH1C+5Co+Bk1FIOmCj+wKtKBWnfPVgtPECmFQWI8wNJJfhCFgHsFozrOOug1/UgfaOiDg4Uu
obYa9G8c4WQa+LHYlQLbN6gBMkC4RG0hvUQIE9NmTZS9Xjj5frO7ERxz8PvMLcYzDGU6a40uiNyH
no86BrumlN12XrEt2lT41tE+ivZ3N1xZt+96WzXnVQpvcaJPv9/F/yt4/ocFL8Uja/7deld/wVRS
8CIDEkt/WyZ/vupPS14YQ0sk11GOKR71/letM4yS/0oIMmZwM35fDqH4/2kFDBGmuQ5ixyBSxJv+
tgJi5m2MP4hmq0AsDeG0/9EK+Kur8HtYC3OZYHzkWKkR2LhKoX8KOGpMQxGrMe4eBSPGWW6wJKsl
xuyJmuWbfcqC1J9HrJGsJYTpd70k9pUlCqWJKuf105/O3j9bj3+V9n9GxzCh9WoqEFgd2fVo/3Q0
yewFK3tj76N1Du87ts+0MvkCssphdy8ruyXmPbciGCrJC73WSJeiqsOkijyBjZnP30utyQP+Rg/C
YJrCV9QvRXj0WUp/4OYM3c9SAKr+P99Bor8LaP0edsOoISQkEQkmxXUX++WIBzBiSHLre4yC6bom
w0CbVywVRXzQuYeOab0LRzRogJH2HJV+5RmJjxyGaAg2b9Hfe6dUWEPWSRswwQuwFN4ThBZkyjAj
Yhn7R2bKMyZ/9goSKSk/qn69YPhN6iDfBNndIHvLj//+e/jHrwGmDsnxRWS4NjC36tcPlfsAJImY
1D0mPpYfl64II6jQES4NMRv3uDlZvggaTm///m3/TnYn4EEhu+d4miGuRfzvelh/+vZBHXaJUN18
jzY3vMdoD3P//9k7k+W4sXPrPhEq0DfDm0hkz2RPiZogKIlC354D4ABP/y+wyrZK9nWF/zv1wBHl
KpLIRCKBr9l7bZxUwFLi9OXfH4mvz88D/o8jBbrJFsnnye2tCaM/H6mlh1g6RM5XfDP2G2ynvtzH
0p/NDaV3pHdQJ0JG2j5jRsuZqr+6aH71ufIuIfU5MIltF3j0r4fHWZixv0I673WFAyN0cN6Kcn0N
8GZEhBKDgYnOR7+fym7CFUHv/o6UC1RQMNsX5SLGCq0pR2adY3V6Rr5rWtvUp1dptbHd6hr679DB
C9EfiBpYhr9YwBn//EHhIuW2gf/RxAdpr67pnz4o3R2cmi5AuzGGuHqjNaRqMLRC1vbGmsEwnqY0
K75CF8H0snRQGNiuZiF6EO8Hz+6lCec08ZjC5+N71lve99FpU4/o3L9Xnv/iXoI599cPmUcvF5FL
U8wWx/HW2u+nV+n2fqYD4rBuchvDdkB3FqTLfgVTBTs5DgPkgI7xL5PNAbxx6qEgrPeCmcCeaS1I
zLKrHlow3GrjlVPyacqr5jgLNtyt07XPGBb8bQxaIByanLEnsjU0KnEu6uvUagJFC+KHJDECBoIL
nsXQHNPqgLC9fDDz5C7BqKA25eB1Vxl3T9KsNGvrjlQMRjab3BvsYVk2+uTnlzJ1/FeqTPuUur5x
WdhDB7RoKXICllrZUfN7VCrTzAjImBxtu+TqWys6+TjomoeEp5LeLhbdcATrbD51qTGB3PI0g+lG
WsRfA0hkaEnrTvsyVBiaWnSwR8Ad7dHogvJ7NrYu33urKh4zSlJvM7LEP/VxP4Qz5wFZhRncItxW
EeKBbmcYyhij0vEMnBMT1KZwNFMKJ2H1yFOD2zTGsbOFPyEPPGrMKYQ+4yKy8MrPqtJTyqKgfXSQ
Bu6HINfMHfa05c13mz4SusqX3Vj4CUWS0t/QOE8/8KK2TohzVB82dWKOyU7JvOHLMU3RnIyDv+ub
ON2W0qoONT/KtMXuG040VqZNTuOvIVCbWJY3jlo2tizj0JJaXaGcK6Jk9XXfT5ZhbzPBgI8W1u7k
zpJTIPbK8tTF/b3aGn6vvZDFr5VY+ntdJiZNrSquoOdW3nwz/yjiht9rOllIzJ2oBLtlj49VxhgC
MzxhuVk2jwzZrSPrI2sIBz6DGGW8HqBko1gGjxXHPA9lWUxdxMgt0cO+lEZ8m/5eXRazN6XbWZWB
vLi/16DT7xXpwLNw534UqnQoa9XafZSwhlWIald/lLaoH9Y6VyETD7U4YCq1mWNgGrh+Y1A7aQCC
eTeVXllFIqYq2Dl1Ui2hvzjcMWuzwF5VsQAt8Y3NibhDlgikokky/4dGIZzpW70xJS5If/CvDnOV
+FRbnvScPKyV6Jb5IHTubrgGktSDMyLGpdsF7NCy3Vy61UztLKo2dEyUWKGnnLnc91DGNLaetvlJ
a6vFYJLoFtWW/+naLTp1DVuarOtPeVUF1dHqmRxERSrdh2VgTswGpTGNczqlwqtxOZip3Mf92NaP
PIytExITs9gNLa8gaiT7v4jt2MIOJZ/b6aZiUBhHGl+VHousMZx6y3HKbRJbybD1sKS3m8wT1Cc1
EPrlHbVP4CJkl4j8WSSn3dHQM5vZHHrGEBdpZ22zJou3yxAXyJOmvg0Ask25HVpQNBbG5/minfW4
ZCLUxli52BN4bWRAkW6OaWZMSVQEdrq2Vuh2jQAdGZdPAl1ATdm6I1CZ9qVHODWD/uF7ZF6NBfh0
tvFHW7Oe5nIyh6vbBnOzrREY3ThDzSMpYTjFLzBS5WxBxzPqVyTpdXrqIIapnZicJTsD6JRPNovN
N0fFKFN9g4sXUhCG40i4S8aLx2KLMduCTBqi0Yky6HCv5TRRWeRJPj6in5m+tn1qIVGfkjjywd1j
lvFj/o5TNvAB6340rpgALPteSMd4MiRS783kgiAMJVQ1FcGiyrNDj5cCT5OHePQ207zgpda79eLM
807svVKk4k7NtvRDvZv4bNKp5oU1tLXGmSdY8ILKiau74i7Zb0mxUs1Rslw373JGksWD6deBfVR2
Pg03Usm1+Exndecw4lZRM1UcumkW1jvKrOSy1wtvffPrS5+4P/G6UPhdbafmXQwdKKFNWjTFEgbF
yFenLZMiu6+B5+FeGagKEv4b91RT1ultZ9gzojOrTXU+bvCcw02lpQg4M33o8GsAMrGieWR0zqfO
lynkHXEDQa2+1smyrl7QrwcnkBWZv4E/V3BdYAN6m2rE2BvV5/ODJZUuzgllbn5uWkAKjz5Pi72o
dePK9qR7tbGBdyvjLDNPjZ8EwxneNeJBRtQdLhNIGfvW5LSuHqr5W1EWzp0aBPraDlx+8Wlyq0Qc
8K1UP+BrrfeQrCvTLX2Ab0UZtmCxa2GKf9L0uNpVEy06fiVuc3M/pQ8MQcUZc0DusAfqTcA/pWPz
OErN4KWHq55EpVnzNUHDYAVHu2ZY815xQ55PvsElFWE55BrJHZTuLCiWMeIhM3Vnox9Mly1XKUee
tBYDd/Z++Zc+wM+tzZTppyWQvfGdfdAsSNUwvBH7osmfUpWxulIn8AzHlo9lCjWUc3Asx1HeqNlD
1T2KDhWCONgV6rLDMq1uc4xBYtm3ZdE0N7Wr7IsmUU5HaVdX4zkBxJiGviOq9IlKRHzXAQlgOfcy
MW6KVKz7gmn0O54Cc/dY4rTKPhvNYvnjBrVFMT+30tIC/hhOzCgFg5mctLidvqYJEwjgd8Itjhl4
i3sltHjZ95iZsihjC4M435S5daeKcnGulduujql21N0b20ixgs9UN4y9MHjBRvDrbLV2eBX3DiHK
yFCW6rdjiTNyvzB/5qXaKvG2c4waPIxb1CCf0LAaT3nac63xpAteuNYrcVcHNTELg9kG4L+qFKeZ
Gl6TuXc0EyqtUT44WKqm7QRkwsbzWvrjQ8cCBGtIwhUdMRHm06RxmNUls2TRXLy+Ta077IGlewS2
GvC+lNKSm6LX2mlbCXwWG6qxQd6UZczr7wGq7UTqFyn8AV0/Mtjnez+7cCQQz6TezUdV+t9Jyl9M
Ugxdp/z+e/3+T8qx/ynfvr5Vbz+PUX7/lT/GKL5NNq1vG+jCoL0wMGFQ+zfJmP+bDTHIWpsqxrkf
s5I/xijWOi32WLD7zDb4yAI6yr9JxvTfTPovstYQohEc9Z+NUX6ZAqypGSu6iCG2ucJTfhVB5kZr
Mje0tUOgaXbOLnFeDkNgi6efzsm/6Gl+6bs+DuMhsg84GjfhX+OGFkP0M3cu7QDryHgCuov6fdD9
22oiwOEvmjxO6M8t8nosggzIh+GhAHfG+aV74rPIRTBa8WE2muBWd/vxBlEq3IBFV3fcpRGO/fs3
Z/3aVn70aET0ODqIcAOY/y9duSqE0xleHx+yGYXRJu4aeYFlkOAUx53tMOCZghdGaZa50wccCLiL
WNDtXeyH9b5zkiF0xtGeNoOq0XLnWX8IGsWoaA56/WsNs+fSBSLYY5MI9tPSZ/vKnc0Q4GN9Qh9f
3ZcFOQul1stnQ7r1iXSDdkfoSnaNZ5ld7YQsj62V1Omecrw6ZomAIS1FdW+CEHyHDbK8pIXdv3ht
cqMPcxZNXkkFhu/8sJhWcWPbpuuHaW4N96YYqh+LtTS3C338s6ln+aamsts5XVrjK6hGusp6OuhN
TCjD0pl7f9RXkc88RayG2w0NjTh7hmyuuF+gKlJbvrHc0w6luzpbe206dMimEmQpQeyyRzCbb8In
9cldKgUlYUmHDfUPA+zet3c6Xe9rVmjBVGxVyrqZ5+48JZN4DRzTmcUlrdt859UeFeUUc52Hekru
DWvvqv469F77mgPo/ZQHhfkQIJZOaU9F8D33IU5TiPaU1pU5NwXQnIwN9+hjMoAFln4t0tJ3QiAN
5S1qMh/rOQLxiwfV+jxjdnvx51WbFWc9XtmVWZGze9nYuDVvMxRUqcr0MFYULikAxkgYev8KXX3c
NSiDEA4yvNwo0Nzf+6pK92mdfpv7vN0mbJjPSeAPuKEWJ6UK4eSkdVzedGW1fGKooN1bFMYXfYGk
uBHKKDD6jrq2LbI81jdaAzLQzZxjzBAT0XUtImvOioueJ8P3RLjya2HMeRktyeLWkSaz4MQpQD0Z
u986WYYT7tBrXTLkI7rru24plFaFfY41iUKtSJ4DgRWhi9tyr7U+4nfsxXgwphpuq62HEKpd1j7y
nGu9jQGRnVLo6n7+Brws5oe9L1Y8MA1q3BlIg9s9xFNpXlyqXkdRbm9837O5tPn2IFsZWanYUHmM
8V1VHlKuXpM38PiXr5J0sZBP1vnagvS4pZeAWLZI+dA5UgtB5DxAp8yiwVk+a0NvXc0lNSO26eKq
MeGJpsCdHus6GEImIOMO2ex9PVWfPCtuzEOGrXm0NxKr+fytdjNW3jHzGNryAd5RuZn91sw3C540
dBNV4USUTXMRzmXnLhcfHas6loFOZFWYslLRN7GGJv+lEBNEW+ruQUzIf7Sm2w7zKPInG+5sIssN
TE1/nJ68WaZRYAhvXYVj46PPhUy2cWifN4FkG7SfxsX1PivNhvAN7s7E9OtPQt9mpTaje8qpWm10
txLcazEtCesiZ2WBt9mYXN0OFgI7676e7hJMw761ad1OpOcg1kY4I5BenVezBSUBEq2ONaQSvQrM
l3yYNGfXgQHyvnsKv+wmlcCqT8VMflH/WFQULXhYAlG8ak5bPAZjle17fdXvNpXnHEZdli9ePGsr
YNNEI4O4yDo5amz0zbSMbBFZUQV7h573BE2quxhKOQemTrqHWGjGsFQtgfFkUs7nG9Gt/9qL3fhx
nofpm2vWzK9ro2534AOsY1MCX9oMjOvhb5X2sRV6fcJXEkSyGpY6rLoYkyL+5+bc2TatiDd6xs5w
RbMt+wzLaxvIsBa6rzZAgbAQxXHwBehERZ+i1Y+LgNK/cWptwMc1TtW9suz23WZVd+GFZMmugGV6
buegWrbgiss06km3ONK3Bbelk7lvZYUaA+j3SFaG8Kp7bSrWhQYo5DokAoT/5miy+kG5Wr5YOlvG
ssjdBXpI1TwmVUrBLSgjEOw1hTvwvS23/60CP1Il/6IKtJg2Uzr972XgP0Kc/7FO++OX/igEPec3
ExAnhgIHQt0a7viPQtD6zWUYvTpDPhZtq63gb4Vg8JvtIL7UKUMJqTD0nxQFLvs0/AR4B0jJWkNl
/pN9mmf8oiiwfQ6PdIE/yatYZQp/njrz1Gka1DXGwQd/xZ57bPwQjy1DynruYNXgiKvjL3ONtB8D
WZI+60ObhLZuNeSyJMPVatyMmeHI2MOLiXXoPce/S+cEOJdbl09NPbMTo4A6drF8woSLQBKc+Jtu
tSho8Ob1ybPotfrFlC51Guw1ZnEmoA8nrrEcpElwsWflvP0+FIGW4LxZrcsPEUkXvEgCcd4L5ann
wmoq9R6QI+3lp0zY0zVtvKivmN4kKj+jHm79vUtgyBNW1ETmAHQG+zqQIWFsuYloT5rttJKRZT3C
skNs5pFSsxEVt84tNiJ1NcgXwdWX+mhlS988Czn6nJbGXEMMpuSStwaDjMLFU0rR3YAEmSZnZ3S6
Dem7+GrzXT4ncM42jr/YW6e3i889w/fIMWJ7q3muE5axNb2YJuUBxaORsPgfsn3TVu1dHCw66Qhx
ah91NWqvgA6y7SCUek6JdFof86W9oY3tvBckVSiuPFfRVS/9wgoMhoDe7eIgWUeQiy3NWxgDdKEa
Et8nHJj220AqwEL7OrWvdsJNay20n8BfrWe5MDgXKfK5p+BjwjWbk/GUZKujpGwd/ry01sqgR7V1
FUTKwCSQgiGPhVK7inxnZGDmpwH7BK3vmL9O9dAwwyhNK/z4RyJJGXbFrdu7aA/w3rFrqfgd9NiF
d2lr1b4iL2WU68gqfsltnOChM7hY+hkCgsFCNG9sE+UEL35TMD762AAagybXShHTApcmrQdMcd5G
NYwEW3jNsG5VAutopdJ5axXuvD3ztZ7mWonlHNQzx8cX2ZzNxGDWRZQgb8hbT4rZrbouWSyoLDV/
5gVMRqeSyEtyzm41xi0zwoqRQRKPDHWdubdy7JVeaeO7bFzzCoWDgbQg3yc5yjV1dcPKVH5Hz6qF
WbEOHlHb8mfTpmOWWeY5s7BGq0emKa4GugZTNESajXLXN+8vcp0fmYxAwn5aO4cFeujRdismfmrd
yi5Ctq8uVtjQ1tiTQBEz9Ts/G93LxxGB9SBJHTXXOsKk4trsRljNYc5A82XqC2aOlu0wF7Enoqr2
PVbSNx3Dph/aMKrOrt63r51pMD7psPYyGM4d+z7JybcqrC5tjpmV9SKKQVuQR2Ou24LEKnlb88qe
4inlfrJlPmsvH68SrvyQHMoZBFpIK8aLdVqXq0wzLUJMe2w56DUFgDnwPnzOmE675VFOTCN3AJz4
SAmbWs8JMFVxlTN+pYDn93nuG/5/ANEs3+AbBlqlAcbeF43GBRHw3N17eKfijZd3PWMv3cB0hO3+
x7I4XJG5S5wVPn+WHJi1Nb/aN8NIleAZlRrCtC1UqLxCTqzqzIUu150eWIGpu5F5+6vFlWZBCIU5
wHUKBXRD1DNqbx81YusQWeaQ6Ipc1RRBNFR1YoVzL7yrq3vxOQ/m4IUP003ZD3jGQw5IAtBgL9pX
aQ8C+GZuqseRqxgdkl/tFhDxaKkT537IpPiWaxY6aXqV4KUMSvXou1oVembPhW32U8+b4QRcXN3W
eHcVjNbN0jg1tkuc/bSpQb2OYwFCLIe1wDtM7KS/gVRnOm6ApYCnRxATNwdR2Mckye0j7Qfnd1Zp
TNqYxx0EjN7IAavpdjIcO6LQNUldkdYEYy0Gf1r1MEAt4hf2TemnadjzxLivjbZ+KMfGhR1RlEi8
vSI1yedZvB3bhfnd9irrFPcyO2DKNr6ztCMqMBmUt9O5BV663s3erU5NT4PjzMe2YuBGXxOHTaY9
M3HtX1KmHtu6K4D/lJhb9kC04HUojewX8BX8O1XvdL+aozrRl/dsTgq+AVMpzr4D5Wkz5h6gi2qJ
rde5yMUZBBjZKKgSjOOw9MUNiR3MeicIEfi0JFPaLF68C3ipK2z16h0dTgp8n+QyPCxzN59qQBnX
ctIejEozVaQzruip+kZhXMoPG8yyOmKQn+/liEdmGVe3zOqbmVYHTbF6aYhe4m6Cu4ZQMYw2sBo/
W8nELpP0F4w4I9kEl7aodfM5xm79AvmmfwQ2cpc6Y/dAuAmpuYkwHtgGeY81Elk2vEr6t91qBUJu
265RN/pnFgEKfZz/tKzWoWE1EWEGbPo9BD+YNHxuZXsY6Qv44k8HPL/I/TAkCYijG8xVqROVq19p
Wp1Lc9xJHZwi7A1lQoQpV4+TyK1ebVLs7G1UAsPXKWLT6Quo/QoY24dRSv8wTc1diYFKM2y4Ifj6
Qp/O+ckkueY1I+pS8CjEfzWsTizWae1xdC2u6snKvyge7+epHIarXI1cYCJuWiATcmNMqnVDr45R
vblLvmWfaD7OgWafZ5Ub9zBK5Y8R5P2X+cM6pj5sZNmHpUz2S3GEzlaHbdd/ppmM71OSrch9wo1G
Kaguo4T0V+IoHj0XzJSwtNu+l7T+H5a22aveocGqS7dkWDBxJt9D0xlfCdKMt9T17l3QBs6tGiag
XcWHcQ4YeXv16ABv9Lgza6xEunZvY0DcevYAyqgq2TDYrjq1oqq/ZAMGFqdpn2NkeadC71+IFRyB
8HOdCqx9hpkcSTsSFw1w0OdpSjAAsj0jmDQWBtiZND2LxE5uLeC+N4PXH/xhkpvCM+GV6mgpWEO3
LASmVNq8Q6TyoDEsFoqtCYQTbs/VXR2KOlZFQKXNwSyNT3HODiRhN7qBCmSH9SQLREhliW8L36Mw
WztKlRvwpAjiZZvYHYjYD7Nk8GGcNM3WuvcT270jCkY+NsgOeNDXI255MMFhsaid5uHEhGhIKtqQ
PLurS7PutWxrrM5NcB/ODoNN9ZjlDcbOfPV4mqQjbfED5WDMcGGzf3UdwE8iTe8qRdgg5rP5SV99
o/PqIMUvxQ2KqB8yz70R2acAMALO8d6SOu7TGubQVprQaa1q6R5SB/V4OK+eVUZktHLp6mQdVk9r
trIK+tg9+jL3L02RzM/6hwsW8OBLOqSfc3aTsFkNn4JCjcnz2K6kGKEkT1xhndzVXquw823sIMUA
Nrh8DrLPceJWlR6w5vaA0e1AEjh8E1bfbrtaeCGH8HQs0wC1p1eV+3ay/Zc24I2Preof47zxdgjm
4jzicTgdfOYH267E4uXH8UZXPYOs2K0F9svU3i6szc+NjXcPKihWE7XK16cPJTu/o268D327x/3m
e76K3v0P+fuHEj5dRfGt53WHAPFwVH5I5lfxfLnK6JkYo6gvV3F9tsrsc/bTeAH94WYC176NZ2y2
bA8ZuawS/WIV6y+4Iaxnnm/FjYTUkY5hhXvhLmczHorCaR4GSJbuQxlo1upYhq44SiyweE9sRmCm
TmgjTAi+QDq1YOEaxW3CQzaBWnbBFCyieSgCLA8kDN4LyoAbs2wxvdazlXz2qrFutosFQgUYw2uC
k+JhYRcO6i9Jd10xzDhKHefa1dgwN0HXaduhcSC4NKU8K6Ob9+yo1J3hSPGUTtUJAPm59Re17QKz
uwVVLhhqePoeskV/MkYn3veJ/0KhNu087Fqj19v3+TizBHPGooABq3B5nwQJNsYug7bLfMWGUosA
p25yhpvugnZbb7+qgsxKLh+TSNW2JvPJqvE81la8XIqh16pv86jEnRbMyy1hX30WQZ9whq++bJ9a
QFmFt+mzAZ3OvtK4ubHBcvddankPjVF+aqHVpee67Lz4YtX6GzKU9kYhed5kPtfCsZgyTDggcQq2
53nqPSDecvRPWcU/9dOmJ1H8rkEYtHMyvL6EBDrt9GlJ7Sa0rd5PvLsE0fodT78jEPOKCfJPnfy/
WF7800JBtxyfPQt2evY49q9w+SSYhtlMqGu9vrePUIyCC4hP82kB+PE96I3sL0SMzj9tS3TbMvxV
ZefpNqUCk4Kf9V8glZB96qI5QAMPQJZRugtuzG8Fsx+Wzs3wLS2hS1yT0R+sI+BIkCshjv60usmd
HG2Dxhcbi3Ft97cfG/xKw8l06k0jeMHghlq2aCgAbUSqlG1kqX7XE90KaOhtuTyarsYKtlMFfiJU
3K8wAJ23xhkn+SiQ1YjdgjdvEiFoQcv+stBPFLCiFQ1bAv2PWj+hF0HEYjwRLkDwEeHO37lk6h94
0+tHK0io6GVHCEwItaF9Bfqh1CWhN9LWe6dOg2Xg3F40MYgdu4le7P2k6Q/zSge5tRv4kvsefj84
GcNvXj964crtjL/IT1mnHT+TFALWb67NpMYnL4bhzKrR+0mDV1Ahx+4qAHDmtV92snxV9Bol7dq/
v7p+EfvZHwdaVT4+sw/L/PXq8iGdaTiDm0OZlnzELbuOSNYdnw/fPRjQJO7RLjWKJmThKfv6nx6d
DaNPWAp5MYHF6uzPb7PVoGvjfSOtKG/NJ3ea/C2ypJn6sewP7KA4qitZq4TaVNG2/fuDG+te7M8n
GZ24qaNBNlbx7K/vfULTEGMPbg4C0DdigSkZbOKwOvOpzgVtM5kZvPnRnpuzTFpqVL2vBxq/OvHK
NaTbePp4Qf9dcv/FeBOL9JpE/b+PN2/esvr9Tzvu33/jj9mm6/4WWC4ZMGsMtG85Ad+mP5bcnvGb
zoiSFenqh4Ip9ffRpu0x2oS8AxVFN7ny1z37Hztu2/qN+hUDJqvUDy6K95+MNn+9nRJPiRSUv4N4
nS3tOsj9+as8B2gG5awthyaOZiK3ZwAUtz+djX/xiPjnQ7DbZ3aL54GX7Bi/HCKehlJLGE8dxpXw
uvhsB7Bfu5zSv5/z/4+jrK/ip3tSHwesPlKO4tVfhPalUe/SCf9vh/jlfuBlDfqjkUMMy72n388U
fMvXf38Ig8n1L99730cMgf7aXIXsBnaSP78RUWotMSLMWRyt7r81nqvjhCQrJPImDu0QVvkAHC9e
Q43jkyX0YQexBR9/rnBEqHHaZy3ILDNl2BFmrNu2vfTuIVaPDuRsNV0CBgA7bizYvSSUf2OM40cg
n+y3vGrIn+aC/Y2XezmhBqMX+k37pQJEnvu+iMrGGA8DMDxYjCkr08DAA40aGcouofBFBxLAzXpm
Xv2QH1NgX2fdX9xXjegONl/s5W4ggblnUijncEHDGaXETXP3qgZ2pEoCcxmK4TKwAXrOJP83baG0
5F5HVVd5pzirrMhnGLQVGL/2tgkKoTDls6pn+574ZmOvDV4ZNVafH5lRMQkbDHuHoJtuQLXGja8X
BMFb8CaVqcYHFKr8ERILLx7VVdRAciECAlf4DSRivg95kIRJM6T3cT5O3+iG5vtxsQZAp+il2X3l
HC9b3qfajT+nLZu/LTa35ZlwAccCVWa89z0zExxjtvyhdbbC7UJMx0tg8tDaKZqQ+xGLb8hj60vF
kuOmmR06xkqihHVn2EAV4ZkgW2JLEhebIJt1aiAPvL4iDBzphUOZa1eSEt+hedsIxeXwPV/Us72Y
7wEp1a/KdNhADFqGS1HlRx15A/a3tDP2VPLvi2zwvKVTtxzyDn9vXkID2DjxIl9olpnfKF4H0TLF
iRQM8ZIBcCOppvPOlT/g8WYDgWW8N/asZdN7dtH5MakZvBBr29PY+Pqekf9C9oaLIDmIiW701azn
4VL6Cdm2tokZ3uUA5uKGXZfL/VT5kOscNKNFswyPso354T5Y8S5+5twTGQ/LoIyLk4+LagM7d4jG
ILBv/YDTSdoNA4UKw8TW5N55pYbO82Nuuvj5SgLANwqfN5L+PgbQMsTJ/bwG0ZLPW2BsnjLnlp47
BwWXkIBt9/HX2HOsgKtEi6/mFJCqU6SeBwzEoOzP49i+ZcNsbsFYQ4VbEvs0t3136TQmkLAv1syH
1r2LNQvYwSpbYwyaXPCgvsRVt9xLD71fqJxRPwwEJJjHrmeLPQyqBMicpTE7eliiQTs1cmMROrwH
0u//sPMCsXUSy1BoYjr3nhF8TVH8RcnQ2YxMSdKKiOUONnETrOcjBky8NRb1nbE9Z1KMqozSpNWB
uIKOqCg6LmWS2E+6KhZiUX0DsrHmGHvfq9d5lT199mHBfqljJ73Xq04/jJkJh90ecHxkXjZamwpK
/TejEPLUVUN1HRA8vJFEXN/UQxLcKmOxnhCrYzYVwtegRxvOGVj/fAeIcNklbe/fUb7Wb3PqTPf9
jNhWMZq4onB1GTN6843oAucMebveG50DgHiW7iMoKvwey7wcuknzx9DRTQ5AOcjNqzRjed+zASJc
BZguHScKsS1Y/Qbv5qT/sDMXXE1aNrCU+zH/7iwuSNuRm1ChVWRjYTnFsxs44BFascd0nlRb0TKz
4KliR4RldedyYvS1Lh3Sp8Ws0DLR9PI3nRhMZx54cWh69XLi1SasUprlBPypOzs57JPSiTMMsC62
iI1DLOfRp2LY4TBxmUglwdERAYxXVzWMVhKNEh6GNG+A1jD0LfwRVAkEUMx9f9RwLPA2On/exbgu
IhitNCQmS/JwjCXnQTWL2pjYY++oUruveBgkt7GxuC8JUdmTxzOHkrvAl4yGN2qg1RykiWPHAxO8
MxM0NMx5EEs0WYmemMStN0E/9FV69WovDjIAnMFQvsxIV24DQy9OHz9u1q7zWJEcc5xVQuLL4njM
tLGs3Ap/ltHoF80ccQ0vnF3pU7omVb/5OGS2tIW9cYWNNmqGMMZ+X+pfAYWLT56SYjsi5ek3dm9p
EYOg+aZuYeWbIjEf7FrFr4DXm5cxqypCvod67zgLIvTF0De5plfhhMEi1NVQnNxmeCM5Wh59XH/k
gpAtu/XjQj/kE7iLae7Ha4DbBD526mhRbwTZjQun48ZgRRZsEMupQ0N/z5auNegqTQtNiu6P1SkX
hiqY8Lly2CJkWg4SLXjPAMhdDkFWuI+GEvpnieXhPrMFHx2RInRMLRkpHip3llHtwGGzYopPpCKJ
Dcpl4gS8TnsCoz1NG43ZbeRbi3FpPKs/DkxsvgcGP83s332setc5x2j59okrxNbsUN/w7df8PdVo
f4RCXbxMeAb2dd25j0HnapFjE7PgS1nvkyIA/Lk+7ATKGWRcnrqbwENFloEXqQmEtWGGpe4swOVv
RtWVUd1ygbuxXZwWruiQDl1Gla3X7znP8KMJpuNJFO7ywoWU3JHjnkA3HYJHtPgjIjAR7LO+rfc+
JuzPkoJUkq9pxpcSET09OqEne5MU9DvJ6pAeVx/fR7Q0z5XXxiEipRwGq+b+8TkVUsU/Ziw1oGit
aafbrXFlAqKB6yq4yVgFBtfSHCLNUdlrPQgfedxI868PzidrmO1PY6/Zn3Knna88qTDUd6lGmFem
bTX2vAcP0/wNYTP9Q5NCcwecVEVawYL746xLh1FDA7H11iz0nV4z1Ap6kZ+dvjFATqXNms9DjgEX
4o4NgH72EABGdZDLYzVLK2q7yghVrwPCI5dqPg04X25jn222QQ5VwVqCa5mEqOWeCbtPXeHb58XP
1NUT9WpX/3/sncd240q2bb8INeBNlxakLFM+OxhSGnggAh74+juhW6deiuITR1b7NiobdU6eIMFA
mL3XmssJKfc3nVxY1IluoK7mO4hYNrzcoNvSNQW86sZshupk8vNPcrqC0jtdabL2lmHvGdBEKXey
BGpUKZX4rUpHiMURhn9dBMWNA5sX04pF0XisxfhI7rdlYXfpk/XUjvXG0VLvEg4o7PrUSW6MNFI2
raGne7PNQcRBxL5Fm6+sg0oMN9Kp2bqdqGi2jiwVtG3YGNOVrlUBfUgtouAyZN3Oe89ZJ8uEvk2T
4eovnKK8b0t6TaD4yd2JC6e+wJbW3Mhw6pZVS+pGGGXT1dhrYi8Du98YuqaM+CoL5b5WietZujm9
Ocs06MJ3LBtqWPNqNhbyxamew9vcTsLTAWa7bbjTP6ot04n4KY7VXqy9qSHAKjOXNZ3dXn0bPVdv
QUDRBlTMOthHNS9mDApzPw39dKiosO7t3hzXbjNWO1ynxHkYYyfAYnt2NwCmL1npitqYDsTk8c4r
BgE8ANbt4Z4qB4FRJJR1l+SvJMuAf/U2MYjUWpSTDCgBJCDx54A5uOX2tqchO3+jGycadBDShMyR
UwiDv43zO53i1Lp0k4IE60jZNlbZVAuDtgk6jHEm7xfyzugMkqLTWLmgBX/bClpjpSkReCbKL1fi
LNRMWmRtpi2Q4lKXxOYBB7Nk5bTCutq4btWvyyzUt0EQw3bnXELjy6raZSZVZ80JMdoLIrWXJArc
6oKQjrQmkI5gzR/1RKtGr42NPvRzSqEmd27k6Atniu/7EudF5Sqhz2q15UF0S001C6xXoHe81H1W
Clp/+Blw0sZzVh0MDLjWBhBh1W0U8kDoi2SoKP/JqsMDYrJiF2DmCYkpohD2TFis7ThDswdBicCB
KYm+hy02jvR/Q+vaoVsP7vQxtA6Y+UWU2OIWqIR4JniIlgjOPwqPov0h6FrdOVpFuHbminTXduO0
12Mv3ZpZ1PpKBNF7VYbSvDVdeNNJaFd3UNDSdZe3zrgchgpf22Tb6DoBfQZVFG0zb0o2nUy5kqtZ
vA8TcIcLDD9vXjXlFxqVeR+EFTHdq74MDXBLbouc86Iu3jjeay8DRLErDfshJkLdKg8dfnoF6FDb
3wbTiPNpRDNIjky9ocvOq0gbRCxST4FciKuRmLkhsN7MyJT9soum8cacE/AKqyk3YN+qF5sMtnQx
aJF+PeJ7ewGm5eyhIBVPwK1Rq8qiNR7VeYe0tRw5ceRG/lAU7UUUu+YViRzNExglyx8a2e8zK+wu
emVMfwAwBckPWXuOEGsAIDoi/5nXjrrsbCQVf+TiaSgFL0mZhFOtcMEGMl2Y3HVr+G+j0pgPRoHL
kIAejRp610UEZY2/Ujpvz3rpFGtaPi5AlWzaWHWWQJyE0M4Zb2IrJLGkXbTK0K9szCoXSZIlfiJo
RAvbUfl52W33I7eKVRkZE6IWdxXWYlrVcX6vZPHzUDRyEbLKLyjcYOn0oMGlmnhC3mLQ7sz6mNRH
R7Yo3L1mW3o2MOI0Ly+bKdOpVAccpdYhMfdoHExqna3iG9hNc5/rkq38GpsMbXNfWTsNZc9jo4DW
597pbrnFIBhQ4uAhM5Tmkk0xu+WomLwSH18+JDKVz6IVg7MVYB80GNcyTrddacH5TlOONKbSFAeK
7miR6zIevqeVTfxWC7B03+ntr7BHit5S3rkcPJfQD062Pwqh2vSoZ6a3kl7jjUL5QWcj2zYpvf6e
CMNLouJ6bLJSNNeUd8PrhMPQIjHn9iFlZXlVhTYYM3Jiv/H+/2wKooeosHceZAg9nTlYE5lpdXuL
sYp7B3LQx6GqEYpAL0RekdNcolX/Zijiu5nU/Xfkb3cT6B5z49gEJEHYIb5PTqzsQjEA2rXZHSQJ
2HYRraVvlprV+ZIa9samN4xmAOiOxYz3Fbc0t1FkO5d6ao8sLlXr7KLc426a6OGbNVo1xFhE+5ah
hBtEc849Vx32k9DLvwe5o4Iz957MwewvVBpwW/4r/87yg8X208nc6gY8xPgWTkGH67l30Q6TTnbl
eVO/7SqM3V7pEjIYJsArFY+HYgTOE7Ra8z7uSjI/25gXtvIwgGMsQwVmextLsbYN+ZK33EEeWZDT
m0FM9h6QHb2Enj66QLrzWnqItLKqd33CLJJrewgm0IWYddG6cLodcGksQ2Tv34qpDjnhKoc8n8NM
3DE/BLFi3zpShYSRIM/Sos74rYUF2vWkh4gK6nAfFFF7U1hDdJlZqXVnioS8A/iOgdK+JIWCnzKt
tznL7brDVbea8CQewCnbPno6lD6YvLZjZ2Rk24Skrg+FWHteRzhr1t6H7YSWy1HtvRGW4xb1zXek
co4Pypkdi4PgnoVU8XPyjy45yjn73szD6zqUKeffsvjdNkkHxrkRb4ZM6Ba5DcE2C0BB6VupJol6
oYk2uMC+mqyolvRMtlq/b3USg5eKRzzGdZxVob4siZ4dFkaFKmkji2HiahZV3nUxVtl9kUOHzInX
3UbQ+FaCEta9rde/hqHBkTFxVKmkUe3Vqf/hWNwarEzH5m9ZXJJkN2LyS5MdAQnamuuEr6Bu3PP+
W/RL7cc85GxMLmDocyqEsRm7JJfG7aokxmCpJuyvY9/77WC/OlxBMNNfWpV64AwFBsmhTKS0rvbD
9LL+wiwtg8YXEY1qWlQ3YPf9jiyM35FtWLcWQcOHevB+SxIDH0NevQdddypAxXUJTdWrhmBVY7lc
QIQqt/jW27Uey2Jlo/enFUoF4OtC6OcqKEoUukyw8T0sYM5RrRWxg150MBB82u5y0SkU42JoU8BB
t9zHz6FRPpWo3Xk0upj4jChJHcPn8ZwPnJOQbowlDmy15g8arMM6C8W/VeL/X7bMqaFmXxuUb8hB
LH0fy7tqbQvKjxpfLHLD+wH2AGkFnXalNkQLfv0Mj4Avs5La03R0t6ZJ/Df+so9DEXeljhlMTb+g
M3RJeGXq2xiCMddQIiBbDp1ex+T6etBT3w8LMh4z8EjEjh8NClhL04lerf0x5SnqhB0vbNxI2Dn4
4+uhZiDJnx2y+fvxQtPCcExwS8cdspTFfxJCqfx8jIyZmaskLG5uskt1KpoZ5Y9bMWpUELMpumqz
YTgz/lyJ/zS+YdC/sYE26epRpX6EaxMBKK59N1cowBd8QVv2D19/yeMW6PwlAZ6o7iw7p9mqf/wR
B5gaZIHrld80lG6hQHCKCHHcXGe6Cl5s1IdF13q41CsOyV8PfWr+0HS1dJIt3sH9H4f2LJqIoW5U
c5FkJNvKQi6czIVgh7RvuTBAvZNOTBLO18POM+T4sRqz59zkl8X8OWvx/+jkGDXJb07MsIR5Z3st
7x5AMU1+aDNr0a3/NxMWAQPNVlT+OBSPHnBYSVVDpcxwAAjupS63XP6HtQwQknz9xbQjQtD7C0kf
GUMXzT1UCkdYKRQm//4toff0P+r3uTkG7U/oNXhm6ky7oqSsbm14wK9RMBeTekrxX3+IU5PWIFYB
96ehm+6nl8Yxmgm8SOUbTmgerLakmg/Q5cwop1YBfsK5fQXaQ39vcv3xG5pDYLZmztLzvgp0CaxV
0wMjq5mJOLPgnPpCoNaogeApocU4f5Q/hkoHIunGrGdB7YkD0Pvyu+2W3//+of05xtGiFlvoVNmo
yUvWm6vJrrammx++HuLk5GD+afw4TA/n0+TwErev9KbyBWfXq7BV9T1J1DTKuj5+jsgHX0vsijdh
RZtFGCGZuAGsoa8/xOdXjxwa9DzYnlWP0sXRiob6szWU0gPFivlg0QCoxdeYystMSeQuFV6x+nq8
z78d40G7g4ZnzTKHo3dPcq1yR2FIPy8GDij2eHAizTlzlPg8Fw166JZmUdolymb2Fv05QbxQa9Ad
Z9KPG8zEtSgBM4vu0oGCeWYqnhiJL+FaDoZ2C+f40TTx6jieRvhiPksb4kdljhZx7kWVPH792E78
TJqDNkTjt2LlMueF+48pj6IxBWEPdJJ0RmKcX4miIlyzWMYyOMPb0j/vscaHoY6OK9So7CCf+ZZt
B2vLLMjYznsHXNbgde1adsX0gCo231r0P6qVNKnuq5UMXmyurOsGhNM6ofu7hak6Zz0YFMBzc0r3
lpuIfQO1ehf20XQVZNwDTUnKN45jZc29qoH7AUZ176ArvO7Llgo2OSAZOVVIzHs7ns58UfNYbvO+
g9PXw0yGghxd08dnmmWTYnjYbvypjponj9DTa5LuvsGMiF/zqXX2bZbRP82Cl2qYcaRYOOlZ2zvb
JnICvfFSIyJrqbcPeDqLZQPMqSghjfXu1RRkwGLKVK7rdOZ3x+TtBVViwJTusd5Une7sFTIfloNZ
mj69bYwSjasDMkuTFSU85zI10TIkqRcsB9brlRf2y8kJCTRkX/V4WiDdFx7+yjeoV8WZTevEXNPh
yKLgYM/iyH801wIcJJw+Rp5LotSk+OII4lcf/DABB7sYcGP5X0/uzwceDFAO4WDoKRHWHR94JCzK
rhd56Xtug0MnLvO1DCuwV4aA4oTn9zKi9HoPdTu8+HrkE68vpzl1thK6uAaPX98qBCQbtXbhU+Ya
nzu7177D0tLu4RUnv74e6sSXROAxB2u5Fv87PjrSF+W+iRnehxlJV4RogopyLTmXSlJUOyh0sbus
abCjSMX48vfLFOcqAwWhxc0AncnHqe6kYUvZqSj8OijxpPfFfQjXZcZfVWf2k89P1JwXKWRy8/XK
OlbQUQPC3IB43Ndd9wmGYL/S3YHclcww/nqactxAMIUwituHah99J1GXJfCINkNX0PYrAlt9xUhu
MBfaGwpPP7/+9U59rTm0StcQ2SHnONpRwjiDNZlJvpaVG74iMDjSQ6SnU2dQ1848w88vIDZRjjYc
DbCe6sfbl0QbEtltzjdTzPvIUJ7k5P5MBuM+7O0zZ5D5Xf548mYorqU2X43t5VhbmxtRPBYKQgxD
ZGuDWqlX4md1sg7/XNHtKVOeO42eHhFXgu7NArhjxIpiCsct5xGl1u1TT7yWo3ZvVKlctBE5DFGr
X/79T8fBGw4qpw5GnJ/2H1unVXPvaAIn9ZW23Y/krZgmHARbPTPM54PNzADmamhAPuVhzv/8j2Fg
YQxxzH/a7xQd16xTYKcf2BG//jKfVxFG0VQOG5BHbc6NH0chCm8AgKalfgWBbUGlZ5kl7W+nsA+J
bGiou/BOkYd+Paj+eadkVBYOnNCWx2p5NGpA2JPHtS/1PQJMF30GlndZiHS6Gjy69FMx0zVGL9Px
EJpphJvWIyWpxprbDDLc4eLPNj3HognQ5DcP+hpOGMHhYD4WyFK3LpDF2Q+e3ts+kUTWmU9/8odx
kRTTDHQ98/iHQZIQZXQ2Mp/qdLFORi/ZKwN1zq+f0akFgtzcuaSEse3TkTM3MXEUYZn5BQjMRVl2
vppq967TnDu1nHhhrTk2ki0I5uzxBLCcjFhpWbAQDcJAyBJEu8FWz+GQT61AqPspw8FiothxNJmn
RNUH3LEp4qEaf5/DNkW+cbMGEvbWJebfn6K5MyITZcvAQKce31DdJrY7BFcpd8fg5/zsqtg+5FXw
9PVvdOrlcXnbHSS5XAyOp/FQp4U2lbw8WYwXP51jrLTA+kmzpdxUoeX+6DOR7KgW1me2qlNr3ky7
4lz9ru0+2j0onaqRYXapH4b6TVMor1MSbkTyCODxjuX6zGinJjzXHp3Jzs3yU5Es4zs6tqhTXyAS
3+a25Rx6PVFWXz/M95zS462Dh+gAcAAgjHzp41LktfrQ4uFMZ/Ob+hhDM9woKI5B5xpdRm/O6R8S
LAkAkBqSAvDEXFuZY2wjF03nNAqbxjIQH00GLdZGFz1G2ybnbrfayScP3GF+Mw2L88/HD1kFtQr3
OWe3GUzaBI181RoPbrHh1rvYcZ/ageqEIyKaGIURP6Z9V+8Cr/weoeiYbNHsRY9pnCqSR/agIhZe
xPf4+kGeeNfoaXMEBTbhzefDjx8xc/gM8cBxuy8mYuG1ZqMKxJRBhn5lfP16rBOPQ3vXGFtzoZZT
98exdG1U4bU3HO0D7adKwWGVW+prPWaFDxMqWVMqb86cME68dJpGx44TDTvWpyN2V4H5qcKSr5dY
z1EcKksd1Q59jGoOth7lg6wgXaHG6Py//64acWdzRYoD4vFKaSqzW8bFNsRd7VraBFLbVXagGg+3
IQ0fR9cK//7cxoBzGQBugsdSdvR0bbqNtSlLX1FDfOJahyqhMJpDL73cz0FinRnvxJ7DeJyhsEdR
rz1OEs6DCoAnlBIfDySdC7PqVyrxdysDRex/M5SHJ8aF2Ued/2hDEI4ZN/jGS1/zyuLWyuS0qJzG
vohbTTuzfJ2aowYv1OxDmCv9R3O0QxJXTFQG/Dpv79uoxB8u77Oa3y8O5cFti+avL0csYJgudEsj
QOadO/jnyU0b6LXp9VRAd5vQ+Dn9t6qtVoI6wJmBTizMZOWoxD5QeTYJGvg4P8QEcF8NuAJmofUU
DsPWneT915P+Hed3tCp/GON4VVaSNDFNxkDQr4FYi8W+xmH5TW/tYBFkcEfjUO0XVl+JVU142ENJ
XAtiIXq1rQtEq4cRsiYpg06vOaCAI/oXTuiYEabVVPvJNKOD7oXDshi74CUQarHNa8RZ3G7J++vC
YBfBcfFhC8LS1ao5eYb2/bfJyxFbFVoNlCKvq63aSXJde6SjN0mmcjos43hRpHF1Ew1OtNWqetxl
FhLNzsDF1+EsJnzOu49LqMM84XRDqheanwihoI84kXiafhLroI0sxMJpf1maRrzs46TdfP14T81N
dnEAkXQO6VMczU0AYLIZbeYmMuFXOTSvuNFuTEPZGDlkG6Uv/4vXjjM3hz3K9zSEjsazorGQhLwW
fiOjueZ03evprm+KM4fXzyU/k1qpblD4o0ZAGMDHiWkSWwxnwCt8ROQHIeIKzaD7Q6YPNKGvEKQs
W0v/HlbFmSuTcXpcqrQ8US7XxwcyT+SSsEeLmkg5Ts/RoOISqkzlgNFFzdZoZrjjzHDldZN2ksQ4
RIJKW7CQS73bWaj8raRXdobaKhutMYtlgDCUCSe29DvpYHvJm6V1XNQHpICpM4Urr8EuGXcODnot
uANzDgZpsuQibRLiTJtJhOuEz7NqMvELz4d2m4Bf2Yqhh15uafz/+WQto7pJ1o7i6I+SrPIzP8Wp
NR2jqObg/2OhmCOz/lyMYrW28iLtCl9tXkc6hYuxV7ephrP965l8ai36Y5zjg1EnujwryTv24Vep
y4J6A8D3aP31IKeONvCzuK0CHyWc5mjXUKUuSmlWhU/TCbyVhVdR1Z/KNEJTX49nTGcnB6NeyZ3F
w912fImwKxajAk40+jsoCtBstp0pNihA0VI38ZnHd2ohsCn7s1tg2ft0+M3G0bATVFQYRauDXjtk
ZwbjU5lVv8h+OYCoOPMkPzFVXUCtc8+bCywSAue4TzPVIuP5ck5LhizC5aVre3eq+p1OLX5VGkrk
m0I2SxgjxreY5Ecf0li9Dcu4uHJDIiAJERkf8LbyRtVBaE5nnsepacvvbFBGon5L+/rjtO0JvVXS
iGNOL8UvTM0gZbq791Ter2fUyXHImMXogmjj0+Gg7uAMCvR4PjdRQTWneS3IL12VbXVmIz11bKU4
NSOH5z+co/fQ6D0cHGgv/QbPCKECa7cvDlVp7RNXu8lKeZ9n3plCxakJ/MeQxwfWZDJh/Fhq7iv9
sA3b8pdnZojb7X1VdmfuHO8RPMfHBG6kNMk4PnIXProXNb1rimlwSNtu9PE7eJnffezZyy7TXDJM
k3CpkM20zFmRyWScvQaKNiszISQBE66fTIoqT4F0a7/VcSzgasNnFDXVXTh55cotMuJIg9rdDE7v
ProWq+YCMgaCKaUeVhNsBX8q9d9qT2K4U7ok86nfk7K9Rooj1g1HvtjtelLTDcCk+ajfCUTXbPa6
dWbWnnqLvdmpS4mDeXvcgCVjuK5JDeTkJ6bd1EzaAoT7k0XqOTXTpyYe+zMDnvqJZ2cWQhmHYuvx
YxeJFo6Sw5AfS09BF9dCJp64/YIjDsgKIJ82e/z6hfnMMZwDFvl2ZDAimvlUuwsV8MGEHOY+ASze
Mupb+86MtI581tG6iMosexR67q6Auc2+KzoPbgSBFPxnswZ14G2Vvke5/vWHOvHcOWzMFmgPY+Cn
K69nj27e6Ebmk6YM16Ya7asi4tg4JmX9BPdo8tFFvn095id3PSsoqgSqPvOq7Xy6+8LCm0TQ8UbX
EyRl4CTmBkGqsYGwX29BZxsLZgrKSStbe2EVLUd6MjgvTG319QeZozaPa+6zLxw5BogDGm36x7VS
RRoBdCbO8S3DkF68+xpiI5sOaKsL64In4+yaBDUyFqt6ZgIpa03J6aPOEWG3vdGrm5Ewl+fI5OCt
N5P6zLG42EY9UwrHVAqkxrO2SPJ/jYixWbK7tWkn0RqtsLkCKdn4kS2d9RC1zsoNL3T4gHepUQw3
vLaY0EZehKfIJawsU50XFWLvmYv5qe9PBwwPujN36I8LR5Tbkqyeg3ycLB3uImRp/mAP8VMMsmPz
9bM+NRTCa7QGuNHZNo4OIDSdpMznbckrDTKwpTu7+QaR7r0oC5++Huv9dztaU7kWUMLh9so2eHz9
LxQ7a8FCcDmAQ+MuGhrGmL3g9WwDUXarwsm0C61Ug9tm0PtrXVfCg94oHtSWTIBHUqv/PUr+H77h
LL5hTj/8D0ngc0ZBFU9lQeXs/7FpNW/+K//GN0CV/ZdKw8OYCbAQbuY79r/xDRrBt4BJ3tcQjpnU
s/7DbzAcMgr4W0xsGk38E/6D/2QUaP+iGusy32npWVQY/gbfQEni4/qBNM/ic7GNIAfh4x2/Pzn+
qnpI7f4SMiUGbVK3+oa4diJObYxnCF1cpMaJdJqp3aY6C4f61HCC1dYpRsX6Xs/B2lQLolpUHbhU
Uok+wdxeSOHexXYhAJ8v26SIwbaKfjCLDZcq6DRAwEc/YTdQ6P2wteXdrmqzvO7qBUnlBamuHL6T
AtBzTDvIw4NDpG4y7EH+d+oumZ2coxkE94khxZ535VmZw2KRQ2BtUwdv5VmJuEzyGpp/MsBstkjQ
vo+QfSByiYBqA6WcY36gBHrrnte6B0E9zRy9zB6+TWlnvapCx6VS4Ly8itVo9shGTc/6CuxvWnjo
p7JtMXTZdqAm6QJzLOMdOTbSufa8psMxPaq0xhUFN4qNZ3XbvAfzKuTJLqM5rVcE5PYm0xzh67zH
+RbYV4YZbtrd6FB5X5qe5N/+PQS4nPOAo7rGERO+xwTXc2IwDJdqlViye27mPOFgrtMvq1CKYTeU
LqbSoLL4omagtvozAhl52Vtatq11ktNNLe3WdigkMDitAhlYagInsdOvUeNBhcFOSvI6lOxHLyFE
RccQX29jtMbNJqrnzLOOqb6C2kkSmiQTjZWHdDRjDkqz3zPTuqRx8FjNSWro1TsHXsecsAYECWCc
3eW+nAPYBjru7oYzX080PAFteThntY06TtpFRVfPWmo1cW5OEKuvE7DeTWrxNm5m9P+a+LHxNZ9z
UjdelRMMVw7iTiuIWk5J03tGmW8vArXT+qVQwsbPOsJuVnrl3JBGTOjcHD9XAS+WSxFlkBxVbSCh
DluP3Ixz/TNyKlzoFlF2JCzP2UnE20XvSXflHHpnZ4YFZDhqQfUTFrZrgkQHkEVQHg2S4DtvA+l5
RYLLHgEMmXpjjTx7GzbQd4Isbnd9lTsbPetmw0YR1Heu2f1Q55i+bg7sC9yK7D7egHhXOoTsLUfA
dFgvbUw0uZ2Ze1hz7sscebHt6ohSnFVjxVxZc1BgDb3dWNWBvLfMrLqWrjq94TIPVq0Mx8c2Frkf
vCcPKopKCqGYAwk7QTThiFfyWloJeYXNe3ah3sVw8eZAQy0Kygc7lM2iV7xiV3hx+NQQizAQ0Rdk
39I5GLGeUrHtQGI0pcs8dBBwYolJ1YMVSUIBm4F8xbIw9Z6VBYL1hYD/jC2oETeE/3ib2lazX6T+
jDvSOMrlEEk6hcPoLUBG/khIRCMcrSc/2SUbLck87MWm/jr045OVVUTap6E3rDyUUFW6oo7C70jg
mcTeZN/2ZBqB1lyklt3+I1D5v13x7K5o0db/aldMX4v6tf64Lc5/55/oHu9fxMfYlCA8k4sjW9x/
tkXP/BcgIY8elolEAHou56x/iO1g2fkryLuosFPRn8W6/2yLYI1oX1geNnyu2NRt/mZfRADxcV+c
u0x4/+bjPbIZPunRYQ/qB3BJvTV3Vua6lCyV7roqmm47BdGwJ2KL4C6lRExe9v340yprELSpKdlS
4Ld9Q0yEC6kWyiuhiOpVilbtGiCccW8TCoqvUdi4UmvTuY6yrv424i+6z2sr26aws3d5aGvfSxG4
UFvBrNM1XTdjLd9IrUj8AU8LsaIJxf9F3YrphypSoNZcAnR8Gal+V9UxB9IiKy4CxyCNHvOyMTTF
VWnp8ZLUyByJWB5BN6yJnQN8kC8B2Bkrzo/OPpfk0lDXH25KQZK9yFzvcqzDLlk49qAfBqX1rp04
Va+0MVavRmNUOkj2htzoDjuLVurhM+QD75rMsVttsNurQNfuJ5XoQM0OiOKUpqcQMCOM3wTCzhmk
AFBcrSvQKuZVc+uNmkkeB/xjgNgD6EtWyi0FRfGzZ4/eGJVBATcGbY3MMn2QZkLq3JCZyRZCZ+J7
dUNyvNnnK9UZSXWH6vFUunFwA9WiPzRlPP3wxn58LqrWOMAcHn2Mc9W1bSTDgV5vvKSnE29kYLUX
0BfkW260w6qDhrbBwdltMa3zNeizLMwUwURXvEfwmu1PxTO4S1nj0vAE8AuI8jAI1m2cqYtULYtV
bQVXeSpyElmVXUbkBInvJYEyXSW3UnbWbxyfFELgZ140ttlvbdULdnoe5bfa5EzsbjRh9tFYA+sw
pqS9EOaYPIZj7L04Eu0oZyGxh+ze34mul/deYMZXE8Xxq75Wh9mGacRPQWPWlwlV8DsUomKbE7JN
v0SWqm8NGXrYlKvNAeJifAXTZdqMjgPikpgZ5xsxc6Bd8KWCrquN7tLuY/UWr72zL8MGA+ZcZvrR
DoO4Dmw788ehNS7sRmTbXNjxS+s68bMUkXZdhMI65JS//YFgxGti54wLvbdA47UlkAezrO+TyfCW
Q15nu1xpd6II+oC90XKvdSn0l4KK8JUMTYLqNDDIWGvp0+RpTbfHjKybTPQXetQDyAXpTse0WbdR
2LxGrauOELNTbQ2ZwHmVRv/LkkO+C0fRURLKrV0pAzyfRJ6uRqfQHw0z/TH2BuELSmjqL45b3Jed
MT3WgAy2E8zkQxnZoLOBcCt7S6lxWNLmVK+jjrbLslds+UoJILl1wlRmC9MwvB9x4EbbouMvhVOc
PZA/nC87Q+EIA73+Aj832XmGwfGxhZBDVTa/c4y6eYMsSMu3QffTlMWOHczel70ExMH2ShJNXizi
LEkPtNSyb1aQ+fbYN7A1pmJnos6EPdOmi5bFknR2L945ND42Y2zIFTaVgbC7IfkmahWQ0wDg2YAM
upxARywSYaXPjqoMD04hlAPVnHLJD+qooJ9SrKi2Jm6VaiDt1ZYXgHDcZOlhIW2SfBvUvXrlul62
ldkBKlj3rAR9iXHZ0A6JGhp+gQCpXkKe7q4Ltat+AI7jk5jqqldxF5daT1hnNncMI64+z40zSiKG
1SmLF70zlusCCu7NVJfpVhkaOjLjaJHO3AHdWbpzsywMxnWL+5QrRNm27goD6EM4jSSvZSgDOeCH
kmWuBnOatfl0USqDvCI2Q11rmvKc6GnlLsKQ01CceaTf2JJUpaqwl5kSP6G2VXeZWqtrzpVyoSdp
+ZbZ0XQRlJF3sHLX3tW1NeT4eJXmEDdKunKcYmlx/3m1waJsE656t6gF8mYpckO97txSXbpI4eC7
u5m9zo3Se/TYNa4nM4qeMLzFl6CgvntTY/vsiNNyTOoOU6oZM5X65LIGBrQEvOdd5q1Z3TZJIK8S
tZePShBn19wNxLrU6nBDhz1cTYS0r61aGk9pn+u+3fAtq8AtN9GQ6L+QgoP7tRBPmoacN5d2Mp+j
PIsfGl3DvE4Uk7cxwJltW6Kh18SYkGmpBdGtpgFa7rkML7pQDndqy6OHfzOtxrER63rQ3Qtq73Ay
BqhJN4aT9Ew0DuRASeiSCZU4gTE02i1M3maXepN4AEm3jTWRrNMxmG7TzjDXouugC4yNOiXLViFL
3AqHjQ34Hnl9qO89LUy/91JPVz1Ov0UHRPQq5hW/qANd+NTuBhjusvJeUoT4q7zo1ecsIEyOlSna
BQ0ULjpnt1ObKD+E6ah70bjKJg+d+kaLi2xnmUqwQWtRH7Kxdx9oZAYbTZXqXdTFKsM5gbIcR8Xe
GFwYrqtRvhX1NP5Qp5blv62aCXTIYIbbweg1wMWuAc5fubBAxXfNoqjiAaFq2Vs5ybxFq8asaLF6
mG8P7P1JEt631owfS1oJ8a4wvOYgQ7SHEGK8eDEIB/bQVFc9GcWBK38DT0t3XRZhyR965TLWIfMT
ZHHbEcnsN1b7YlWoVFhrSU9BZtW+pY39Am33FRnBbyebXtxy+IaojRSRqReMJ/NdVTjjupIxoRyh
2BPI7tx3ItUf06QvfkCEHJ6qgL/YFbbCVI9H7rl7QV6t2u4F/e2u2XKjlpN9xVGrCMGsQryxSHUt
G3NtlzDLB91yVm0/tO6tbORoP9d28BsBveFyZ+v54ejR6CTudZQng1LdtiOnnm0eifIqFlIpXwQL
KGcvr1tpQ5BCgR7DfO8q5HXWfaKvOOSlFxTKi31bxc4LDnz5neyHMLkNkHJewMzWKoQhUxRsM6AY
FAiGup+IxAgbK/npRkSiPlgyGKw1tvWgIHQwTsudxGC4KhR13FZIWDadXT8RHQZOeQizlcrdnxwz
8wmBbe/bsXCWY9601/ybw8bLHI6TJJvElQmqELTBQlVKUAohu4ziEOPIWeShmCKAawig9uwgyh2Q
nfCSgBMNtLo2XnOXJe2AX3M/NdzWorh/NVM4QJVnK4vaVNqtVgzjomjn45YxgZ3xLKO6iONdGmxS
xx5XXRk0vpsZ5jKVRDTUmA3hMZiHfAKrnkgl3E3k9+za/2HvTJbjRrJ0/SplvUeaO2aYdd8FgBgZ
HEVKFDcwUilinmc8/f0QKtWlqCqp865zI6ssiUQE4O445z//EATBscnV+NiJ8GRKJjHCkhWxImaH
f51VP/Uaohp7MuZdXA/xNumI2SDLneYak5TNGOjV5JZRyouMwFfP4DHve6AVsglVRD8iwFitDyij
q7SKJ6bssJP+NO3CtD+1osey50uP40VqPAS1TsWBQglQOXPPrcnfTdxvmrhvaPl/buLwKS+b5z/L
t03ct5/5F7apgm2uFsfGmb9i0999xzZX2JOuaSXiroi5xUj0n02cjmstCnZYs2dR8A/YJl63SM5X
ealhkLhCItf/+e8fpPHtu//+B9YAN8ydu/Z//uusuXqDoTNrtZm1oumEwEqL9R5DF5wSIlCIRwem
qBOHl6Fjz/1jMzh60RwTkVscrinNZJTsKItIbzxpBFCPuKjwVrM61yhnvQqPuhPYqXZZkJIjzNlV
OrAkTOdtYusgOqUJXmK71WYyjskhGQeOV4xIk6DfB/XCtR4EBt81bLCwx6k0OskBqwfMLUfbUtyI
2sVTBtZ8flz1AITuEIYS40NFBSU+q0WDaSP2cE01f8CQBP3nxtbD0brlaOoj5zqOO8AzhxRkN7dV
AmgIaCe/J+ubBTMraybFwguNEiHS37vmG4T/m10DJP9L6MP/mj1jVfn17a759jP/3DUW+cMsRiT5
uiVNbBWA5L8bOht/WIzyEHc78O7OO+M78uH8AarOPoLIyLSXoKH/h3wQdQy7HmAEqf03r+d3m+RX
mwbB3Y/IB9AKAh5UoWLlgQLMvJvmp8kQJXJBxDubc/QI9lxUvllpgN9YrwHNWU3ebat6vslKFZc6
HPU9RLoE1ASi2gJlFNjZ4Df4GMR9jiFikRLR44jx69SZCpZpUULhSyefhd1NYSsKI8vsSVcaxtag
k9siBGqeNRFu4JCx2biJ8T7IDeND0o3FCUeU5SpLDN57do+BgYU/qe4FSd4cUSWl5D0ESOGtLOK1
2OAx4JjNxVQTq2nmGj3tZCS7kQ+HAXxjVgdcw4JDqTTdXcHs+Ah28pRYtfIYZzlOgHVhuno9FTte
0+EG/jupnYTXXi9Ti6ne1N4OdvinAVMFkJJviqHVrY6h6NZxyA2fcfhxkxDbOhGmrxVt+OgKpyv9
QjAMNypwbLXuqm29cPVoUG9NbRJubHWXXVmjY1XV21jaZPn1lzLAHSaaig8cIrgojfjPEYcz0DmM
6x/5qZzzk25XjwHTXg/O90RAaPjkmMFhLZTdtbtP5/QJZ1GQnLL8MCXKgu0WAUCVFpFsZ1f9thfz
4MUwNVmC95MWbAILBD0NzPUj1K6JhN1z6knbWYsl8OxTlC2QNsmYrZN9LOde/ygnzFa1Iqu8OmQS
jtxkAjnA0ioS+Wu7VDd4cCz7QFeOnT7Xz6VO4UXk5+BGcUBQ3aoZG221uslGYx/YC/ahRldfz0PU
PGKzfG+2cUkgEgHNsp0pRvBo3SwIaPa4UtqomO2HbKmUmp57fAj1gFM7B5XzLEz7IJkG/RdF1E3h
YUOk3XZqpl2ROhhJ2oZosilR6mVDfNgHTZHTRmuYI5AFod21WQc2bQdEPGuR6QXsHDeJsQOKMtzl
hnyqnR3WPNTdYSWlG8Z4FSbIrdxujXy8UuXUX4T0hP12bBTjwdLH+ELPTfGk88X9lgRpL48TNQa7
T8tyK+0mwGwPq+OLca6N7lDSODK8Srr5FeOcRcH7siwxrnSs8TJTGy1yw0JPMa3D78KVWUh3mcgP
f5dH/5tcUobvNmfjf66PTmUft/Hz++Hv+ae+w9w2E174Mhz3HFQIHji2/3nWA3Pj1maDMNsr9/cs
8vp+2INlwzwU6Ioo8R3IRP867FV+IYUM019GuegQ/1pCvbai2G8qJAj/GjyWla9LnYb09R3KjR3f
2JexbA5GEVjwdhJF3gn2wqU9cBaXdWJTBIH+vLSKFdxbkYNDb14ER6WJg2PbqMTPZRbWssIsdumZ
QUIHnru2nSr3NvNh34oqIwY16RxPRvj5SvJ7vyakpZymKMw+6pyBm7OlbRjlwWUp9GjyC9Ua/NXw
ypOhaMZdl6/5AnVufuiLfvoNee0diYo7QOoMkTfcBu4pqh7u0BulZTIzAy6HqjoQuTTdMPOEnjb3
DlSYbv1efO43S+Tm2719W5QyoXh3x+GHaULTeb/bVLjvZR04Dk5hmlaHUWkwMw0zvNxGTt4AW99f
X+kdL2r9ZjhiSOSDTEUouN99s6U3JV4EZnYYA8wT1CSZXWc2OEK0IP4wqJm+m6MkuPv1Rf/N12M4
Q04Dtciqvlv//u3tFGo75gUgbm+ucCIp4ARHC9Uy/H5a5eh//WoIxuCqUq+YVPs/Xi107DEu8iQ7
SIan6WXR5Mt2Mhs5XveZc//ra8m17vlxr6ya1bWlgGy0sq1+vBiuDVmUpyI+1NGU8b6KgjbzYQRB
UYRk5kZzNF33TS9PY5sO+yWzAMHiFhO9X3+On+8w+mOULDo1FX++VyBnsrXmvNeSQ40Knxl6O+Oi
GMKFcMyqFL+52M9ryGAOBgEDaieEp/cUw6Z2Mq1rzORQyWW5Le2G0DWFHVyRyhkd5rMLrlU4qf2b
6/67LwkDmAbRNGHLvfc3SMNkjEMT/WQx1vjgDjzNUeshhxZxn/y1a4FA8vtpOwWHKmro97QuPVZG
OURg5LGsQ7+eZisFnGzmi5BBwMOvH9678/Z8LYRB3Eobc2tUtz+uoYR4eKVRWEOY0IMIloGVH7NY
G35HC3zH6vl2HQRPTFHPy1X98To4nbSNWU7xIaD3BIAdE76UPheqGwya8SGK4xwLloapmLuQWBZs
BAlql7/+ru/WzvoZ4BVx0NHkQJR8v3aGWaYxNQyfYVg9DeVQ41iyKOFloM058yObeERTm39znp9v
4Zttul52nQ8TkIUPEflH715pQ2gO5RJY8SGizfjUJGZ+RLowX1VJEe0aEpNxtVTgOpwFQ5ZHvMw8
HEazmP6UZlY3X6rByY9pUAT7UCg5qSEBf2Becvvru/PvPqcheLc7IBT0XD+1WYYWjIulKHtsAMyX
mQq68QbS/HhEmYl4vcA833LnRLGsjVKOZFEO2HwTHRcEhz4t9QunY1A4xbZ25Shma23NISoTrGUd
a9j9+rP+vGpXXi0Nq4RpilD8XUconKIrIeIwmnYw/vZSAsVSr2jbbvPr67zb9Tw6nEx4ZDDxV6L8
+3djrKjcFCY0h5IQ01snXvC3L4jdvMha3fhW1f4AFr19D78/zs8Xs0CGeDuupIH3BPnZRsmmI5Y9
1MRY+qEdDL4gxAQLBCvdMjygloZfciH7ySKBpgDDL43uNzcWL5N1J/64XG0UfBicGBQFfJx3b5Ws
qRSVnRHsrX5s5oOVqRymnTNp1SEE6b5VNFO8GBFu+TH9dOPOVQShPo7XcZWZC+OC+XxwdPp+vsH9
Fqi3xaS08eqs62NPTfPlMotWt3H4DHdLpgWvA/kgH9HgLZdL1uD869SN+cEiku4Ic9u4GBrBgdvm
o3pnELT+gZAwse8kzKMIxlXviypeDSlGCMZ0eb2bFdFAEB4CoyyYxcuiUMa1WJpAkiPS/jW3FQOG
HtKsxS2GKsAeSertNrEieOCatWr6FMzKBeQAVX+GYSW/gPhpD0xEcT6fgiFXvBY3uNds6PTRz+ER
RZvWTqLLUGNn6wZHi2yG+IUwlBBP/ZB5OoYgKoHLlI0rJmGHaPecsN+KyNR3oy4ohgprav8kt1Pd
FFAbP9s1UbV3KBVYb+z+MN2mpcPlq6pRbm0EOSmenr31ecGk3J+gmV9a68+2BuZ3IY2+vqnjsR1d
aw0QgBw8X/KeyT7W9UzIxXp7cZfvNmoRiduKzO70SNhyxvhJhqZ2VIEpL+Ev5dhhLVFSbazzadXL
+YL50eqrIyflqShTVmQpJim8DFE+HkMV926GENV6jRDRvT7F+qcech6a6FAUN1pKnAhMfH7PGMXR
JVPc0G8ZXLw0AqkW9MBmDnfOQuiQC2sVfCXUtAebrGOcNxDFHHNNjV8y4ji2sin1Z6iGpFGzabLG
JUppuYVdOHVelzbTDQrM6Tqe9SGCRSjjpwyPlMO0yOwjGnFShLV1HeZjGRztnjhNfIdxafCXSVLA
EEC6bIshYy1ZebdchuOMeCGg9Zrdc+5FbihCeEtOnUPoazV7CV+gdXOCAnCAZoFtRBtVzxGuhPty
slm9MHGmmwaiDrZjER2DaZTKvRmBgbhnU/5QyXDItaHmL0xqCVOF8KLA/OtQue5Dpj8bUCXDm5Wy
uQ0ZrxyE3RQXxIDqHtOH2MeaFw6MRpZFXwsTJ0QjuA87a1Pqffpcm0V6OXM1LwgM6IaLtUtJKfHq
IphI6U20z7bNtqswPRMl0chK2ms+A/eF+BdV9aRZYFY/lbmH1C1LPe6q+tGJh+uYVN0jjMItDtTa
FhlFeUSTX7mRgq13mo+OW+d8rSy1Gy9K08yfB8yD1VYP3M7QPzdWq12GeXzdED3tDoMGuWW2dY8X
jrZlyvhgBhARyGtQLxAteKJPDa/qinGXOrkg8lfirQ6vxHcq5F6xE9210fziVOpz1ZOBkyi55s+m
XrjqMqgHRdiP2EczLhuAdbx5QnpIOrL6lGv6kTGodAc1voKPO/qpbt4PQ3BRFlb42FXqsonw4j5G
Wc4BrK81Uq7OV2asaZdMU+tbGWftURmM1F8W84Rd+AyyreeJ1TrQdWs1bL/WIq32ZK4kUI6CgfRT
pszJUZY66RoBPKdTD6dLdcsMjNYdZnV5MMgA305jhntEN6jORSdlfU2hpEf+iEyX9FuRPYDAhw+9
KsYPMxxXJoFtxfCuGpb5Ejmotll97rZ62uGulMfNYWLweYgQ63NRqmgMy8WdbYzjnTXOM1Sevt+s
7x+DxJ1qQIRHqAcxq9biWey07KAruH+4akp6VDNTi6yxakVamOSHCSvmKCJKHZiLN4IVOta+Smh9
etYfRjhzsXUWoe/6Ec2iR6pVfk3WxEcmvLUvx3i40rGASrwwI+XB78xUT7akDOUXCjYf2yJJjRvR
T1ibW334qUvC8WJlQnVxMB6TsRfdijs6T9CmWoinhdrG3sA5CSu0iY5aTd3uqiNarmXIWZjYeHeJ
b2UKA/TG2sC9fSTb3tiKnAjuXi/s1w7B8IygS6qQyQ3rE2EYzrITRsxknbkwiVQ99Vgx1ftqWZyr
SanN2yZr4VuVZeUpXW3t6aCdvTNJ8s8q2TdfK/jzG4jo87HuNMKRdXHpwLfO8BCVJ91wCkqYwtqR
9ubcZkFNbECgBRrNP1nLwBSNvFdiBfShy5wjD9X5gF3N4vMSJkekUAb9y7SI9tbqyD6f6qL17bJW
fei4m8BMCsgKQWjsRkvJtqbdDYCasf6Qzm15gx8RwVeBTA5BUquX3MHY17Bhr4dA7gbDYGE7xaUJ
fOAFuaPeMOs39kZtaScnDOHDkYnxITBq6ef2WO4ysVTbbGnt577jK3HQ1B6sPmKY8eRYs5UDg8Am
2HWZiyMoA22kmh8LMWlXvbDLa7EElP2OVppu1WIbt5lTDJegFkJqB162PhupCYhT1uHFpBh26RNc
lh1gnMxfO9rxU8dE4LbTFdBTrULG5ykpodyu7owN1oWDcUXHXu3S3LJoAGR5zCRJTt0AtX9M8uym
AlG+tttp2mt1GzmMCOx9Pi3NYbQLMrJlYF+U9RRcJn1h7/RwyF/SorbMDS6i9SdcoeutaSbpq2Pk
sJQrqyoPiLnBkpKs+Wi11VPOr4a4UOoZcXeLmnltsAyw+nX4zdSYGEdWiJF4uYrOI13HWNOX+gt0
txABy2TDE483aa5+gfFc+XFfIQbAsandFPipX1pOX75YuIyQ3YIXDinp0w2JzPBZjDnwdTvtbqQY
2peEZJxj8m1mHThNygR7+DbPhuK+TrfX6FqdVIdiil4jZa69Lm6ZXYQ6jE2S+5TXGgUAcc6VehWP
Rv9AhNvwojexTfg17CSmK46S+ZNY7JWOPhPtk3sgIsiWTX0+YgTvhJvcHD7NnYyvyC+sfXLPiGVJ
ajiH8ZhKjyoqvJrV2UKmXoNqqHVwMMpsImlc76a9XiTiEtQ68zPMJwkiUec597K+x8+Cw4m8C5nU
014GkM9kk1e932GAxHE2L+EHsscIL5sMtT8YZIQLT4IOsS4zh9OnXZR7qFaCZJaS58ZLYaeJ1SNn
iQlFoTeiw4gySBY5d6Gx4yfyLVjKIEriMrIqFdKL2kx7rGKCj0Qfas+KWimvqtmPp8Cew3ujgDEk
S37tpE/OgyxImlF7o3kKKj2mnCTaq27jBwpjHAECU+DjUt+Z2kc4YAWyNY5XRJQsqvwjzBVBWpdy
Zw3IKhJC2mBB2Ft9UUwXTjD2+qnIXaaxwJ1WxCCoaOAB02O7hUaOtjPFL2mmRoWHyt/EmI4h0GyG
eG4p6rY3x6/QsRxMmx3dqxvV2aYIDr00N49qm6OAwNyRaICesAg87OExK74VsJwFeZ0Xs5FDypLP
CypmguV6e4cHTkou/Zzt9C6ePtSmGnlqb4eXJLu/KpXAP3SBOmgOg3qEmCI2kIEmuCh4cjgCeIBk
y5n93PS7KlqD1DrpuPT4vHUohAhoKvVN68T1Nsec5iS6KTmlctqlZrgmTUSThwuH6XfjdD2agsxO
fTL3RkMykMgHm9YEGl5PviAuy8HNJFsBDyQhfqZrv3aNQnrdKrSXZly6ee08NbOSbxvMnS66Cuxg
CVH+jO0tFsPPsamTQRrN1ClEKOTtMVfqz2O+XPdpcOxK86FqgkuOXACjLO4IFF1ekzr8CAHgzlKL
XUU17RVJ9uyIeNwtKSCl1TkvzFhbb2nC3ncUaTyU2aozKdWXyZEUVoTQ+nakHjKTwCC8RwnTqC6m
yCLdJDS/5AM2dWoOqu0aCh1BOPb9J+agXyYo3WbSq9vayuLRm505/CTwtcTzprHJvGpgos4kvcRl
rO3kshlqkmDIg9/3XXQy6gdi4vr72q6dTdTGUEND0sVGJ/WaeugfFbWxN9M4dPuBHubU942yb6Zk
3eazOBpabD2SjVfs4pwhmd9GY3OIcS+67sdkbScsJ5p25SgpoeOGdKlFmsupGwyl2Ub5dGfg7vGn
MCERHJUqA9CBLNGSzakO6qhddHa++rnVpMLeMItaf59ap8nzDOg8AlzIoCMAvWNFW2NakWkHVpN0
rkgyuYWaGEHMox7aW1pvKVdd31mx30Kpr8ktATQ125GW85ww16vBZztMiQ4kTY7VjVp/TU2EfkEp
QiOFKWhJWxSy7Mm14HgBZ1pnGnPZB5/PhsCBUtNjlJgDJvEyXdW84z7adTBfwkSkS47J7erm2hRX
iWLEwwZ/wuWWUBCOJbJoNK+Qa3ci42n4mizqeJ2YszwJSRyhDOG7RYTvfQ5zBZA7ZOR/J1ujw/yq
oRMhaky8lOVoGpddNKwtLyPg2YuMqv2EHTelQ6bg2F5Jovmo7fnVillAgC1p0H3S0YlulBb91Wh2
T2aWq37cUP65elTdGM3ipZDnD+dIwzWP9aCmKK7haRNAFhmAAi1Nvt1bYATrpOZ8vaHSlc1cms0h
MBnX0icMOzy+8sfzP3HsXL0TJm1/aaHWhqSz7FUtJcQx7+jBpoaQNsZfxI4slD3fsiTtpTA/OCk3
E0Ux4RdRV2/PQDFyQsYoaNH8PgU3zsg4Z8Adkx0FZT445tFIruJCjqCZG+2nMu74AnHCo+UcWW5b
gJcbvL3kY96TMkrti6Q1QPZwaIxiukkn6t1FiQRJVj3WkRWcU28SfC89BwuvDNq+eoAl6BlzUu8o
1ejt+z6zGn9Ig5FkpwVUBPCSw6CHDhCIxvGxDjbwKQ9EnrP+xaKcYM9W+Osp8U4QsRLZ9nLhNE2r
Mmt1mN3y7uiY/ocL6ZvpOOqnrO7ElSFH46JMyIEjrQzwKsCZ8rzulJiQTBwPVyY/svisQaYddS3M
8GFS1s8XVQFz3lW8p9Bm3Wb9ek8yAh0tyX/yrKar0hq4bYCUni6r5fIcn1muUFwL9/nSmoPx+uwB
UCJ4gLnKCuh0we92hvUXrpmPoYq024kG26+yEjzfgvs+FZZ4zMUqriv05mAV69+WHXdLkio6e1Ij
UnXgF23mpXEMn/xUJOPS0BM/7VIciFvWfUSg80la4Kz+GXiSihq8LlIHVEpYTdrCL00mpXwGSiyQ
nBTqAMV4kqdzHuWAyOw5iMR0M5NjV7lKxBaGD8VscuwCJA6yfE5haR1gIRADOLdDJnC/zsjkpTng
GxYYF/RuEIYpFfBqZO0UsXqib2k+dc56e3ORpce+5DYNbaneEf2TUGnxwdWWNMN8yatnyJBceurb
4Zh1c3DAz4IF2duQW2Gfe6EAketqfs5p4vSCw/elN9rBi2RM69FVXwrk4x4pp/auHRoytnGi23Vd
wGaf2IFBPzvfciq7Zug2YYmMVQMCJw8Z/6tmhJwKtX+RJFyr8rrQzICkH41P3tH5GH7BcbjDgBfw
g7EootN1FYwV0JxRGUAKOFMMXmp39IQjxqhH01rEy8pUe2YUqZQes1j2dNkYgV/SnUL54Hx0dO5U
aIbK/UJDgNay4gs73boGm5USYhlVcIxD8mqpA4jRUCyo9ZCYaPtskrK+2iZ9skeDMT2e07+mldru
thTkDVAqFkgRZQVvxiqpT7Idiqto7Pr7WIz2n9WgB69xOTnHwYiyGTtz3kx6jD0SzH7Cs5yCFTA4
uMEnJkmVbttoTeBbJQC3n5EKOH+Dn//mgf6G0Wahl3sD1P8kcSeaqvj6pYu/9N1bUtu3H/tOapMw
11YfHWbo6E7PbIbvpDbtD2w98UMB3tYx6Vj5bt+poPBHDdRGqH+/i/a+6/l08QeoPFQ4zUCDh0JQ
/iUq6HmK9xZnZwyGISZWyra0GKC+n0YZ6ozksIyHfVmE0lejGH71Ujie0XWPs5m+2AJyVFXCzYJj
4HhpQg0yTTOB4ZJaUXT2vT1QrimkIF2CoJ8GW2+RbpvIk5jjZ0KhH0nYj8xxkMVyFqN0z4UPa54U
XKq3beXggeOYUAtgfNxiHiJ8dOUkQdIubmRtTW4ouSbk6cFLZME10Rn4Sdo+rtPP3qAorqtS9Uwj
eTGp5Hmh8s9TCS8e2XtzqIbmUeIg5y3GoLnJQg5xHlgflVHckQT6Ql5tzM9Wj2RXvkKlhntASo5n
meqtjNDYqwXfx6wITiB/4dGUieN2DWHYZ5pCEbYq2iwIY4NiHahbSWvvuk3QcmsGJ9iEXa65C+24
miqTa5rcynMJIGp+aTZwC/Q0fOArcBuETVQZWcMBKdqr188KH/FGjAK15QWolvuEknhLOmjmm7XJ
36b67WhjF7z+ZKLjhRE7zIAXdRVUzdyCihH1xuhIu8Ux+dbBlHuTtVwyCxfjwtAh0xWjpm76miJE
q8yUWNvwgUoJaGk9y2Dlv84FPpsQTlTPCGakJMQacvxk4ZcgU7DxaZx7uDjd5kxua8l8Q8NPqjZh
FTDHGMt5TeK09wGB0Kca1h2Kc9IhqwV64khWsau1XHQ0rIMtlfvzIolBLf1ZB1msLNaBnLVb+iMS
JAVzbhSRtNb8wXTndoj5UGGS6gcUYzCYE8yTyzCfjpbTqQi311XU8W+ZbV/FrUT9XLbqhsC/xAPQ
nbhNLCycFSoPCuUV6/l1clJUKCBkLq/hF+xHefYL/5UEBlFQUin8sbNbPBxA1/Kcu9RKCgTVothg
dOJ4Tds8np93Hq4hJcijvG7k+4YRS8ZyaKXKGgZ0j03QUcjwlU3OqobfTEvM6rQtlkq57gX05PMD
lArNNe3kBTdBnv/kgE1XaXzVc7ss3bqfF578WLNPLIvQ6tFmkBAhTfMcq320Un6hafGE7Z7FtKY7
n29GUbEpSL5cLqs0f8nLUd0EwqqPmdoaGz1g0WYp1d+MqPAub/HsVQELXcZvg6d1FSZKuapumrQU
ft7o3FLBy3oMo/bCbhXMtMh/OGk1E7magJJNarEpYQqc4jEBkOkpqZjRxt40MgeAzyhwUOUggPia
IWsKs41gn4hsiG+HyLg6by8i2pe9kIyUJh0zCeztEE30IDQi53HrkZMeQ16juwkty2aQ6zZM8UI+
P1sl5+srQXEyB5ivoWQJYOnteNrIvTmv8sWiUSmrxtkhH0s3gETOFpeHzB8VuJrnBbCucLY4EeP4
NpHWSw0zsL91kNj9+TF3PckjHfiOh8aYQHaau+cqNpT9eTJJHU473UtlHzgap5cRvyDg4RHI9BUd
pIZEkt0jFHZzrsGoomilNmr64mTFYroyJgyGxuRFgT4JdxeWb5CqK6mRHdEvQtmHBvu0xAHiNENB
I6GTRVbkWnFSwCK8s2O8leQI0jkcJOhNPOk7PHkok5SJXybhV+mtZnpWJzSfiNrWrdUWpNGEx3su
dac4F3ux5hsqWcihSOTPJhh5dIpFyRX06m2kOfZukcW8qzoOk0ofBs/AYMALBj7C2IOvskXKPRx8
/sBX/dvZpDqTujlv2gFXcjSl0IplF9G8sSQaQ79V52TemYTbueTjrq+dkcVUTxWGCDHPr8yEH9UC
3rOpT1e9BeCpG9yamR1wvtemwyQkzfmVPS3JVi9w49Angu8V2+AI1BHaAb4HN6pc8KYo62xnB/Vr
bfF/532yYdPTpMacJzoJtAz6mi+2UIxNoeCJUdbWx5ypCcbw0Y0y9lcWTiSuNtrhcY5xwXSVjMwx
H1sFsVHTkbKvmBSz95dseUqNLB9cKFu6ucFtuFXwLmqSFzUpJx+Bn2N4sVDvjZA5VWvDaL6cw7Y/
xqPgEWoiCJkAhpJA3oR0cpCtuLuJQt0kbRQREpLspp0wWZnTTmwwiWjaDbLJSnpmXSvHKuifla4s
/8Rc7osei7J3Q21KX+1aUxb8bZRlaT2O/3HfFU25dfJ0ArppiDX1KkaLfp7og+KHvIp8yAPBpQMZ
QdnilD+2V6ka2RajDr3Fyw9vK+VxDim6I7JDslMQOUTSN00mTa+e0zq+MgZTnTehSgz9XdFTPkSW
ef+mFLv5VsG85TGs/IB3dY2+Ul1MLF3BCN97JWaOoi562fR7i9CZXbNEr3HKy0Ur7Pu+IWvcQNbi
6TEr/dfXfcebhL+k6XiOrQ74xApq4h0nxGEsOTtd1e/leD7sKCG0OP2zGBWynav09ddXe88MOV8N
QhhMTbKPfyJrkDin6Jj39PtsZoGslQCIg7IJEWB/+15/NwG/aQKwIOYR/meyM/r+rom/dP8oX/+B
MKzPX+Lnt93At5//3g2g44K9TF7AakJDM8Dz/N4NWH/g1EdWMhbu31Qu/+oGNBv1F0w8VjFOqDAb
WXPf3T2gPTOLgi1F7qGFBaH5V7qBn8zVqNYMhGtrQh3KNfg3P9LjZlmkEh8CQWr76jr0moXK9US7
n9jEbmNjm8fi2CJiRDbwKFN0HFr7m+1zzjF9u2/Xj8CmlXQlDu7d2Hj9QJQtCYaobHulLDSzuOrt
DzHWGejGWnrlWox+Qkamq2fkzlch6jRVLzaj+lmn2Fwi3vDQ6MCnAI3tbcfgu7LkVb06AenG4HK+
+soAIi+qL9hu848ox4oIpsFTQnG4/s9Z17Hznh/apQQbJnAFYMdw9nqJNbQbpuaJmqcgWFh0nJ5K
02pQFFJsfLTi42yDDLAasNmz3VxDUKxqF2E/4veULLd6xxewM4p0W7lEuMBp3jE1a9MTstRbFBb9
ZiqYECtomU3nsyTxpQ2tZ1T7tCuJdB2T8HLT8sD/gRKjTV9m/jDlXtOnd5OC4Rcw9yZt8w2DxCd0
OWIXZ/1N2FoX9EwvCwF9XZJ6QNzZzlz4GGPXrZy54ks+6VgfJzZ2EGL8Qg6dH5p9eyra0aB7q7zK
bLnYQtqTdh3mUKzOm+XvY+U3x4pG5BSUt/98rnz82pAV1r09Sv75M9/PEvkHPHaEWpqQzBuMVX33
/SzR/tCpT8Vqfsk46ayu+I4sILI785axniGXFQrOv84SXQWPwFoR21RS58EfrL9ylug/vn/x3TeY
Gll8Qi4CqX/9+zeEd5q1fmEXGnvbbjsX12s6qZCS9809+d+85Tko+I46fFqoojAxf7xK0EMR1Mow
2OOlV8Ce4RXp2lNQPmFJNN3AUdAOsDvQvANgVJ9/fe31ef1YYnBxONIcwNw2i5v948WREDAOTm1n
H+pOmW6tph3Zk6glckOkd4lUy2foa5XjtgWqePwP4q8TbtbFxmxwFspWcvzcJ/GuG8iZ1GqlPsJf
ja5h8RWKl2Qwrbq5wTCCyetl31rBHR5no///8SWs9aAlcwoG9ntDb9HoGKl1i7OvF0rySWer50qu
k9syzg+1BugSyBTrISWnC0SjUX0GQwVjLSH4MZV30IYU6nRTtrTKYljineNEgPl2mh2Isky3eAzL
+zzuu+1cLJTJUEbj37BFfyqCeA6oQ3lXnN+O7yGsFjC8n5n9kZ5QjX6DM4qL++AMpJv8ptz6qbhb
rwTnF2xuNeB6r6swBtnmleRKA0aH+7mreXimXR+bTqtvhRHmv5GqvNtEVAlrZgbNwJoP9bPhtyrb
osiVjOuFcXPLiYKHSx86v0kI+Df3D1ErMb9knKAI19+99Z0G1CMbFXvfqGO8s7lrlebE+7S173+z
2H4qyleTegQFFhtvVfq82zFJiMZ9ZA3uVTiQh8XirRs5rJl55sHNuUY4LqF8LcleXXo3D4Z9wpA9
hYIig7sI7PACsKa+xckY7N8c6FcrGTPsGKRGjnUGIF9mdKIxa/NhCC1CfjX4XgpB8OPSuHrIRaZK
p/G01XiP4WP7aTSXeP/rL4mL0ftzAX0PAjLqMSRseACsAoA3R1+gBhnGGXAwRgBGNw/L8WCFQXtQ
6oZkjpQpmamVr1PWKL6RMqxl8Sb7LCdHY5BVt2Um3FyB9RBI3jEOgjcpPkkV7MeguXiyCFr6ZNTm
BjWP+kE6xL65ULik15hBdq8KPGmiJSZEYYimhyj8v+y92Y7cSBZl+0VM0DgTaPQD6bPHrIjQ8EKE
JhqN82zk1/diVtVFSqqr7Gz0YyNflNDgQTppduycvdeurF1F++BItKpQU/qJ5Yy0+sF179PRck8T
yTZXdhd5KpvE2tupl50MGKRx7WblXnLqOPZ2HTx3iavOCkLarhKtHCKcrF8Yc3lx2eeQvegr3TeF
mNtoWn3npgw4T0/JBnqeLCf2HOTj3ujVBfSxtD7lXZ2/Dn0VF0Ss0bBYjHsoO8tXpv09NZJkApQP
9tFNHNVHypOUdnnj0XNYHaiJtvncjH353k8l/mEha4LozXBZoBLJKok4btNHq6T+4AcVuKGSiHc3
DIuzWpS+WelD3ntoQXdDkFVhZJcZQ/+hgk+jCuCmbb83NCocmeTfjNwIbo2qMHZOmqV7w+8uZQld
qPBEu8+t8Kwno7qrkyZBHVLNQ5R2nUGfpjqajbrZ7ueuZtIT0yGBPlLPfSRK+6O7iQAcLc1zmpfY
k5NmeTGKfGB0ymT1DswTxALMvRbIUbAiqpzto1WHwXlEi/nWJV7/oLhP1RmlFEod1KvPuXOoZMMT
MZGkO7a2/Qbsqz7kEk2M3eiA4BZwCS/V0o9xneuZr0bjPtN1epqXEd2s/WglyKxZ26bzUNSUgiiY
A8hW1le74zvvoFs9Ll1xmyWujI15yndTWoy7Mcm3eJhh3JTWl8ZSMFtSKmgV6vRdpXC0pN4niWv3
JIfBfErEuuxV56G6yt+ssqKj2vUqNpQXvg7oFiDZdeLG1+N8qQDXRPW0Qn41KaVH0CvRMJkJjVRD
skSNcyzKSsUOfZOrgQTomPe6QpkcJB+NRi78MDo5SLJH0PwiiGRm1048XNPs79iG8kOWBrAGcVNl
O1Qq1rGj0L66a13fYIIxyQh2lzdENeYjems/iCoE5VZkWgqXO3BplqletNcFMN9ZVro4CTszTz7W
7aNnLLWZ4x6wGMDvLWzUkfRlC75XEjNsqupLNznpB5WI8avn98sHe+rmSxkE0zmfwgFkVOPcdKYB
YHXI4YzCaj2PDDPujSVv6FgviHbRivi9AFMY+pt0dcPdlWaK1MpY9YszmdXBNi15NvO02TtF7cRq
GYHGwRE4CnJ1bjJdQ6RCagrIg/9V1Zij5YNHdAkbWAFePS5HOtO0A3tSgBI1Ld+noZvrO5M+7Y48
oon09AX0WQ1fChktELyUnUOs9CAsc2wguNFa5oq7i+/RjqeDnDNaMpfrOpj9+zWcnXukTuYduMR2
3OUJsc4cyurpm1DEa4UoOKHUq+6L9HV6YDrlv8psqG4qJmLPhkl9UdSNvM9zGpj0GRk21LMZeQAD
+emANQOPIkJjj+whfypSp/2glE030CQBOjOoC7FeLGg5hX2enTY/NGk4vtYD5sw2c/uvf6onCsWE
RnEEZbhE+eUVaPTXEJ8+mSTNnS0RMfg9nnsa3D79NaKddqqumn3YTVx5nsn70CznnTvSFP2zHe64
DpQ2v0mYTTkrf8cKi/59CrsihkXIT5KPoXmcpoFLMjyRRoNNlg42AuXu7VC694KFgZ4u6OZmsGiL
KwBDoT8mF2oVJOmJF0bUkd1lorkYCVsu36mBp9cM38LeRoF0UUyAOPPh+D0Ks2yPSWW416GrjaeF
D5A7o2DnxSEG9NldpPtpTlz0eoknhyfTb/gV+cZPnWm1O3IDxAcTU0yfC87gU1sfe2Wtc0S9aF9d
bR7RAoyxgChJtlTrHBrZ6nOZW1v2hZKHGkncvq7GZ5EYVsxRNMOaMLt7ut7YE6pwinKZTkcUYIs8
cvv9/EvnBK286fqypY++uEM06GrECIHDZtfZVpfchMAwULxrwJxRFViOvNOzhRrm/Of2/v8OrH9z
YN0ymX97YL3NmIb39fBD9+vff+s/rv/wDwdXF/IorN6c2kzq6/+4/v0/SGXkDBcgTCWKawMC/OfI
Gv4BJIByykGt+m9k0r/bXw4HXSLssHFz9ENmzGn2nyBeMH//WLqZnOPo3CLToNhmiRA/lcI2SpKS
jCvzWgEf2wDNYOqNnRa4HrNB6GafO/ZQRwxxmu6A3AbqEPmV9jcNLxTrDYVXhHy6v6VpxpmQ90Gt
7/VaOA4SSzKsd3MvPqeBlb6UevRjrLzu+8lxhtvWTIcH1PpQ9bJaQaOryafH8sNvxpNHH/5oKEke
8aCqq6800yftPhYcOz4bs5MsV7NvdRBh6B9uJgXF6cXOk9G/6dd2NaGqefNYYgaxx69qhfWMOUHH
CRz7KERlui6cW9e8X3Z2Z9qxRHj4kRjJWTIgxWZ2m9uZu0YtZO4GSBrAGVJUSg9FNN6rfVMk2Qs9
wzZKJdGacYdO3juDv+q/kmPTvvOc0Tr3/iCPllZfizZc9pmfZXFvthlj7smyjmA+npfczh8gQibq
xB+xb6mIIfJiassYRuC0jjoalvtBGG8aD1MUmNRF5673DVbE0N63HJ50PAVy2q3Sb13GHkb/hNfM
vZ1CV+/FMPriPIZhW1856yavaxn475rNn9QNixWcgUnZxk71jVtspsq+jf0uUR+muZOk81nojklX
4x6gSW1HXV28sC5Q3/rcy7GkUOcskcC1XZb5imIzDZhoNZL1zFuf2go4pXlM0rI75cIjAK0j8cYa
ZrY45IJohqj2YgcQ1yFYkoReY2l9aFa8wDAMjfUZMF7hgM2b4f04GIiKVwI3x+olxS6KTnmEHa4N
UFdF2PdHa1SL2Z9l6lZgYClpM/GGorwDEQ8lD2JKEe7L3omttnHuVjeZ2SQTGhJIis7ZtD4FEOzQ
wGEOyPOaxIJs2wIcGBOx9ChOunHomY+vhp1FvWvN+2JNJoolrEaV4T/n2iXq1MKg2d26CxzzdQbj
n9WbsaaFFZ0fabuycebVgXlc/2IY8lEz4I5g9qWHdNU0iqblI9AC9J1+lhySaXlnFqo/tx09z9Vr
1U1bGua5gaB+gF0G55KklSjvBa1Ug8CzErcfauyiPsxBnV2NYlnPJkUyX1BhvYSLRWMIc1crUj9S
cjBiZ1AT/HV/GC6uDTygz+bPXd0Vly5z0muL1wc/VWnuMTkda2JEes4yKNwZQeZGu8tKo2Jeb8AT
bASo2FTKb+7afvC1QAqX1E3ktSaOT6fLg9h0AmqbEUZP5WKT6jMi9Fq1vhsyg6MBtJFostwEe5sS
D/z06qrcxcBTqIfmTLt8/NYUzYLS2ubm8LKd2mbCgIWgA53lAAekBQrgvmttwPNBdrOK5Bh2oxmz
MT9n3nCszT68wGJ8YjZ8rhjl72AA71PF3U89GQeT89K37TFY9K2yDA0acdSHrimYaicrLpnEefVs
8LLEVPSYE4tvhWMiNK5mb6cKOb7LDELQWiHicKCOaAeXRTALbp0G2Z0qtcYpEAqEyZbzaI5khJd6
ow6F08yz1ZDJxPfhHZH2Y5iR4XgKuuLL6pPt0lpmePFYLi/USQnWV1vdyXBQpzEgbYa3Qjymsn2c
FEe3gIsileROo6h+K7bVLB8Tn8a7orpvGst5yqwWXnAzyJgvrDs0utl40fKDafQAoSz9XQ4lXkef
o1IPVJGx6ha5aSThZYQSvAeqFT4O9rwpmL3wnCv/KfG6R4Tm5oFlAm8O4R1+3Ofe8J51ZdxZoFCn
qLEHdacsBKsU9cPR5Is6mHU73rmpK59srcPbTptPa2cMNDvKj32K41GF4/2iy0O1yUZIUPYjqr8n
VLGsLrgpktFUB+pamx8PG6p0srvcluwOLeeMXKA9VcNzAWXsYJVr8m7O51swUF2sxaBefEO9uCmD
FXBNb/0afvBS64wLBM+TGJtDSWczktZ86OfuXHvqGFoKnaNqHdBNaXtEvvOlQpW5R2zdn8zBeoYi
nfMA56iaS+DtV7edgT8L+2kMm5uil69ebq2RVawYB5wlYqXde0YI7mnukVq4cb6tpY0RPAS9fewz
pZ80X10ZNSB0Y5bR4FPO4PtDASKOes/nVTMwcALEQdo74Q3IL3jIh4NLP/gKlyOIwGNkLVoAPDf5
UgTHQo/rWdbDibytCwkO+XEoTMQ2oUGsx2Sggs8prxMQx8HshByZndH54hh8X8Q+GMHdQifpkYgS
BvZ+194W4+bDmye8GcqVnxt0CPFsjTc6a9kT5uJFONOpSurbcFrZWFUY7q1ueDct/V2b+eWXSVcn
oIsflJ8Xe+IuYhT8dR7DuMuu02Kf8QyJgyMTHNspavM7TWrFhLgfpwi0YXF1M5dEEMNeoN2n9kfM
gM0Tg4K8YioFmG4PaKiCw2VXD6kx9XlUd2C6Bva1JmOOh1FT7QDlgJUbm/HGSqskziyrOYUbbDex
jRdpoPyZphnvOAcLRBN3s+lbr7RDqnszbSa9c5aCvgiOIDU+Vcpg8tzn60VP9oujzeYzabJGCqCO
s+XB9WebMTgNIrpwTr1MJ/ZZVFpD+KU0pgchEbvhYh+eerd6mCvDiNvceCwXOd7nRFZt+tbDqL36
AjD3fdA7xbMG5m8ZqFEEl4diugBey7jjNIsleVOr6PYzwYJnGyvRXtWTPBJgk4FfavK4zB0utp8+
bt7BPcJk4zad5vwV5Bqm/6kPvnskru9GvGUEmdjFWx34yzsfhHmUj8FHO3fRfwWl/+pDydsZOKQw
KEv1XKW4ofRsbjFnSIVtW9c77WwvEV8Y8hBGBQdk1CzIIT9eylGGwd7Xpss/L6bhP4VhNb23+wnr
4SjvCjN3MSqzZfuqEWUcQMWFRN50DkP+rrj264ogcByxpvRVeius4kS3II8N12/24xjWTzgWSF2w
Ajk+ouAITqvvte8N+vw1dPFnyCPOYcskQHrJafUG1eLXNg++sDoXB3pk4W7skvElU+LqwVc+NmG3
7DC2Z3uQ+mwQxBjuBgspk3QtEwNXray7yiYOGC9Je6NEv0bF0C83pUOzfK6FBnjVfsE0L+JRF5l4
aJpJvGOB7KHKjTYDSW+YJeYsFJUHhyAgNq/eqD62cB+vqbe4B0Yt2as5dza9SeaowAydxX5XSiSc
VeF6n52M8W27DmmITwKvjCgoGEbuucXZNlrB+FAATxd/3KbDo7mrbOs+4aAC6ncm+gASRFjsSiqP
WKJ1TyXRiqKc5bVjgnvIyyl9FxoUouKWQisuq+m1C9ezZ81fawj/R7pBnxnht1E5NIQc0Pc6J/hq
olW7IWojnCydc3GVM0RY1jF71bWKtDN+mgZniK21wZHdJPbOpc0QdWCpMI3WJ+n8aZptkNAHojjZ
g+VEslPTpTLnfdLZd0oq+yVzvO5YNF5wzWRZX9UgyzjHm7us8lBMbfdEnp1zNMVn4MoUTSqp96pM
XnDolFGBPzcxHHsHzYKkarejQ6YgG3tLtfdb8iMrnr2yI3MClq2IawN5VeZMuHN0y5KSuREjjAn/
2hQFay4/zeFwAywmPJgBt7kMmxddV/UeygcuzKy8zpCwd0oE5Y7jCrTGwXCKKPUb9sWiPte18xTO
pXP0UvtLUY0vdbO494aHtaDkrGIN7oIZvXKwbg+7xiEpw27c7hbs/nSA6mq9FvQTcc6V5Yse+jLG
5sl2txg0JAWdWZv+s5JwKeHU0+cDvfBSto0+1D11XVYn2de8Ezuh/fVxzXjSsQIwEydOwdNB8kKS
x00rR+euA1FI7lH1nQKYXo7s0bGtdSyN3OIrne617CVxk2P50jkq2xXOmB5apwr3DuACCu/Apb2q
CtAWLDDLnJcHBnPtnRckn82+S3dhrr2jnHP92C6+cQh7T8RL4VP5iCa8p7V8B8N6vLNMFBp1O8dr
3+UYCs3lDlfrxUCZhFeithGqThPtUn++IUvta82ZoxDGRytY39LGI7ajH2846i7cjJzUgvUMynfa
r4ZxLOR3I2jxdXm9iTVBNScGqA9tZl9x47JEyhZQN5j3Q9NwxJ2gLR5tAmCs2hWRrdQ1wBRDrWBe
zDx4cX2J0Ddb37Q/fknGFNNXzvNT24/jcOvXyQtN3gF9a5V+MgC+xCNe6iFb1zi1/Zs1DD4ETb3r
wrA+5myQkZUGRGokFnPEysSz7jSPaqZCM3plxsO49ti7EY/c5QkWR6BKD6PXYrDMcVCzLaiEy2U3
aBFANvKwMJo+01jyPi2d/GbnpILBHloiaaOCjGan2BicbvmxqBXB41kmyju2LTAPurYLiry68+lq
dtXjPFgYDclNwH3q5UeVGWkXN1ZnSvrtzJ2tWWy618nloNO0L/MYFOdpktOZyjo/h76sjk5Y0SbD
HHydzdE7dDTHFpLXImJh70PgIA9VZojvbtaP11Vm3gVfcHeyCnT4kF2Xgzs73bNTkSgTdNYb53h1
i2GJQ35q3q9rCpKzr9MbW/t2jKvLvRUwR8GqaH20QYPs8P3Vh8l3YJcCjd51sAoSxCHHCaPuLtUG
B6sWXSNSKIBV42Jg4DXvU2cMYlhkNhFwRXLvCSIZ/GL5HJRjGJWW/+anBXeMwva2GslU7tRyxvyH
v3MmpKAkf6HuJYqWPPyEKCjbtYjddmTwTJi83IpSqFtRnPPP9+FMj5SDlqcp+Tj5Hwi3ZMKlrbjW
Wh1kbRZnascz4R8KCkw5HTb0NqNFzDN56Vb7Is+OihB5DlTBE5kGzpHjMF0XW6uPU87EeovbwL/g
yE0aw4nhbunDK1m6aOpy5eysxHcjsHIAqTmC1MJqr/7Sby3ngkFi7jB9gxYW5UNvXoe8HS59bX9v
1/F2CZnvbecLa83uBKv7Xq9p+aA6vsY695iU5IwjiwLU9Yyinlb3sMvbwLjOjnogqMCK8rq8TT3/
tQ7g/1Jjt6RP8/jj4j9UwjymMz2PYmAs05BjfxgZG8ZGMFoYCodva908evVwuzSLiqBl7NbURufd
ctaybMgIzOIRAuFKS+BqeHYfm1KzKoOfP5FZ29HHblwKl+Uy86bG4xaea44Da6Qruh1F4OfJV58z
3z0HTvugh1qfgdNYO46RV5boV7wc5BqOes9xiydZLH48TBjdeRvI8xCjdQT4QitlZeN1BvvcNYLM
J+McqHG/Th5ypVbgRDHwo7xvHYPWyTzP5OIV4pm188la0oUrQoNOTCOnr2COU8ivgPhMRLXMSugK
7ESSzReJEg8XWPUZXlf4qFJo4FS0x3Zu5c7T9vpCGuWDv4YD42Fh7ezePAy960dOByYtplg2dl7h
LxGHHPVcJvJbINq7frWueeC9gaQ+NMXbILCcD8H3bloajrrZsicxgrzDMty1qoqFQny2ttP3hiQI
slPyT7I15L51LA6ajRHnFkOqYg3ol6wqTHcV0ZCRFCuli0qIbVYPnWSBjvux83TcQFC9L0e86gZ1
Pca8FG/vPHEwn9ql4w+xkzek6ESh2bT7itFYt5ODH82td21Kce1MN/YU8rFR58V4oJOTXtiySFtY
hd+yQy/teIPnvDs6vVVgX/AwP2ZFmzwErGoDiBfRuXiNZYusR1OVD8+G45X9ocQJsBw6Iwd2YQtJ
uw3eAm9h2VojKQhwRjCsV9wjN0FanI7GYt6M6B8+97n28wFNetjTtfiXSuj/ds/++K2+eyu/9f9j
+4e/UFywzsnhf/74vzDD//25mx/sh//Z/0nPfRy/dcvTt34s+Kv/wq5tf/J/9zf/nZf6t914sSkn
///lY7fZF5mlb9Vf9WMW3Ej+0n+a8dYfdPSh7LHeg5L8s+P+n2a8+YdjBiKkTY++yXX+6kwL/gB/
bpJ0TaS3Saeef/A/zXjxBzK0/8/NFvzDZvymkviLEBS7NE0ttGMeuFSkIj9jWjGz6qEtenGtMBUM
IFyANOlT507ZETds5XFEl0tZ36hcGPNLpivnjNtZYqjvw8Z98zMIL2K3mMqedOQq78/Gt0Ms2jW1
NmJXmJCOGIGpIZj6L3f6v4jSuAU//uQIW7aoMEB9RCLj++P3/6L/CPoRYlK3dldEQvpJSNRc7qyI
jJt8E2PLwvj49x+ISueXj0TBI5iQoEzawKA/CWuMrLAbg8iwq+eFN/iTDfbBSQjvqBwnbelMoy47
ic5sPoZzi1GYOovt/oTtbkoObipFfQYNiapmnXzuSkUs3Xq0Bk8/BFWG+othnX6QSPGeC0sM69Hh
dHNVvSD/NcW8jbY2TzqPBjk8u5g0kyo/pFTq6mp4k35CgodTSqzuG60JRs+KHQ7ntUwmaPb0/Etc
YAlL9ExYDiUF30gbl0M/joeE5QRoWGY9d8LmIZhtVBodqo3j4hghO9TQiLsuqPPNnJIt6R6k3ZzS
7+cnN2ljd7tWptazEAbptJmPWCXqO9V+NFA5P6QeB9pIW1nAIdS1qNPoA6wktVqtpIwv+YkAA9vn
BciXfulaF2FN1BqWeLaUFD2Z3o5v3a05SKMDMAiv+WDZiIgvQ9fz/KVQBmIDwu/0tHaV9WzYtBff
c5KDWmdbA3cuI2A4JcKp1jV7X0Dk4NSRtMNkxuCjCxZwMFojgKu9pSbCgfWK+jgy8NnJB9BBvccR
rIIU58w216/yykWykCav44KgYhrB6kThTCNp12beoyRGDT5L33KTYKfxLXjOMPQfmNpMzclZ8fbv
uY/kbLjZZq3OAL8hl3KHduUoWfO10p22xDUFjCcv6/aV+NvNCdss5/tr7PoatsYidhmnOh99wDTf
Sphxj0ZAVREpzctrpxgnQANnNG56KCYkjoWCn7LzfHQZNexlqhM/3RWwnFRkzXp5Rj4w3BlQcigU
VcJMfnVHZJWK9jJKCO/VmFB4z1NTPNh2nr5Zs5OdYNY5Af2syn+r0nx639hAYQ4YoOqrJFLtYaJd
G8RSoaSKyyIBRWRpjymRC/fjlaS6fni0YGx6O3fyeWymzuf2zlnpdffmoF3C7N2URlhcorXZNJxO
IFcqV55IsEil5rtDiOjM37Ewjc1HflmiqNOzfsJNJZ6Z2xf0SVKekR6r/xgTWiWeF2v75guGCh6u
tZnvNp/Xotyvft185M7wcgEQ4KXMm3pODj0HmP4DMD79hKWAF8FYfW5wZjWWd8wLs7661kpgcaL7
7kRQJfJUlSDTZMzawv5bCS+26cylxB6MfArNR7VGgrct3FNRc1/ou+Bsp46or9jrre45Xzkbvhoj
ipObweqM7mHRIT9Jsdgsv2s5LyGtCLPMn5JJdSddGh3t1wllwwphYYrWpeRedsPAvdTmnDVRGFI9
U8owF0sKOgoHh1VFEo+FlTr+80HOOXlwPjcoonfetL0UQ4fdhS6bzRpaObX1nI2GAGuAwdf7oAsK
33uVhCwUQUou5RffngU4vQBhUrBxNpD6p0qfiLnq1KdOdHNKX2JMh692Egz5+44VQshYJ6vb3dcI
lFDy65Tm/97HCUHUNXIHJE48TheAkXznAyLeOwWnSL8PxqTNv7lkJVpkLSwI5NDkMN68L9l/VrLx
RhINaQpZNObQq3imeZaWjSzRFT6ZNwRZmZ8yzaAlQ5pEL80MP7jTmMT1Kt75JC9vgqd6fFnqxdhz
zpD4/QmOssdUnu0iTHZ2kmQwYLJpRvwhFncn/dI9GT3sgJvaQT+VvU+lM9Jda1yPKBLKH8yjBXyw
pgnM1552Z2yX5iejmjbdIUqyfGG0lslZByeRW+nnok/8bzrlAAR/oLofCu8GNGu77NEwas4ZfvrJ
tScGO2xSu7rq7SdQMtUn4cjyYFVmmsT+WgJCgZ7xEKYwxvwmRxCOTgphWZMWL5bqfSrWfgBgMtDg
m7SOQUaB/inn5n4qVvLMnGnc05ErHlnWm0+MSOS7ySkeZt/U6ti1vXNosQkikKo5vYIOIofDK15o
KpH5R2O8ugnZwGB2tSvgohB5su3ANm1n6MeF77PsTXb9zKbTfKjcspE7RX/1QNe2fi89hHuCrQfw
k0eYEAZbWCp0Q7E0ZlO5SxO//551oEGK0XFQuKqUvoplMePpfWcnTRfjiF4oB3YbU+ba9mV9DIp2
oStV2PXZl9o6pC6ZkMwNj6aW467jGj+ovGtmdinG6tWSEMa9lP541w5O8i5sGJkZJEwfXNhACOmM
NTgsi+fdGdBmrizYy8msqgWmvgjPyN5mQJZdF9NIHON2XNRJVr33PDH5/WoyZ71iQVqvhHzQCv19
hfJLMefgBOA/sVGdETz+pNNv69IO1CbQZZjJGLxCymTONpvQnwE3ypzqKzDI7m+kuFvV80MJyae6
mBlQTwvLR0H9YyHmJIgBJAmOF7qLzcfMyVgYEE9RY/z+6n4SUIOiQ/3vbxptqj3L/FnWDF8ay0yY
IsXKtwrDNzvW7AqpvKsTFox//mG+adJEo0DeMi9+vCjMn72BeDG8oNkO93UtnfOWZhAb2Rjuf/9R
vxayeBuIoqQWN4Gr/ZwB0aah3xio6C42YKe7iqbf0Z1DkIHBUF97n1nfP/68TfkjeEzoPwG9/unS
GHrXVVES30eM7Ou/tiDgwOwYbtVTjTAy5/b+/jO32/XjM8LFBVC1Eb7z5f1crC9l6gxhNzg0vQlf
hVyxQYFYUNmBK73RXWiMsB8Z5cSvTUOxffz+B/j1IQ1cYgTxboL3tkBw/HjRZL+3pi5y7zKOWXea
Z8M+azHX1/+DT/ExeWCtcy1OJj9+SpFYM+b73ruAq+tOS4YJA+HJ/Dc3879dCwdKBIeb7p2Zyo+f
4mEBb2mwe5ewxVjrZX4RWxpKwu+v5b88loSfIyUMOO3YCLZ+/JS8LdsMzI17sRIUmNC1eCimZfb1
fkkGcccEZlr/5kj36/rFmr695ZgSbX7104XBSEyWufCci8G454MAHHhZzYlSBKlJuK+AyiHq71ce
kd9f6q8rC51KpGjo2zbp28+XGmLIgGbqWpecod4+qVknBw9c1Kq84G9cIP/lEnk4fI9DXOBz5Ld+
vKs+wxM+qrQuumOCtJSivq49zevC4YHJtxOc3p6af359pJTQXzNdpK4/u7QnE+CVJBDxQmxyd6pK
B7+WSSw0B52/fdO31sRPr3pId8J1HIexR/DrmyaDLjBZTy5r1yMaVqJ0gUP5ZvEErLi7q5GxgP9e
KJP1TF03U2v1d1M7oSRHTuZwuKjdNxBU/VchcX7GEN4K+RDkHrnev78t/+0npfVhwZjGfCF+jh+q
MnfOSCjkCS9tPihLsubjRgjro0k5PGpgVf5urxS/vrs4jXir2J5x0+Gn+vH7Twv6JQl73IU8dmpd
jbqmQWWrh6/EuLBlwmDbnneV4agdi/bjNLmr2Nk4wJ7a3sLw0abjutFnUYIPC+PXf/zWh2g86QZt
1ppfQUUmNFxAabz15RpQdJuu+sTw3770EAhQJbUM3n//Jfzy7nmbuXILtMGR5Dg/28paiLMU/ct6
AcflvPWmYgKytBWPqW44jf/zDwvocpk0aFhqft4FgpVUqxTp40WnWj+oKg9vTPLVisg1G05Jv/+w
X75qrmzzygnT3na8P7MX/tKgKnNDNOgVF2LRXQ6WaTbwZPEickr8/QdZeFB/fOU8lsuteHC5OAS/
20/yl08qbJlpr/FnKohO9g8mZ7iR3ns/5C8J/eX+2qiJToiTOsGNnGFrciLx7S5qi20brFv9JLOc
PoExc1iKe7E2H5HfdCeYKbSy6HrZBxNdLcfzFtzhcbZS4h6qOqzLf7oQb4GtIQbJLdPV/KUUyipw
6n7Z9xdrhSIxg7O5og7Ijqm5/OOqi4/iGXBwZdLS+5e97C/3bEhNa5g03okOx+s5sBTX39ZwTg2g
kVeQyH/bP9x2r7/UQA7bGuooXn0ysfD///wtIQa0RQt15eK12vnmedZ06ZwkfP2zIbKZVMSuXQvA
r1pbf/OSWT8/Ig6f7GH4BzpgbjFj7ibJ/svlYuUfMkDKgOgFnaR1Z6oAbehx8VBvYA7QSfDZE3nu
kM3MQOcuTGveQLtLs5M1EFMPskktT+ZY0kVc861f03b+drAg1npFq8Vz1AEEU8eRf//BJxq+4l+a
M/cUGmmuaFwGdv3oqn59xZDLdmewGRzJ6xbNBRNps0lHe/3gzprWWJ/k9P1yGkdJlLVYDHdBOlv5
rWtuudrIr8rHmW7DXecNBnjlzHuoF2Gsx9qviBmahmqNTB9B4w1taWQzve8yKpVwvW6GHOAioXEN
HpV6aVcO0GsG1ikTsTMV7lhgaZEteZcjHpWB3jcWm/rNXlWF/60QiubR2IhCfCWxI6cpbjDhg7Dc
bM3QJc3lw7Rofu0DfK3PzARpeoddmMiTN+Wciqp25XdXkOr/Kj5hgdJ5YX7KZtM2vGsSkc3ynW45
88Uc7QgH96UDmXVOA0M/NSSgyge7JDj5Jk/baXjs7Z4vxGp83u5alE3+VMP9EjsUxKI9MH7WT7lp
BTcYYOr8yW9E/1X3Jlcx28pdv9leNTq3XSu2VtRc8DVrM+Mvcunumzvz475rBIIbfHjKuZm4mxMd
jZHeXAZ3Ux88Jp7ljj4InasBvZx3DMoFED3jW/5FMtgS8Xmd7ercajUa73Sd8dFtvrJrgXt2aOHI
wu6t+4qh/fAkMgOGdc7jIh8IZIXgyCyTJHjgmQ6DfHToBKwOE2L0psJj6ln/i73zWJIb2bLtv7w5
yiDcIQY9eCFTaybFBEaRCS3dIRxf3wvJqttkkpdp3fYmz6wHl7eqMhkRQDhcnLP32kzhckkYQTUs
Wx+Z4pQFFwKa/XSazhZtVD07Y3aFzpiaFimjajnOJWfYjYuwqseaac/9g1PLHixRJhlgdRr67pWV
9awNL/sAavaMviXxKTWkPn7HMxCEnjmPKYSEuM1MMz9HeqFht2B4+l6Ck+XAh/HS2XkQuSs/Z3Ga
xns1qAnh38tj5dMJZoTyzEyBl4efa0CzPcV54zw4s5NmZIpm1OZdvbYte18yirrQ52SWlpL76qq1
Zu7lavhismYaDzOmspvvrRmC6j7H0ls3EtC2qMc1gfhcOflaie0pz2/anOPPTFbtsn1Z/gJ/oMiY
UrsKLmRAPwKbZ0a3vwkLW51XUcJjWrUWnYbSCG6siEfCKnIiabNbVXd8EAeiGBJf6GZ39eJ08yci
izwLmW8gi+IubKJ5uJQz3WQ/z1EVoXjLzFNo0cnY52GHTtk4LVXg1LA3JnnWmYKK9Zg2AIjmlHIF
Y0XQzVnVN9oL3rMxLzSUa9LDWhBT6LzQTcTxUlGbt0oJKbtXVOtNSVHyQAVtCSlJAO47q2x7ptRG
hVyHFMgWmG3T9xX//3UHlK5h36jmWf/c83zpY/5XQ/T/oz6pwxaHg8y/75PiFOyzbz95lv7+O/+0
Se2/eAlbkkhJ6IBkhfyXZykM/uLs7+MednAKvbiP/vEseWS52+sEhIsIryVMqH+1SV3x19oTZANm
c9pie//f8iy9XrrZoa4aRYdYeP7RfiH6/LB6JtOacdA2w4nrUsemgRDxHAo3jS7E4AHEDWRfXxT+
gCP8BW38w726+b5F+BGy9WqLzIq9QkpJaaV+QuHmdUhX19ENwqSrj9PgjnvyF/29k7lE7ARZdfI/
eKtoPbVBE+HWvTqB915OP7MiaUw4HPop4k4bT6XtnnyE7o2Txu+uiltJgztw+NJfl4QWZy5aQEAa
zficHdGH4Hikb7HVaNi+uwn/bdoaiNcfd14vN3A9zbDzZ1D8UjCZiSIqSskNhI2Mf9O4t2hR/ed5
9HdosvNt0JCWTeJ9sUo+mv/eMeDvNwcUs45iuv2vTnyaIlvstVof8Q/45FXMKZoV0b1RV/j1biIB
pvzKecPH4vf6XKmSEFVzFw/HPhJ+z9is4cHIuQvGfd5Wbx6kgl/uKF1Ini0X3Q3DRLw6cchudL0U
vxdptb4mu6J/Cjz3OUw4EZDAe06WTfvG0WB9xR92z9xGckA5qlMVwiP5S2BhnAInZA85HDmTQnxm
YeDLipr9n8f/q5LA93cRHD9C1LJr7tirbfIQO3XBIefoZWsShWVdAHm7Ng5Gkdlm1fjzu/3uLro/
vNurocFJLukS9gvHFd9C1FC2IWkGHXKOB72JVidYUXz581u+Pgi8XGEYcPj1qF4zIJm3fzwImLTw
w2nisQMBIq4FCTWPCSRudqtLeIK2gT1WR9SICRELC/XN13Z41krvZEj65jgO0bgfZndCXRi0X+fZ
s07J3Yo2bqy7+4WE3TJIk61D4+eNiel14WT93B56qzXalyryLyMuVPADGs1jlE2DYJtvTUUAIlmO
e8vyIPujDd+2YTPhAinavVvO4pO9EF4wOGhZA5qH2wQH+rUTen/Dtf7t7CJ/MzQpbtMq4AmX/O/V
w5BH0FMWWerjrNO9G6eSnATCSNiz0YDvEvVuzrycToxPw6cpl/psrvP+QsUVhIdqRv4KSwC7+ppm
YXA3eE4b7+I6BGjJQRu4mdtfuf5inaKBaHZs+zV+LOwRHdzUx2HKrEfQRvE28nDi9MIKDpQj6LZ5
ZHMMzXxGRJ6Co1zCJotltJlLeZ6K4t1AStZVgbofmy2trR5sAUhWfQ3ffDnBPLN23OGIcgyOL+zU
2O/pNI9H9owWOfTmuTDenaabu4mCpDiBLKCveeX6jcrGrw8IRW42Bjz1ZKpSuf95sM4EKg5yWr90
lV4RVUeyT2ifOtn8MCzxasEg3uzPz8dv35EaNMUhSaPgdX02QuVOdw73WE/QqaPEvnSSr6iGL3qP
zWsR+R/+/H6/ztuhBIBOLwaOF1ufV1V2lURjzXejj3ADYO+NYjqFZOPtUQCa3Z/f6tdhSn3I9V2b
8jolqdfqpWSQ7HjHhlUwHEmIsDqHpNMheOMG/vZdhB+yTaFoyj38+Sur7Niq9MQNtPzepsQURNbJ
0CXhzZ8vxnlV82I+4GqoUiL+IoSExeHn9ykyi7iYFrXuPDvNrkFBf/DnKtn5qm42IlYBWwoGPvDQ
5KwP3/ducmxE8RaGyFnrJj8vS6sjnm4PNR0aCOLV99cR8bVkY6Dw3JYBqOioPMRTrg/4rLIQz90i
Tp16jva93TyVzRTcEfswHRNpj5fVsnhnkoi9N76B1/b6l1uzMuGIlfUgjr3ecSTCsqw49dSxTob6
1O7lPrKHCV+j7q5iBSUoDVDMlJJHuURMdD20mdn6me3uorBuYBLjOnXm8QpNFLbc6RNSbnfbZbq9
N/XAEVJT1uFkDD/GlFeWrd+q0v7+AiIq0HRfBc//+t3/sN2OnT6qTDhxU1Nzl/Q44odJJO9SZrEt
wpV8FysSdyqoJ6xYfXVm0uVzmAUPqsctSlga1sywH8l+QIdM2GnzEIrlCR92feaFEJynFkkzmne4
PbkuD33WtW/s+V4IBr8Mix+u4NXoxCfOB6axccSEkhDgHNVnGjvyytUky7Bnkh98/Jm5feph1EOb
jAHmzw+I99uRSb+Tlg8xw7+IFfG7i8nIQR1zZAor0yaUX9hW3QRCoUiJ7G8NgS7vA9dJvyrECsOY
bPPGTXeFR39mxCDm2gpTCBXUzZQ5U7UJ3KHFtmXbx1kCoRdwxp5M7ThMlcF9ABtcogfZ4TdFfoc2
yRmlfWFJLFXwfj4Dmr/3kUVsEacN23aKlHzjnv+6dQNqAWANUCFyWk5LPw8a6YYB5TQmhC4v39fx
MRjh1FiLnW5gd3tv7BN/M2377Eg4eSI+ZK/46pyk6CRDb3YU3JT6OcrCmFUbBryYl7fq1OsrvRpJ
vNPanxQCyPLrjX0XJwPlPclI6pMHYDrJe6qQ1I8qw2lCmqKklORb4Vnsk5H65yH0m7XQt4HirRQ5
zuav27E6yUiGzun4DIH5GOvwZg66O5vUlDLQXzjy+m8sUK/BuOvEhRDahchNsZoi9auvMBotNZMz
rY4cw+u7wWPfY/DrGUKet964PNlx9UANcd4lpmVzIyC0Y7GkJMxu5c+X/tvBRBuMlQWupv16WQak
SCgMNuIjiAC9s9vA32ATBmIL9W4r07eIh79ZNH3aDGvOCGfvX/oefpQXSTXMfMmUe49J68TbhaS6
N86Iv72/tPVoza63F6fuz48ISuKkcUSrjpyRe1gEc7ob6zwiqyG0Tifl8XSOYtiRBFnuJ1AaW6oB
5X4erXPSbt+aI389lIc+jReXQzndiV+a0jDR5JIqehAetv49ddbkoPrl0oxr0lHlWNtWVfUxDWC2
NcVgv/EAO797gtkNcbPZtwNjfTXWNLnluHPs/ghdDGd50FtyM/WJvlaZg+li8hsyJpuBF9hYhsCI
zeiTh0rfpMWBWHUBCcuIzKfLMfXAxbtaD84WzoD69ueB+JuPSUSF7zPHBOxzXrrtPyyFqYXHRdZ+
d8SVhT0bjedeKLpU7OWzN27Jb96KCB269nZAGS58XfvBhaxaujrElS1x9Sw8E9wudQpXgoy4/8Fl
sQeVdCvXktovsxoFfDTl+JmO0gW5SUfQPzQmiM/zfiUf/avQePN9pvyxePabSYx3oizCFjGgqPVq
zLtLnOTNwDtlnp3sYqTx91XSuXtWN9pEcwWJGofDG9PHb28l52sBM56EsRf89g/fWpLYtYYm1h2N
uyaprPFYWQ4LBK6XeuOtaIz+ukKw07DBANNZhOPyaiSHhWiGhMr7EfuQjTSALLp+m6ViIjS4ilFQ
+71ydz578nLbeeNkHTg54hdbqNNXt1UoebgyjxrjaaxM+ei2IzX3vi7garTlaugHAZN+bia5QopC
qchaKWnSq9rJSJ/jknDB+g3s8miU1NwnRDbmXIIXOWaELi/kkvc48+mO0QIYQJJi1iWU9YAwZPb3
HupK9wMC+qx68nOKJYjxOcGkRFvCIcEjWfTpO1U2jjkta6prxxSDqNhbdusgUZhn66iGYlRXEgQC
GBQ9mPjWV04J+4bctImk0B7T02YQUVHv6gIo4GUYQLiDPOA1+WEg7Pp+RNaJHbu2GswbqCZJ7O7d
HudE9lgptAsksokmhy6KkHkbDnhrD6ZYbRBVa+r+Ih85TpJuFLVgv5UiHXM3j9KQVjua2D6vLEQA
1B2q1t21lVw3V1kYup8DFVMvCWI9b5eQDIX7ltDp4AghLzc3uCPH+zoTvd4bq4uCO7upwmQ/mDEZ
TtnEzkAO5igjcSPBmCagty1b4jCjY03QUrMv47X8Z1sucPZOyfBdnnbldi4rHMtKpGS65m0riQsZ
bqnzHoZRtu/j1i0/lPgI7nSNBjeu0OBZJi/3XhddQ0SEkKIOBI7Wd3FAEVWkyb5YkCq5oiBHPcJh
nQzjmYdEjEAb9TkvfIHq2413Qz57BxQ23wQa9j1gd/IvRB8cfTXZ+4j2LbbcBVvehOc3r6PkHPrP
/CXQNLwE6tlNHYyfl84Ho+rN+ARmg8m9fLRtH7aJ393IqOr3jl1nN4UHVwC0hnMeVmV66U18H5wW
gChl8eO8ePIoLeeWDEhi680cn8aRKLZzXgxsKlSwLVkldkphTC/K+RTpL7rsxUj+KK5fHKG4f88K
mvO7xS66/azh6Oa4a+AAFJju8URmfLM3cSjuKisFhzWFWNQXgjKNpYdd7Br3uLB1vYuTsv1Uh/i+
6xQfMIBjnxBl3T/7VgflQYMuCClYQ1Zu5GlfRrgV63g+9ewMyJcJwj1FijPXmQ+ZbJ1DIQ3ZiUP3
oc7iE3RZ99lgPiCJhdhvRxTqhvhD5WOV5gmswtNxCOrDaHW4VKX1UEQhMZGxl+38pAnJBgK8Uk7d
shF5tOxSzg13WQ87pEv68E4N0PxBjFwQTRhsyhmbDm3+JySj7Uno6ewkU1WFuiwcn4XSw8Zk00KF
qxgzvZjtAANz8Tiau3aPar/JIv0AxyYFV8PgeV+5NvnOAa1xwAGaSSIH6v+x5d5fIRvHV7zq6MPC
ObWHxOytRjcH31kgARG1goqK2x1LhNjqArllMqmPJu0D1W2MG4up2C3K7T9iYTggLwqTjeXymY+B
5TZf4RAU7YlHQvKwq8I+IA23gV53YVk+GO0iCCFzlTCSrTPKs7aiSNtlJz3Ob2BhRV3ulrAaH1Kq
+jdumbsPkFiK7HTK/X4vCSq+gh4cHsh9g9A1dxTj0kzZX3w7Zj9Jfbfdk5FYnrcssl9BfiU+0TpJ
gysDc9DFPCv/XiAReI4o7mMYwozH4XtNbkMcA3V4DKvnvkVQuzGVcj7VM6J4jmjyOiLy8GMW1Uh5
U2WOmh3LQ2gEJmzF62AImveNdruzBQvP9qVv7ApPvacKRxskRwB20OPASEi9qPuQJmH3tWshgeET
6T6gq8hOckBuJdiXlfAKCO29bDo4akEz0ZWPZaWB5ygejtK1QA7ZZFihP5BbrDHe6dDB8ETS7+45
lUb9oeDcVIFFpkm/0VkyPnbxhBchBKkWbqJkTXdpbEGiVEVr8LStU6AvE/PIGRjS9N6GgrRpgp58
Y8XttB7JxuESsTxEKQZEqNOQAsbH0YV2e5nEcXKdhUgsG4I0Lxvy0y5Eihay9drsKOzMvx+1C4SP
nUhHyGmaXucTWe6U7oCrjg0w555HdV9j0zoseHoPUzOL6hgEQXJdYiQLVne4vOYh6nio+HYpwndn
RRWJa4K52y/9mPS3YumdB5Vxv7O8MMfFgNIm1xkgdC/MOXSG7hbcRvtFrifMbe0vK3+sg1/Pnc1O
5FytSCdsgk4vujPoWtHFMqr2izZt/wEYNVjUIOi+Nqt4hB53ym3tamhwCdWI4xBp9Q0WlLwWS2dN
m7GJkus5k1h2Jp/84m9L7gmgL607eSBD6KDH5sJhWW53U0QohUWUIAjCOoULEA5DDICswWvVYoS5
ziSYidZPkytsG80nP4EorvFAEbdtLTHQqpBN5AuoNdGw3E1vx7vEGsbzvuLiRRTM70IrZ15M4uzE
W4PyWttKroeo8xciDCU7cChCdCy8rjztixhtkI4o4uwy8o/PwCPzCy+U2iSZSo2jpG2GzcJzThmr
Vu+NoWgdBiPAxAQQVhybEvqTXkc5ubcDPRdX3mdgER5JIQEaOTV8SDz6KBh03372wKbdW9ECq6yt
p/Ta+BVBCGRb9x9KAA83oa+GR7udC9xnfN2QUsMLufLUO3RFp4S4mAMVO2Q+bDLSa6G4a2Gemhs7
scyzvTTZ0ZoFIaMU7eM7t8rFaWenpKp5E6/YLGh3HHt+F9l0ZJZpFBbiWkrie6sCQBu0lPlIdyXB
dkO9RUHG8q0J54yFIIqZfKmsbWb58Z1IOXLhdcSdeFqNIzTgdGAkLfDKmHp9wUhjzkqvyyJvnG3l
LM2N5eUUcUdT8l2jlASmAVQ9rLeR0s8NClZJ76LKt101dc/giZzHF/z7CIDziRjGYcDOOHe3zBbL
cwPWud/6bo0nqc/l8ASXaJF8ZxAXrbbltvis5OpoT4XTb9DrOg+LW1p3kcZPmwX++ITGvbvVMdyt
oXPbKz2a9uOcx92to8PkOvbXnIA1NSFToXfKPIZhz4Q837WV6PddltX2bY8qkjm+gVdx2qA8fmZH
HVxyJo4P7RDD6kFLEFA31SRud7EXflpwYVzFVZscx7IcT7Df89WwbF54ZPMN6JqT7MYXqj20JFi+
69sRshApWDpp+E+qhfcTj633RUaJxBOG/AmiDsleHhhtOXr+0QGXv6GjKUgy7nkOtVeZOwcY0A2b
EPLjRR4/utCVgRk09zoSl5DuVmsfJI9Y96iGhii/6qj/QPsbz/IKYGoLF+/anio8eQEW3hUnSHZf
Zl3OBHdew9iO7/3YbU6jORsAIGcVnsSaZmOHdvBUZvpsNMR/Zzybl3ZCrHsN458EQHxVbPXZAiKX
31BC/RwBJjgtghqNWTN638ZSnHWZ7TClhfzhKZAIvkNknxbnuB3Fe/bbNqifufkSTWufqdGHlMry
aRc3Ad2ylA0pFkrzHlxFcoeCfDoEc3sCz77bRViIE7SAzUk4LZ+p/1UfiypYAtYcbpJriYSJnhPO
NjAGgldeFOq0sGxvM8aWfV1UgkS7YZDnVTyAVCvd6pZ/CCjKx9bD0MEc86YouRsUbzLIOLgZbDSA
FKZhtAeokiF4+Y++0uVJlgWPc24DoQBexT6QrRxuQNNsmmxKL7OQwg3cktPYW5wvqR1PRHRYcJpx
Ze/CbPB20CMsqr2w/fFAR/sEG9k5mwvxPhfyCLCyOfA4MQE3KCU3id9Fx6iMouexGNz3hCo4V1EV
LagWKvHQQhHBRBmJg2Tu4tJU+ejIILg1I9+SHNXcHQL2hZte98kevXP7tNBqcrdtojNC6BkGWU3e
4IaUwpZpDVc/7K5cQT4B6EQDYRMt2t0Ogc+GXiT559zMJEHCtYO9UuYbKayLBtr/7WK776FrVnhf
u0O2iiU3dPXYkGGgq4SM35VFwzZDjNBRA5uY21Bnd6ENd6bAr3ausMlsYzvdp3K1Q3q9vK5a2cB6
miKHpgXQJGOa8dKXFstOhXKMB86vz9pkzq/LHD31pssX1H59X3MsLa2cx4ge2ngZxTr/ULnCPyIF
rllyViB7h/uCMIjMmm+i2OsuDMXsNRd0xNc59HlxFmEGuQOTfNbnwXwSjxrirSouS77lc1VPAbN+
Q3YADR4IhEpfUPc1uFLyEyzn0YeIninnnM89Xv5tlUr0ji3Ri3mAthDSn3Y+zAbKR+MGX5zFf4qh
935ix1p+KjEqMmkp611QSuvgjUOy18FQ3RqfHUtpeoemN1rDbTLHKWw8ez4Z3WrMziyvmZDtBrYK
TiDXoMirhd9cW1OC/q82QXNN+WYFe+HPbWgDlExCjYOuv6ry+tbtwuoWXlhRbjLDBJoTkP2tVK79
pVZ5+q2LcatsXYsX7FABnMk+b+6NgALzoWfHw/eWccipcMaxSlgIqcs2ZEVBEvuR1ZLa2YL2cqDo
z49gf7kP7I85mRZVKs6SYlbfqqLR3xBHrrpzM1TPhaipKqhFx59slTtfirRnpQdmOd+obo4/uUXP
IVzEGTSxdonVNyjzVoW9dYwCSDqyvi+7mYlBpfPUQHDVY3MQ0URFY5hThkfqDmxw8L8196k/FJI9
ZhN/ko7k70QtaSG7AFqQ3EGnZhjVHiEKu1HxKfe5RC61Au24qhUGXG3yTNTqPFuk5txo1yOm5qmd
suTA5pVXXqwQ5ICYKD/uUhEZ62iZdQug6ZBi+p6r6CJPbVHv/B5m9LZ8QUVbC0vdFoxm/GnsR5h6
yYD3gzhKWT27w8C7YodHKT4JL/r0/WZKEJADxHkP/NWiIAxsA2eZmw3nieboRTIh9chXIBlfigKe
I+p7iX6sPpZZTrkHZUHGARPw10nrUAW6xlw2OwctF3luUFneQ9UgszYR9Fu3U9xxffCpqYf0pBjk
5woVw3isYKelUDj1+Dz61EY3xJ606SWIhfShMKN7rIe6fl9hXL2Fmgc7dbVDPxASq8zJTBk+vgYn
PKOvGzEmU2oXfOqsjvnyfDPXFv2/RpZbvhOeXWr/qdlRl+Eujpbm9xdQ298yTi8Q7l8QIGpUT1mu
8vIYDX1HAyOqsvyIxdGdt6XN87MBvU38QU3972zKFCwjxiE7OpmKNj+1/Z4iCpSIkhRclOA9jzo2
Av4uJB3CMgYbOWoNHhox7gJ4/DodPXvbrVvIEmu6hkXopu+cnHQEPLH2GT1pPIfVQM5yEs4kdRbZ
47Kk07vJJb7zpd75vxrUN1g9Duq+HyrDv8TI/9/ysyqoHT+94INOv/3H//n+N/4WoGI5+SuilYdi
lDhR9Av04b5zeiio/gUZhwIrFWTacD9gegLnL85D/HpA+sMLT/9f+lPJj7Cb8lOa2DSQkKb+wyn6
u2gN4ujfSoxeOt7/1QVcPw7iV0lr0wHTY4evxZIsT6Zi2ImnlPk4fy5hDXv2bppc0Lk7rXPXPOas
5fqgjFdWlAKNlF/R7rT1hdNwPHcPrbU+LwVMmIaxG8U8BdAaihW5YldWbpAOtT4BtVk8J2jsR2/k
6LL1ysFAYMhyZuhr0tnok2wSu4VFkWr2y/syRw8bQqmNQD5z3rRlePQUjUOJ0DqXUb8tp5m4mEMN
ObrNtkYROm+90fl91W3HRcnZ33XWNjem0dVr9XNfqwHeSNl0kU+tmsaIHVkSpOwlegGt5JKdd8Rb
zk5WV88dT7Z5oKcb8dHcdOi5ntqZkvndD2PrN12Hlwbhj18YpzmkFwH2ahRhtPVefaQgJxSjATT5
zSltWVy2IkuKs0UMHckiKVHUExSJIKNwBNuyDYdNkc8tgrbcbpviczMrw0E7GNjynJX2qNgd0cdY
1nBjnBRqr3FbLI8pYVTWvPeXovOvlqVw+DVOn0p2BASpgSrtny/q5y4l2jtuMi1vNAXsl/xftFFM
W3NmFWX9ZNP58u8lsMTmDrRLs7wh7vm5Nbi+EcqhVfElkeOhYnklqjEl+ZsLDa9vkKtcwh+IPygE
OxibJ3z2glxcT4q4bIJEfVlaGsh4Eox3RSbrtxqzPzdyXj4JmilkypJzoI9A6+eRRbvd2NGc+99G
Ffb+lcTwopFlVhbKlTOgF9Rz37jJfvj6PQFGBTSBuQPRKvu2X129TKa2r0hP/gIiF73hJg+NXm6U
P/dw6xZjJ2YE29sq+BNenDVmp2ohGOE1nR9GQFSIxHwdwgUejq9WeQjPtCjIjRkd2hjP30cViVjc
MjkTy/QBERpbZTjWsOGIRgIp3IK777XP3FJTn9Mx8VPxOu4shSvD7FwDBOaWZVTPH6mQO7wFm64Y
M7pLBhAj114yUgQOrugk7vcunbL5pvVhrj/5hJVnEEx1rBZcM3EkqVvXBbawpcn5jA7p3DVUVPLc
PxSqafN6P/hzuTwumD/Gh7Hv/PFO5fyXaZPW+cgtSXHmQIF22fHx1hVmyMJsc0hdDJA45DVIKltp
TpC809qv5UZNuctv+k4W8yuZH6iKIwLdcH2rJ+yHYK8wLDGuFGxZqs05hIbxwcqmiF9fPKp+zc5C
guBfeVGRdR/hTcvxJBZjl12WApv6cXKAAZ7DHjTD2TAPJIugSGKvb9YWgWPOw1HBnt3YmPL4vy6M
XfA8VDe0ArYJj7goTv6+AAlpmEutkSv7+c7mwMoNlXbtmnM1J6tdvawC26r2nQJoVRH70RoKMgqg
Zv/Pa3Rth9XYI1YsI4HARSQ7409aJPdg8DLDW89tykxjvIZrSr7fVUHuE3dOhu3AL0wALIuzuuwH
SsZOGq3v6FkBS5EhE4nb0lIz5fJWUDjDpYk0j6JXcAhSpLz7eXVXa3yOASh9LIrw7zmz9nTC6ihi
1CRuX/KdeRDN+VuIJePgoBONZ/DMEnNmvnbVPHIPm3nE47NFCc9B+z4ssfmCewwAvU6nsV+POFST
heINqFVn9viZIa1vvYg8giADiBRUZrJvrH793gN3RGqy7xdv5GIaN17Hb0+OEv9GwZ1O6VmkRsGr
UCgSPApDjqSabONEByOLC2pkPpLh6vmP00D9Id+JCHqbD7Mm4BE0YUfA885bfF+cjH74gg+rsnBd
jKjiEzWoRMj4zwaoqBDCabjzsaA3rve4G6GsPg/zNHA7l5A6R7MrWdfESa5n8F2HxPbXIbruF8aH
Nqz5s3PCkgc4yDVzA+vhwtSJ55Pn3GCwXiePFPr957zz+vWRJjqHF+1trB4UOxSLYb0B9OaND0FW
uNyFtAnW/fk4cxKrLqnvOLxg16uez7ewwKyj2suyHkx0ES2OPJlDXBb9LrcfaH5n0bjDjhasM1Na
pvly8G3rQOJc0noHXZBcjxQuXb2AyUg9/kYaMzP8Q4VqQ+yjaipNvevM1PhUlOW4ZuDZuuxs1Cq5
l103GOUoSrIBWb9h0BHGdg5omdRowUe1Oa5v5r7Dck3bk1P1dF6gCeUzxpbiu+nQDoEZqEnE4GLw
gNB3uY+qLhZkDSo8awDy7ExM5Z6JmOlmr70kNx0a8gFhPi41P5zHDUZ+nZ4QlQHKHq9dwTTrf10m
6jnpOtkarjnK52LhRIsgPE2TC5JnBye40jMATgZPlq9TSqAn05H6Qy4N/2ajA2IM0ZTriuS8WZqF
n3UupDmHLBmPqVJ1NA9JgOCw79VYNi1nAJQ6+S5Tbl53A98SDhOXtaAx1cRrRZ29zoJEw5AVu+Fg
G+vxYOt24jfZl3X8TPfxOi8V9ljNt+R+rMtcKoaE6akVFA5J3EktZoeRu8iz4Lj0q2jGdpDim1O+
/c7I8xBUnDgJS1BJyTkOzIG3Fg4Q8/bAdMlyRMEWq82uiiVF6H0IOJCbgHKmYzjOvswaa0vDzTA/
mDC1xPVsm55INKYoKU7aTtdcEr7Qpt8QrMIKR4d7KszXKqSpdPn35opZf705U9N5DXmFEP9QyyRg
6LAqDDntWHJK8ADs6DPV8V5gfeju427m4gkqL5ntRxgnfOIgRw1PaE2VBjzY+bCwRzihhrfewb+H
NamW68/A/GFi3S5wxfjkfkO0ZbtVVsii5XBe5B57QR/11ClNmYB1Dawk48kVYYyyeTOlDiBkN2Pa
3amo6LUFm9YxPoiwqezpcM3lQ4RQPWcM9V1GY6oGWXjwm3Fov7YVa8x5n1SWuIz5pN6WdLys+5Qx
5y4c0+um/CbQC/Z3VeNX/eeJQNjpeoms0l4tAfCFWk9OLQU7Gu+rpQATnBoO0yTD8arv0pgygl/Z
lXPhlSyre/hto4OxoTc9kzwW2IWKSj32MLCTuRi5NSA+JkN0fGBKN9q0vWX0R6D2g7j3S20EGtNO
0EjcAAgz9CvaiOunG2ziRJ/qlJWshF9WTstCK6Jc7P4QuwuYnpmHYyC9oLic0IC2B6o9CSD/ypqX
hyR3U8DhqIGDM2XMQOi7oOK6RdgVkbLpJ1pFO4uKGx6MIHARuckyOUH4p3e0r6YFJlaNqNWZnNQ9
xC0xZOTeBeWSkU/qSeumBQ4t3tE1ofZ1RApogP1GjT3PDzPRWfrSUrq27oQlMLfrmlGNOdX3+3cL
QDm06KX2g749hrNMFpBpY0DIakTRoDjGmcb+vTQirJpNVDSem24Dol668ItT5WH9LXVJa5x3xNyY
7inKJQnM1GPbJthQiJeawnJcdzLcDYUtS/8YV0CBrghfs4riOPqtq8r0KQ1J9opIFQipITc7R2qz
oJzwtGclV73LxeQ3TVP5PJc2bR7fuZuSqqFQOtG2ZllqK49y7DukxG0rdm089STtNLadsEcBtQp3
E3nLxAPTk0DK+K+tPmcH1XuEQ7OsREwkPNwdtGnWWhZwHodU+OsMV1FQYyrJMPc68QH/A2XQ9cLa
KTxfOoCAGqVlN7L0yLRCGLbTtaSnezRBwGsi3WnW3R+VrfWzB7lDwsbWiLEqo+PQVZn/AZzVGuSI
vTgoomNiaQ5QLQ1opkmplDs+EN/CXToKV7ILnmz2btY2MhN5COd5SFVoOo+tKcZ041VK2vvRoR3r
nUTCLdkS1SgWmFOqobK5UPYlIYdoKat+nRCrEpj5YYJ7x9YEaKPmBrU1IsNyG3bTzCftkzTgvSE9
Bs0CXU9Cy902cURe08rVi3mWlGx6Pr+K8nWeBF1Q8itu7kR8ojomzan/DF1g3a9GMdy+R1cPvf9l
mrqasplLyfkiafKRZVG37bqXqttg3bIQ67TeI93UvnaeB0uZItqRbTyCP2A95DC0IUBz5t5GeAe4
/czhZt0ivZxhfVWtq9TfK5hwGu5jARqeGc2PpvXTO15scSPbBBFJczRZxaGjHCxuLNNMvn6CQVkp
w+efO0EvmiLe0GIB5dBbp7xiU2k6bbvCgQgClMEq16GY0SfjzFLNsfwAEpID9fevkQXTcR79EGr6
AzDEmSv2cjI1+pNBjYHTX6180im9WabcjiNQ9IHMixOyfBPi7QTb0fFhwXLGVYGmWE/UfQ+ELf1P
9s5kO27lyqL/UnN4AQi0g5pknyQz2YikRE2wRJFC3wYQaL6+dkiqKivlkpbnNbEtPz0yE03EjXvP
2efYmJUuKsw+SynBR3tO2RQx4vOwlDQh6Aemo9n5hEnBFadwtqGgswLWTde5B7OJpQrulj6x6/TG
gxjA55kXR78HgugAvqoCzKgeCcLTrwi4LX2Kr7KWv4DJXhdqVmFQHraWfsBENCDH3re2T3SwTgvQ
u2uiVMymOTDt4E9CNFSBnkCzf1A9hIx5HRUZKoO1yRXIvkULbd55zf+v/zZVSbfcjUXgs11aCZ/L
XieJr0tDnMzIBTaWaPSn/fF65L3LfSloxHJTO8nCV5J0IAi7VsFIbvrBtfyc1nXZ8iwgK5mpCbKd
0zn62S0qO6xO5WjFqt/EhQys4YofUAqK2rFGTLceDFXyu6ql4yuYDdCvZ+TKurQOVc2RL/bDtPui
uiEV5UrmQ9OzuMx0wW+c0UKJs0L+w3NWmrY+BGaNy4nNtCZ9Q6QTUl5y8OQ+97O7zNditDk/eX44
T2o/2aLNv6jEmrgoTIx05SNjU1FryDro+LYpBA4Kg58nYnhUIYXBhMiT01cVt4I/xZxZmDZjvJm+
MrppFyA8yjTXImHWF2xU0sXSOAReI4ZHbynEYKyN0eL6I5PUh25mBLoK6yZLH/JBzepCPm5qno9I
RjF3rS/pUpF1FJAutE475VbUKKFbL89cdb3iogDlzHtsfQQKUp8feJw8mvD8oC5a9FLZsCZ7h8bH
CY0H2Z949A9WQKzk1zkPqKN+vHqVKnRpVRhlSLrh3NaFbMk5V1I/GNXY8DGNSMz6kcQXMRJU5UxT
1XJBCCxMWPGNngs5WkwB8gOn5bg5eR7hDedlHrMYqng1Dfceuit5DIYJe0iAOAtjyOAbULQ5BPaK
pZP0cOzS69BBZRfuM+IduZOAfFnFSRL6fmoE60wC8LFFpM4iRcE/eDD5R1bnLdgKfQr8cbAookV/
6HqZRqTlvGWznrMTnZNdOSpg4gzaGWkXFJykqrilqTXojz5UzKHLLYTQqO+3DEmd/OQ3NEf4i8vM
EwVMWC9YPbfRAGebSxQGK89I5UK7MxFV/kXUkz6hzz9WjnCSutAtLdIj8r90jf5FzygwQYpBF7J9
GEoXPSMGTcGIJXp8nYjY5HVSiVHgQyW9qSVYQA4d3/cvv/KyG0ibKuB46mjCFRaYS9nx3FRYVHuv
f3W9UbekfzwaBaIQtq5/r/EIoAmfH4Q+3QXXIMlfu3B2EjcLcW31a+pEen2qPUfA6JtYrFm7/vy7
vndm/6lz61sgCXxcEqBMYe//1mpHmiOLscjF6yRK2M3XQ6JHyGu3dxJeQ8aRFnsh2T8sGqSCuogM
B1W0Ac603ubcTRdCt2tDjrx67fmxMv9s6GrMri6RfFeyJ/heO/KnP3/83+4K5l5E/CFADI7jtnnR
sJy6qNQhpjDgU2vic7BB6WMhmytHqH/vV5muoHmJ7RHtke5WXjxzBr0evy58QqSGVre22rnRt56V
BorjX77Wr34c3YdlxOJwZ7TdSjCouXgCUCrkDYyet8mKZeq8c5RCUneMmoG3OK5b3QwuZk+/bf/u
l6TbjSlJe7CwkF2aIkRXyA53jvw6kRjHO5T5RaAeItvQtcCff9WFJUV/ydDSkA+MT/S+Q/PighKX
ZeUjQ/03WThu6R9SwhOeCrtnmrLu/TiKm9spXCKzvKnTrvLMrasS2gGZ9PX6VhaMboCnEulL+kqG
q8uhPqjs4iZHdxjMB5ZGhxrkzx/6txujja8hBh7uDt78y9GLFeaBPdlm9bXCdcCn6MA9c9C3ZiqX
n8cKfO41L+2ff+8FD4CL5YbcFZiBUC+YvV4OWCIDQVzTucYrOmbLXtah79LOo3/QJJ25togBkAXJ
C07uf5k517N1tl2naxHOjBQyqJ5GtrAkmJb+Na7QUe5E5VEVuBjr/rqo/LY8AzkBBogTU2Mmf3uK
OHEwb+es8SVMkPLOh4jY3vHZWny9m3hRPP51db4coUAjwPOJZJff6QLOuFgyGXqLIOat+NKg+uOn
9xP70t2QUgQ9xDaih3kThRyNqbtn/vxeQLPtbikMEMb9+U5drkhMTV24Pnqqys6Es+jXV3es+kmh
rhKfad/RZZmThIZuUMEd/ptf8fIqa0IE3xZwIL+NPvLFzC3nDIU/JrM+D1Xt56e+KXQtl2Y0NQ4q
sfUB689f7VdvEUsRzh4mNAx5XSZ8dFp//Wp9RgxuMM7dZ5RHevSCY0VXBNQPM/c16tpiIl4ojeck
XPu5m8Tz31an3y6ux3qvnVQ+aep89Yt1kYZKUliNX31uE3OOK7ABwBy2NAiTMNv/qPBVl+hTJEQN
Xer8nB8ZLhp7sS29HrnNEeyjvjhl5upuKC8U3lLmEKHgYL0UQcV7LWFPBHITiN4IMDNZec9S64+u
rivVPIDM3SSRyR65guagRxVol+izWmM3EdxNSFKVbQPOvXZ/TBktB6D3ckMfQ5Bq6BOK0dlYYb6n
AXPPvCblGODjSOTHN03X8LH8H7MsySmYXSYn6Fa3O4P+++HItvS5koyTjE3XlDgA6CTHWUcT31YT
lNvrpMqZYPz5/v/2wAGP1BY2H3su5v/LR3vgEJ4Y5jK/EGIvWFrjptfdAnRzulj+Od3586/Ub8s/
Vye6KgHfwMqHezLwL739bD/YRWQwkqvq6XY86iAPMiLIlNw4m9LkE6ycIhzoN0xWpM9PRlHqT/Pn
j3H5zQX4CJMiQ8tweecu/bEYEquRe5m85DWTgitkOX35ZOej3d3Ysj//+ZddPuSCcwwY9gCRGBBj
59Kq6VlmjGdHys+qbbLl2c18/VhkWaMPIX/+VfbFK81Ph52kyVf+d27r5R6sSV9FUSn7CQOVGWwi
Ov09oelMHGgKpdlIIYUHZCn5L5/eJs/lhMHxmVOj2xFjxwSEbiXdAT2/b8jRYd+xFkefadOYLRFS
Pm9FUmeJ7gBPBjd6FfQE0iVHFXh6opKXDBIfieEQfDkjdynb4tjQQ1WMEnq95uycT+2RVPd0LghU
NmPn9OeLcHG9uQaAgeCpYTn3QahdXgPXjfuw9IbpCdynLmKjmqke4Rkj8JrnP/8qcfE863vK4gXW
P/TYFnEl/7qEjnXD+MFyokcscN9/1+AyZciJmtZbE0s9S9CP2XuBSIerUE2VHij8/FOn8GGknKVN
Lq5LmcLWTdukYaWzSxnRfDNy0JMLtB1SHBj2NmU+7mdBap3YYvWjk5QuLGpq93NGzmBVz1sNzDy8
O0tgLvwzVZf6hi9uxm8xvtec/o8ungJXSA/TcBN9JwlAjfmXfcXCX2/Qc+sZzM9pM28kzy7+Ct1n
isAl8QNni0CX+i/7bfDr7cNtglnCNjUrz2Uv/A1y3PINMFs00ddCCf9T1lWYLW2UBAcvDxqHcVjS
72JnCq/nIC2iTUMezKEkGOdZxSmAT61rQ18Qi1VozAEBRknfPkW0euRdMUmVgIBQNrVpdl8ylf6q
GtTvK68j62nN2NO7VW5EApCZyhM7UgIoFlNFviE6VHxcqM7UVdQhvls1ICicDQ32/NlYjJ5zdEHu
6ZpcujuHXSnfOcCJiR3v1KZv5nZLpVk8J1TGV0VhM1DLmp7Odw0lNlv3VvGZswh6RXJk0tWwtCbM
7KbzH2325y9Ngt51RXJWQrcvlnJPrmX1OPpieE6FQGMZmAYyTIMW90s+hPINOm33AVW/pCyKhkM2
DRkxkM7crCtGqxMho2FqrAaddFwQvNuPoaK3mWTZxyHw8GMG0YD5ZezqR2K76R47loFT1jCcNQCO
e6efzVd77uVnMmmcJ0wZEFkmr7zOfZlunXRO/5JK8OtizQPBIY3zoEup4OCBvpTT4AXK/daNqzfu
F6pnm0i2rVfU+Nu8zvSe/vxG//pC//hlPkI5vc1Tw11WJNHiUNp1YfWGc75EIzSZIFYZRazKMj8p
R8BwmsDE3TNN9/O/1GO/PfnfvyZaHaabLOKXh5HBlWGdO1351hLs2BCF3gCphbqM8O3PX/L7T/rf
bfj7t3Rsm1MvVEo25MuzL5EVua04gb6RIcE7I77j9kDRWOlmSgr/oSLT4iGVEbH3ZuGGzUaoJi3I
ynGxehY9si/Eet5t53XhVWW0/hP7Lam6tOD757KkeLH7qoQH1VvOvamy6hvi0eCmYpJxr+zZ/hhm
tHRWVm2ZKHPz+FaUOn/b8EuPRmfO2NoaQ3rQXTi/ZTXEyqwdup0Vu+YXc+rFGg66+EstdCHC45Lo
MoAyiOsCtMe+LAksw5eTE8zLmzPoi5+kItlj+SgO0zJ9wbpdvAgjnDYDTDM8aZ3hHUjSdavNn++M
qw/Jv9wZPP66AYIYEOEY7M9fNxQS8kombYn/Bie/IAO0Ird50gyujWSg2G+UUxJNVfbTQPhaUzIY
rctDTYv3pBpPId31Y+N2sWLnIPDmMcqL0FmnjJ7WXW6c0rnyb2Yx7ytRikfGBcVtbXDTVh4z5Hm9
9BMTyqyWpDA1uLYpG5Ewk5b2bfay9Cx8jIY5Q5VDij/oFs4mTrU6koB8i2R4MmEQ3xtVwAbhTZYO
W+1HhN3kZz6ORZhk66Q1+QKQhfFf9zHTMj9rM2aG7IkfHNcIbtJkdj5aDIAi3L65O/3lsdfX7vLa
giKlBvU4zfqXoDtkz0yiTT96a1PHPRutyJ6bVMwzBsXKxOuqpft/vp0XmC+eKp9jFqpbTvkCCd4l
g8Yy7aIjPzx7J9nVuaLDjAI+Gmbjmp5+tmNmR1CucOPurRFm8ZzGU3+TpqF5b6hQ7P78WbzfHy1K
TZZPO7ABcViXYsBuLF1MulX1Hk/M4ji34xyocXupTVviE29NO6cZWNbQeXqXtvoG06B7SJDDbmgp
hnBWagx7m672/E9pXyg9JWHaVBkyOeVeKg+tENPZG5L4GGMsc3C2aq+VBD+JD4AIt2HVWUG9DsrF
bfYGl2WX5b1xItlD8RdG37jxJKZCGORsZxm2TuIh2b2xe6T5DTHmqEUMUSoczW1Rob4aM+QO6AOe
XcXRlFpEfujtqTomZSG6VeejLONJZLKq6WDyToRphTqBPhUOiokRbE/IXkxCt9+cRlBsEhdUA3yU
61dbUAr8sdubXmx/7Ls6/TRUY//NSW18NlJlCOj/fHd+X394UkJaUTSE8Oj91gIXNqKBfBrz98Cj
P0AmY5i9IoiaGbBzyzhT+W+L1KDLynidIeFhm/ZU8zfs1r96YAMtQWbrIzaK3sCv6w+iQlnKxS/e
o9KbB3B03BAg+0lxkxZevzMxqjy2BI/vZvDo2yaMphcSUwiHTORiPf7lmvyLFxaDI2MYlg46mKH9
64dZygHfMqmD77Fveh9az5IPWCoNzJ4UGeyLw5mMkf6qcaryWEzCOvWVzyiW1G6A4n4SIEiGzX6D
F1B8QznfuquAIMoPf/mUv5UMvkcX2eUVRzPNofLikhH5NJdh6wzvDIja+EnjIOWapvu8GqSpYF+q
nPGrXPDRBJ1bf0swFuWrJbKbcS9IIXh2wyK+Mf0xf7I7Z2CYyC6w67Ku4HLHmb92WpQRP563//dZ
PM7N+3/+x5e3Elg1UfNd+rX/xTXxI3ntfxA8vxkt4JYTC/Gr0+LHv/O/rG9iSsB2+xxSOM/rM+HP
SOTA/YeHaYI9BJaqx9CHf1TVXZ/8539oFK+sh+//08RbwR6ks6+Q7BHTe2Gl+JO1gqy1X3Y1VNY+
zXadqewBj0NQrcvnf4L1hHZdBVEdFAc6pi8jjohVL/F7sYp8omf7oVPGoTKH9lNQWp/mEcLN4M87
CYKj1ywO3NP2UYzlfJSa1IGZwD2Gmt7RzWazIQmiWvcq7L7NEbTpOoH3QR8NMJ5mgHBmNB8M6rk9
J6BhI9A9rZsgTXcIKKbtEPsPmSaKjEu6yYO+vKbnMvLT0GkIptxbadj2hhl4dwU8RE98b2k7crLS
5JIMhAmJCcu9S3zppvZHnzSFcXgk+iBfx5p+kmgOigMQZdRkFNnHHz2nTFe2pqaA4E9OvSapZJqp
Ymq6iuVJoBaauMI+zTGleB5AsQyayTK37HMlmJZ6oLLFOjJucJNMr6mmueSa6yI04aUpWnTWmvqC
KsDfj5oEMzrQKAiYeUMKJXaO5sWkmhyDefSLjRRP41CucOSVuzIFCJNp4szSo+LlrqKdg0ZTgqXp
vy/zxm2keTWD0U6HRoTEOfq19RBqrk2vINy4KtuV4Xi/WH35kEMXZUkOiEHPIAfmGOiLExOMeNza
gcLNVbX5pwFn/j1AROcoJA0bIZgJr5pYdR9aYUQfbCbo104+4x00Spf+H5J53F1Neu7qYvxEtQRu
gRC356kUSBTqegCQUUMXSVRY0hjI8ZLDZbz3R7osFQk77My2cg+9CJoXP82QU2S+Kp4rQoev3QKi
EuWQdXaq785KqwBEhBmnuwHKEWyoxCwuXmgP9JwHOiXSbqqrTkZRtlpqs7pqjWVoEZtXfrtKi3w0
OD+U6dmEoEIrQKCeHf3ss2/j49xMEc1k2FzRc2ZjlQwI9NhOZVp/IO/VOgtPR+Ropx224uxzwxyW
oGnLxxqY5ou1KzPKmt4U091MkPh56POYSBV6DluZaqXCSK9U9CN1kotud9O1pFa0piieZ3Air91A
PoohxJCtY9anA+Bp/k6iJnRq6CYAABE5Q9fKeoTJAUy550fCpmSzReYy35FMQUEzRHN+cKXiy5PF
PD/4hU4cLJHtPaBuwclbu16+FjP3oQkKfqAFqL3dFl1abWdVzpupL8lj4f3bp7TINGoaskDEFIWI
4KQvnhurSs9zC5AhbRe1twbRvCN+nu6igdL++yfLoKAHO4XhATkFVfV9vCSgGNzORasTJcG9M2kE
idGXGLowxFZuNTzKzBnXtTdDn0v1F+8FQABYef2TP5X8xSLK7KOrfjTj63lrIlLfZ6OTff7+pGVu
z29bwApjopjxhac0K5DahvUtJRpnREywsGQAWTxji7U/jpXmRfWl4993buwc6zwiTB3v7KbrcH/b
8YDknKweVr3Bqa4MjGeI9KKRDtxY9m+9n6Tnyqy928Dy5uuWfPGHiGyhh7HVAnKeSDbq0I0+hzY8
ktEtEzAe0cQPUgG/0Z9p9BRxYnxA5az2i4e7uI1xvddFH26/361yLOsPjFCINJF5VKF471WwrjOu
3Iz96sZqpROtvKCgDPdifvygVR4+PqnVsvAfsLZeAtAqa7ut07XMlrOsEvLm5juUb4+qxROt3Ppz
lQarmIptHQYnux9uzTG+SxDpI99MDqgPv7ljeM1AhNIe53Fl+w+TFDuhkn3vLc9xJ8mxJhPmxgOk
BKTH3ebSWNnNTLVuV/VDzz42IG6EX4/9xXvAZfokGVWdPcUanltBvPH8RqwtH8p0Ws5nDqSbcUIS
HNVXovKjO6s3pltrsrNdUMdQscbAS/ak+mSrIFTOdm5y4BXw+w5KFYiqg7xNNkZnvVXxtFat/d5W
KCbaJG2us0ULreySEt12v3ZWf6gC955tsljnahD4f+PoxYjtT2iYvzLaKfHXynLHeaWHOloBXC8F
ZxvJ8Xpld7ZaN6QLfRiE4yA7yZa3UrnYYuGcab7jDo/QhyobmqvQz/fwdhM0kgs3OPWs3dQO0Sob
55zsDOvJmzFHYw4+5tNcHk1GWQciiPKNGQzNdqpyJirhgO1/QU5e1y+tOUBmo/99M+emf9Xx4EOJ
8syNq6IX0ypb0kQ5jlnzNzE3D00a+O+pDWvEGVvzsw8cZUPe1WMPOPrLPBuoUjNFLLRog7U5kFMc
ARS6csLIQae3LKwHQhWHOFsEJmEmgesFx1EYfWhL+ZbMfbQ18f2cgdaNhGXEIK9oFdrmvELQNmwX
ZVc3teWdC9b8ex6rbmt6kXVHh8HZjjbjSjzFRkZib95sHEl4jrTs5l3SD9iidD/OJZ5N0TRfyMG0
N22Anjmz1CcTWdfarNntQ7t1AW4PXzGPvrSJ2JtzGz2NVkOGgcjVyoUjw0APgl/nuE/RXOGi4DXE
wV7Fn9ADynUlydmmNL8ZA8ADFAnBG+Nc9cBU3XrK51bXELT7ILd589XImAvyix0F6L5V9pT5A3AC
6ZTvhFdn73BJiquwK/1VFcsIDJ4B+sFzxl0u+XfjUmznpTfPfpTV9zj8wLkmLZWV0ATOpgvOjWrG
zxVq5M+jbYmz15PJ4VJhrTovXTYFbxEreZ9C6Ukql/hzuGahPqfGNwoklXUl7ciaVpynvLMdtsMu
iNvS5JWIn3tvMm49NHbrXNhTy02sTea0sbFVjAlufLdzeGKqKF4hKWnslbOMbIPTUJ/rwPKvUGVE
26h1y20k2+iZmKb+AY5Hmm0RbXOg7jGanvs4cI9UCvneMut2m05FtC5Gt3a2STd9q0obIy2DnKex
S8dDk/jtR1TQyMRZCzfY72EI+KNEuYVbFq4tUmKqsFIp48qsWcAay24PNTzgddP1GUytOYIvZgV8
rALcpFO8+rIIVrKLxtvcM8xTF1XdjuTrDukoGN1hzKM1NcNpgn4IKHwf2zG8gWB5ybqubjYZ8j/6
2223XqzcIphcFrvSMft13eXOHjPKaaLJtO9Ah63sIRI7t5Dqbsmp8XKi49i5VHA7j1AV20yOB0xP
xovowzM9YPk++ikFiDf3uxDx7W4oIrLiRRvjbEjTzdAtvOJ0lJEQmQ/soPUtIkXQTOEwr6Q5us+i
mfbTOMUbKZYPsyf885TaFlq+INtDot4TiinXhUUWmqrjdxpye9Gz5Sk0jFuFh3k7odq/SpUl10Mm
o+PYRjdp3D44ketu/CjIjmjjp+soC9BIw+pOcgul/PIQ5qyu1rU/YNzVeSp65r7PS+SM90xY2w2v
sBxj0GmjQ3MlNIyYLSFuTagC5E3O38PV5uk4Uf8uNy6lSr7O4jJ3t7PMFJLOxganwlQvK1bs20wM
Sg8HFipUhTYzyYNROStPRLV9YDf8CLPg3jBDtSurUKM1hvFD5C/L1poXeY4zt95lynVOABw+tYtI
t0vjPaQhMuFs6fuHBDrcpgjd7BalqPsqpxqzpF0tr5a0+tNY+sYutdR7F89Az5D8ngKlkNcTZnvl
TJx+QCTIO4Aa9s2IgO0hplTZMiSB0mz4n2nOaCXzkH0Z+3iGOoUFm/2e8C0jJQEzQxGbt7JaK5VO
6wiOA1slsa4ggtK9GYSPaEenlZs714ug0Aa/8Obbo1pxfu/OxBOui9r5mqDsgX2UhldzvHjVNrN0
0R+Dqng1HeAlCC2ym5Goeep4SRfXS4EoZuEHUw2huWqpZQyYhH1+XBbcoRQJznzjQDm8b3DVfyw6
szjJpPzKART1Z223A7CIXrMwqqjepFXytS1Ldn2jLd985ek1C33ojp632nUotV8oX7wtPfLpoY/C
ZU0N9CCwwt+KDM/cyrILcWU6Ybvx54U3ja7YszeMwzXzwOpmKVSAC2fui9u8an0XMqhIXgFvmvEq
ylKGGRbxoeyDHWQvjoY1dUARBm9BbLJwqNi1HmA6BTTc/OZlEWX1uiTA7sAgCcdgyffDaj2YY/VY
aWyiqwGKkUYpShbGbWAtx1RjFhsNXKw1ejGNgTBaGsfotZrM6FYJzoUsG2twMjWPUExRkn2nOFYa
6Ii6TcMd+5+sR6rnfpnXqLA1CFJIoJAIk9S3RIMifY2M7FrgkRMUyVzjJKUGS0Ivusm7oeSc1QUP
uI/UXaxBlEIjKXMNp1w0ptKNa0CYGl2ZaYglH+yJg1+08cOk3hkZqMviO/Xye6/q/7s+f+n6YPw3
aR7+312fUyo5u8m0adJ/7hb9/Pf+u/MT/MMy6YnSy/+By+BH/uz8hNY/UCDBqLFpv/zLlo8F3piM
FKSRuDjd4N/p+SAtuOz5uHpyh5YY+QHTu0tJScpG5OaA0o5lxpZGhM2yM2wJqQhlR7Bx+8Q89K1r
xSuERVCDrHbOHZwduoxz6vlpifQBu44luOI694AshtZMYGUe2dNdl0K89GeDN7DJu4V1PEsHXGap
Pw/bSjb2VvBKnXCwmQc+JeSqOXGm/Kxw0r37mWZ9Aqtbdh38TYkfWHgPLeQg3rto2pPdNN0tPp+3
EezDPqnJV7U7cbb1mAJRCmuKINZGkIVhtezohuWbaiBqch7mzGKY7xhVcyhmmIHdBytaBuMqYO5u
gXIlfe5NxSL2dmMIG/XZVFGcbsshnjpNqTDcl8QMZ2ovWut9AnlVYCpajYwhxjtsKQNG1hgryBl7
YQL0NJ+tGC+Z6e3MIi9bZ5XGpRnsbKl6c2MkzKuPlqP/Zoyf3P80dXlT7b3WZJ8wQDmsPBCudGUs
6ccbULqLCMiV8ixO96vSi0CKA7aMX8tljm+VP9fb2lwKlhAfK+3Kitvg0zJMvYETdpy2nCP8/eAt
lLh435nYdl/drFVnP8hMCaI0FoeC7Nz7JcUiN0aRgm51HwZhsS+70jxZMiAiNNw1HX6BtSq8Fmrl
uGudtrlrk9zmgWkYlfRDWq+BxUf3CmrRU964+Seik3L66VWyFmAx132au+8097IH0pmnVRtO7aYK
jXCXQNM+9kEoXjJX5nS2EjYbv6uOcFw5h0TFAQ1s8ZAUWX5PlUuxiY3UX1djuzes0buSdXWcwvnR
rzoFsR2DxKtbw58s88Tn7CLSYx575dYcaSOSxS63snHKdbKkxVOtQMi2kJr2qGTDr14M3g3LSJfd
0Qlqv8QKdQFQuNk8h3MAz7PPLIP11tPgWVMzFWUD8aBtl2dhF4+Z0dgvnIKbGGpc/jW1PW3N4qVy
RuHsSJNyjoCI1cprp/LYifFd++6/LBOlVtjUnJhUEvdfcEFuswVXkZWMzipvxmvlgFYtcspRkiDw
AHlxVB86Qk6PNdrMEwxB62XCFHzmCD0C5B/7I7rt4ljBplnD75aPknSzW0ElfsgZ3l6PMKDPBS7d
Qxk37n3TJNZ5UE32CfFk9sIdpS6ZBnE91EtxgF4FSHRxiq/Q87xInxn8q7QTy13r9uqm7GG0lWlj
4QlvAv8BSgghpgSTsayIKT0Fcyfu4aF57Ne8EocCnb4BCC9NryovFrdDMMgb1Yn04yRNjOViHs1T
Azn5BHahfRxyarw09ZorWoQVXpQ0fAGJlj13yuuvASuExnYa/OyKxLPF3lllUt65ZhgdGzwv4PwB
35vskjsSvNxvruravcME6OOU2aB5Q+PIsbM89m50Ksy6QvOW4A4OIfhZVXy0w+Z6dk2sZKFYNbkz
vFGyED8L/Phg0v5bVW7DUdqiC0XvzN/ZiUlq0OS1r3RBhmuzHVPEWjN89MoZ77Pabc9UtPOh7sBh
YRSYPw2UGl/dyFL3XJDodiJhGKXQbK2VM5Yb3hNm5OWUHcbCyfaNk3lAPoY6f2pSgnu57bwtxtjC
V82bNwG2eQ+TeZIkl5liO3mTQ0Ha9Xe+hRYexslMT9VmXBpwuv62EOFprDiLQ6s24XLiVH4E4qpO
SVTeNYpzi13b8Sc74P1f3BCTk5g5nZtzap4o0c1T2Ofh2ahL+x4r2cBGIefwBh0/4LFiui0oHouV
xYt6NdD+3CyOzg2Nxn46psQ7X4F55MwXAI/nYlQnfPDEqQmWmqqorg2PMFu7dSxyc0rXXpu9Ea0l
p6evSTZOHV866Oh2ySw7yFm2r7nnc74BYMheEnIcrO3PGTbGYyFdMOhOmj5aOHMx0vX+2e7naWVg
U8NbOeftk8T3dJ5cfzkp2RhfQOea7GjW+FCkNccz3h7/phrH+W0G8jqvCZ92D1XljldGXKo9aUzq
rPpOXNmFXe2CtG2fR9eVd5M7R9jjiRAW6ZTcs7M1L1441K8Bc8ZvMyHSxcrrJUemMH4bOf8wVljC
Fehk0MrBgJxLci6zOH0atT40hYY0joFFEuTKlIX60pSBVYCYRWe5BmMHKylx2udoqPotM+n6GLhl
Gq1dL8u/VQ651jJU7Ucm+J63deq4fBVxHOwrsIKnwYqCawWaQ3PNu2MSBgeGODacR5v9DZ5bX5x7
FLG3WVDKU27N/XYALXPV1kZ/ino65pmTu+ex8NXKUNXwEZElidRNqDTs3pg4kYtxuMcTGtwsWGHf
TTEUwyocYBatQq7xdTH2xmOSuN5Lm9YsPTlxoatawrzUi3bjcVCJqKzNoL7180qcUxPZ3lDRPs8Z
cgP0j0Bv+T05vDwTYyrWdmi0QHyTej0xcviSAw7bman44gyyPhlx5X4IYn0gMSdxM0KWZRmc7TtC
0c11HFUnfQOv2kKAcu3B+M5Vugmz1j4NQZ8dY7vG6pFU9V0d2+LJD3q1nXyj2JGHphtRWdWsQoLA
yZjnsJmn9DNq0XC6NuW9T5v5a5/gcKTn3iwbRtThB3iUjQ4YsHdmAh/bjbLEwanROHd51EIqQ8Qd
3hdxxdQoYZMdTXEDT2fkttOcOCH3O2E6nK7C3g625Ii378mAPJnkljE8oLWEjAlbei0LOQP7mOVd
sxTNXY75/ZAltn2YhFuhe0+N9Tgu4bIngcz/SC1gP04iBO85YIL6FpTG8FLWgbuL8uYTwRH+1sjC
e2F3EpV1bRKyRZ0iDzZLHs2APkuuaGcZCA5sma6ZZ8JM0MnwX1P4Toxn0mi8suHRujXbGw7MmEfT
kQxPcvcOd3e+s1I26wHvJEIX0PTZRrQL9cfEInwW8dBuQBI8E2FT3io6BMjfF9PZs98B+HcQIBY9
1GkjtfyDXRfBrW/55KWbfvpCgebJtZEBwmzn6DA0WbSOkzyk+2qBGT2CRwDyQIfnDnkugk/wDgg2
fbOmfFVy3uZGPj54XZesGB2OR8+cq9s+5yS3KoTX8XCE/huFb7J1MEajd2JZQUxEMT1RqdIls83x
gzKL+MnM6+IJVGKwc2K5OGs3atvbJu/D6yX3qFZiNzqa/n+xd17LkVvZtv2V8wEHCmDDvyaQ3pBM
uiJfECwHD2xseHz9HVmtvl0q9ZGi3/tBJkJiZTINsPZcc44pOQvGekbJZ15zB1t5Q7RP+wF+7BSb
2YFEuc9CazBSHF2xX+/KRsTtN7PMXHgaq7ybaQBdoeueogH2/NR56sAurXlwtNY8W5aaL36jjBCU
Uxx0cQOkvxqXdczg/wnLwTGznKfYSUeca6w6Utvgt7QOZe4a7yn5gJWaC3A9kQMxGPvdJwOxd48W
crPXJGbYsGVYk2z/UMn8OXW1Byy4bK8SlsHFQmNXCzI5AD05bnUTf2gO5XLiiHBMC6OErhc/87aY
mx6ONcxt/8eOOMKdnN4NVmqeW9t6M277j4mK45vlqwjznGonWRa8MOXor4pyxo9KMhwzEfsblFbz
1oyySeJqPnjpcIdjTLzgNccrR4q0xKGKXggTEaAJcA3EVaSdpZ47GKyg7mEzr9A7zbdZE9OWXDx5
Kt+DP2C7d5NDJ5J0qvxc8fH70Fp3TVY1eirxzO6kFs0HW7T6GXNRGg7xiITuKW5zbZLuU+l6m7mF
bitZV0NxoK5Q1l18IY/CnT3P5jtQ7EWYecU6XbqScwLyZ+BI9+/qdP7oRcEMQLICo+zNloChkfPh
H80ASWTNRdp76T4rbxUG2uTSDLN4XKUR6Ohj0KvmC4gyEOiq1/O/My/+6VRKoA3fPX1FZCsN/5cH
X9JKOfMi070x1erLgnX7hGs0ufNoyLj+dDr/N4BC688PRaKCM83t9PvnHEnapJkzJSUPJUXDytPw
cGVWUJC+/fXj/No5dntBCW1aWKFuVC7n1wBlXkPkVrkb33oZ5w1WJ2vv3Oofiirt7hsKjv3T4GMX
500vP6SLHM1VJU7uAFDfDtdRwrP766f057cYRyGeaxd/CWfaX7Okvd55SccpY99M1XIGy4BMDOwn
veVmIOvqcaK+TP3A+2yo6B8u2f/qR3+jH1ErdqtO/b/1o/3Xj6T+WTn6/Sf+iWc1jN90cnq8bRYh
P8eiEvR35Yhw+G/iRo2zbhkS91/ykeX/pus6RgBCosRk+Db/fweRZfzm4xXku2YiBNmubv4nchLQ
sj9+m/Tbn0DhEBY4/M+G+avDPjeiprfdCEAk+sqe8WlqjhUselpOPMoxXG59OMZNzApg/IrHJZW2
/xk73LeEbspHy81NOzBq88kBKvKau1p6ZOCYMCMLD3lIVo5XQmPH3R5ypJy7Kxj3uGGVD+vlmSsS
Z8lqSAuTCIGftls2wFl2cTnbsHJvCm+Ttkm1x2VHUVfWMxSizIRVWVgc25hmktQQYp35/UMu/U7B
IB2jU8G68dT2otvikmwOwlfjV+BR71bZsRn0W/2NoJMLDimV76rM9YDdmLN3zPbDVNntVg+jOYOx
p5LjMifTDq6pteGN0i5VpkXUTbjDJuGCoaJA+QJHTcB93iiHjd0W3MpEOmZ3WpKI12GeThbmipDW
Zya4NNGvMxW/V6hhVYiU9FrYqf882dN8RzLI3Erhv06T56yH25nVHMoHK9OandUrcVFlqfY9ZpZA
z9L0RC553NtOkp4BYn34CH4sm2iXsGkfOTYlzKCi1obPbe5G+zmyzU1eGcU3bl9qvWSe8Q0x02sA
1ql654v0W98LtYYeP30Ca4q9NE6zmH2DB3OiLLx3IXoqUl04XpNXv5Zp+doQ4TpXjYRjlowDDZua
DRqGQAk9xW5gS7dkpBgZubiLD8wdZuqXj+4Cp2QFL1/ub5/I52ZonQ04RKzXOJjyHU6YJl0lMJJ4
9oMbVhr7m60+mM4cSioloGhx9LxauZHfz3O73EVjoiMEWc0pMYXGClyfbB7FrLFYudYWezA1ZQBP
08fRaYuTTenZKWH5dsZuSudyEo33o2rUpmrb6UsH/goCkG52QZ9r8jum4IzBZLSMbelm44kVX7qb
7Ko9dRHhWahvYwzmqqCJWNL/kBhYu1ZzL92jgVulXqWdq18wiuFDVj6nVQV1qQpggPqr2Gv7F3Oa
GRUgoguahPKGXQMDbijihNBWImgf0mAbrzif+8ehREQAcEg8AUNErTb+OJ3ShiflNigr7TK3zzF7
lZK0qki+13i/1pz7/R00ROekbO0rtFeKexNyPhBQYkojlIYSMi0UZZp0CIGM0/1XDE0wEJR7lBGm
udIDj1+Qu/g8OEZBDMtwvuRNtByWqWSydobE2Y6KJRI2jPGTX1vmvZZHLo2mMJP7jn6eoMrH+ViP
mtUFHj7FA2eqUcLQ05L1TJ3evWtb9Xpp2Ow4Dg3D3WTSEgYm/wp42N6SR+xfaCWq6T2r6DnEeI2F
24/Toyapt7CZ3srA8/mVHDhkMHYLH++tOwJzVsO8ZprNWM9F8zpFgn0epmZirm2MTWKTjkx8hgZK
dKIzlDF17zhNyDlaPaVwta6+2e9UZS53Y6/jaJrcg80EPeJMFMgfUclyeHTqe2oRNdIqRjutUAnn
RxQ+eS7bQTwJwBXvqW40oeZg/uhHNe69OU2ifaX77uPEaTTwWTmbk9TP7C2xYNTjQ2w16jSTFgi4
eOqXtuftxiaWBFWZQjvUGz+MzVHfL43xFa+mc5FWU+2FwdRetj2sXKMtAxoxBIHHKN4qESVhlMon
zZUzSj3UuEeW9PO3UpeSEdmdd3PGQhbZuUx5F3EhscFOAiO1863bTzKEykAVn1i6Y5qQqawK3do0
sooDxxucsz6hOdQ1FyKfRu0wolrmzaz1ZDdLTrfaVFAdTmBMw2+DNMBNcNlBaNa+GVmjrSZOGMHs
WP33LNLqiwVB8YpCZARouyuWcPpHvJTxujGKIhT1MGy9odU4HURN8iaWuDupsri2uOoOie9UgamU
PFI2090vFVvkEQTYvW6k/l2LEk9Ar4+WtRU7altaOBHYcHphm3tD2LuJ9S2+OYNGd/rS48QKcq6Z
xSrKR06PFHecoDk2q1ra46uktjCwDLlcHW/0sbfVzhtVt3w3TEdSSudRl5Tm07lKeo0LVozz206t
97wYoBS6TXoxoqraLnptfIwlmtrULc+sn6NAjLPY2WDvSrCQkY1eakx0SC3evvSLK/jGPdMDspYC
HLDOdeg9q4qAf+imw8Mo8/hVm2wab/uyJRhQJfcZYgF5iSYeX/TYaQ6+2biH2EukxxU0QlYYMfO1
nX5qXc28Lkt/35PpWjUFjW70buWBzWfvKUNAulXHrfhKpNvKNyh1Yrzd+552zXEf4rVQNcRCM4oD
yhy9XTo5/Sb2umLdmj3HMS86Ub+Qb2un7fc3ax2WIsp/RkkREV+oZEPgJN3GHeKjwGBAF15UnmJb
cfkGXfeRpDpRkUF3jsvQul8Mtyg+I9hrF7tVD61Z2o+UTz7rs9Vecj9qWJyb7h4I5bL1erdfN3C0
ntsy6Q+2U35kS9btk4ym3iZP6+2AJrcjZcUqZtLi9pDiA0DBi61rC/jwfrlVvVGPZw9ktR8oOhJv
2liNJ2pX0F+xBg6vRppqu2IZ7FMpU9TO1N7UZtYEuqC1x7FeJg31X/dKTn2ViXoSD8WT78Vy23ce
SoHXsZhowcnqTfTNQxoPcAAmW/xR7OxxruxaEsunxLLGI7uY+NPgk7FzW1gF6D9NaDn28h0d5ykp
qyoQeeY+5hFPoYNuEPD8YEdm5nngqrpmOfAeIeThILWohZP1qRi1mUal6QS90HoumhyDLenetaWp
YZsqaubTKY/eVT9PW2tK1TtbblZbPtiEehDD3h2zflM47ftocF3xYWxuYqwOwLs59/fJh9bbuF5n
VA+WVMvB9+kKzePiOHVHt3bQHay6HC5WQR81ney05ehu8ZxpTvXIUJUfq8bjVm9DUl5Bm/Kyu7ru
jC07R3mhTWpTOuYNSamrM1sZilEnW9smmVUiv4n45EIDXSuR9bsY1wFOLwoNWXTIaZ9YBbY9r1fh
nGU27u3xvTW41tLBRyQJe8hyJ3ERo2Mo41AvqtrY3jh99F4Exq9t2B5FeevYq7yIG2BZ+GeRv5bp
C3AG+e7M2NkYcz/K2I9Cngipx7LZZPhc6mAGLLmfW90DU5Fru3hRuRO4TV4iult5dZaTwM+bW856
BH2WBHRCfaUhS4S4peGhlQ55SZAy2H/z7I65l1WcXmxG6k82eiS5g46RcWBhG+OTY9pMPE+H7Kvp
32/cjVU3F8Oq77DF1vAAkBjpIWH0UGua4B/QzXMIGfqMdShqb9ZxQYcIb/U7DfHxTkwIt27Vy3aF
jTXHkg2nBs9rGzZjgYexcSP3E/wO5W+M3r31jeoPLqskscLJml2MsTO+TNIt7qi75YIwiAL3cA6q
tFqoxH30pqjPImrGvKT+kvblgHu+rAq/fHInOGbWAWE4zY/d5Pn10zgPvGpU7kyaNq/8ikl5lSma
NE2s54Y7sFDM7JDqytwNZzSiUOuiDCY8iYFvkkrEr6yG7RUzgo3QZdbvGg2Nm1kMco8RjaWEMXhT
qLdeeugHrzk3wOYQsZ36zeSbZ+az2vCI9Agj2YXwQcQ2dVkfEW6bqq8qQsYlientHfqy+AYTB7m4
vfO0JCQVGlzTX60CfWjFkkseI9sf1zhJ1RUx1Vxl4G1xJ8vyQWd3GtJSN6MeJGO/s4rOu10N5pCp
T4S1xQgjxhZNMU7zHbt7a03jkjjqVUvnk64YAWw2RxiKkWZZvdxADzyensv6eUoH67Wl3GdCvpUY
HFtDEwT/EM90XrnriLATpIBu30Y7uovZ5cfkf/3pERN2HA5ZzDqiAyV8Zv8uAjjdLcRxAMmr1ob+
QMuP9O487sKEKPDGUgdFB9+qlVV5mMose4rhe791jJ6cmdrhMldL/FjaS7vxbi82AOBsq/kdpy9b
lMlFi4ZRUXU0DWunl/p+hvT8GEUlGVJQx9m2x5i9z1tVXbvYp9ajMZoXWDHGJwNm8qeqjl8iAoAn
i5hVigVY13amkFQlVj6Oon7Qj65fykfiqC07wwi66bmfEuuhSpoPdwHovmL7GBNKprIk8Ead2366
xBarGyizd3kxF6+0XWTPXjZGW0/4RhzMvSG2HIW6ZwxA49cbBCOQdI9RMhTLkGdUbTKF+SgEM7rg
Bu1sPKENrX0dYGQRRok9fl6Y+pj4NbtdgZud7xvXyxN27EV6VTEtd3qz4ESnm1CsW08zkCgpviaJ
ke6TZclOdsLKrIRAdqGFiwMsomYIt/xz4dXLcxLjFKQ3ADghK1ouGlR7zK85lwrBJ3/UgyVzlztt
rnGpIndtOzEU1+o2J5kLnyu1YNU1Gj0+RAJohWTyDQir1rsqiwxK64ybdby6DbKGrU62yXCdVvqt
i2oh7zI3o4teTI9486nuRq+8YxHWmlTGOhzGGoO7AA6VNvGCPnGwS66QRJavGl7f8d7wcRc7CVbu
tBq0+bWrJjk9LaNGcGCldRx4u/teb01XrPveFS7bGxNwz5GXRHl4OeImIbLQGjU+3/8tLdoLLOzo
lyWetpHmNk9FUU4vP8k//0agNH6R6W6ZRcopSGYzlaHu/EoGkc00ZqyfxkussQXUfDKwhhh4R8q9
Rtl4FL+L0twOmWApbm80S23sxFh7bnSW/QK6s2NZoW39JSOdnG7/+skhKv0UhOZoc3tujiBn7tAK
gieJ//5TZKw0BgLPkRgvUqqLK5kVo106/A325t89CIk0i8SxRcLk1xeA5oeJQ+8wXsCIrG5/OSzY
Krfe/Phd/itJ/q0kifr709v+pyDjvijSiubvP6qSP37on34297cbawUsJfwvUoT/Ko3S8LPZxPd+
1Nf4gg8xguXvtjZL8J/IDEHMgzLEm4uayK3sR7LR+c13IHRQQwXgyecj9p/okiCZ/vg5teBlujS8
oYJi1gejdNMtf/qcpk6KfGO0yWFqSGetRlnblGHQOSkbF6lnngwrtHrMsTJvMP10NISgjQ2ejSe/
5QC5U7AzosCrC+ewLK4VrYuhhnDT6fr0QOKjtLZGhtXtIYdR/dpQPGgHAxm6jF6MAhDKgNuLSRlA
/6rADSJIx+sL4b66d04+iEJubqNa9ouxdNaqymp/zWnCVJC2swnH1FjTTg65BwewpzWf2cS6X34E
fTBKUWm56ATakxuSNZiB4NmhgdAkTj5cqrCFYHQeLYJb5dBfW6qoNy7MH8SlYtAhx5PTfpRZNj9M
YOkuKhbl9ZZaq9buVENzZTca21hb9JjTXiavhS3JeMUjHBqWYbt4dPyDkCo9ctndYkJX9AjXab2x
K7Jdok2oU+xGkRvhxE5zY3WueC18LN2pqYpHQ0wOgFDrPR5meWfXsx9SjW7e9yJT+6GerTAxxH3i
LG1I6Tdb5hnz9AQD7d5kx34xq/Fq68y0dlGwopKTm3yh0FVi6qnNAAUrPxplSYOrMzVXTEUuLzsQ
ujNjp3WBcWvy3PqlP+njuhF1fYlYR3/PBsffDLlFstVOvQAhjKi44+PLwfVsAGgPHC2hM6flb7Ra
vvokR2+EgCqQhX0YRjaHLla1x0y15tWc/OloSne8T1udPus8+ZwJWIR27YwhN40j0tQc2j2+QoeC
du7kUnsgqF4+FiovUbyK9iLMPAk6XhGMR/mDAuV30aa8D1K+sc+4hcGctWK6zMTtQznZYm3AHQo1
mL3hzbj4RGcKqIjCazB1ZlXNSbvKMnI3UhpHM2n0w6z3gH6m8S7ureLBHSqaSMjF+lc3teWDJ6wB
CSzKkN/jZblYGpJmJrmj5DTYktftq6su+ES7Tt+dRG5ZRxoPVlJhcmN0b8/1ZC5v6IB2uta6LjlY
WWLAWsqLhsP+YIUN/TpbBvd4ozX9Ed5Ge9AT5wxnuaE106lgpNQs+71sYu6q4J8zI1LQPOk0rffR
jba+dC8adwRyLleP3OQmco/WQFckURTSNH12n5jqTiOqaMzKD/3CujJ7FOvKk19a6bo36+vLbJLT
wlD/Xrqk5W94vjkoU3G0qT4JiI4di/mrFhPTqPFq3PrdXq3eJ1CGyXEnx0E7j56P2aiXMa0v1htd
Xu2dkOW00VDFgyKP7f3ctNaLRYNIMLGRR7hUOqEPwddKO7iMbCtqQd9oNW7WvVuqbUGYlcH3sHTp
qSu7ZNV0BIzJWlYRRwhC4StCBWWIlluux1Gmm3zMpsBiFLp6kVk8SM+O90PGyzxzKtv7vjM90KGx
bKsOL4rkhr0FE+GcLTXQCIt9Qc1WlIcIkOPDaHUvBMa0nUadyQXROqn4gtWtNepk2DT2g2FjcC6+
n6PRLE90Ul5K5X2uMb2sHWfxnzKmwo0lqhywaBrdz6aX3pGX+KgsiVoD4p3lufHhyMGmXUXp3Xur
+JVpsZehkoU4xkXFEVzYfKT1GGdTaRXMd0lxP3PZXSUT17uC/pMa5Mv8vvQ+xKCI6/PQ8xlM52l+
h2iO96RM9eaxUQTvdMxysVeVdzUBU6gxPnPpPbYKsn+SMxHbEothr7AHnc7VrN7jOaSVI626Iqxl
5V+7zP2OK3MMYkEn6Jh4mJbALxHjwWgH786pwJ0EVlr2Ewfn3kbsl6mjbQz66Tae6Eo6t/BXcXFH
zpz6l6SYW8OiOAJTa0mdS8+9RWu+5BpsSvpmsl5f40YWnA+UV5PMridvl/cIIKfJUs7DxA370VQR
X5F85KOHUjXYn1ojVYdkKed21S2m/bnj058GRt/E6LBa5FqrEafAtSk0j0MCGY1Dza76gPdF23R+
VsW7qOn2c2rGd0nRF4/00JvuSg2au01yGiACfxmTN+lZ7XoQVrkz0jj58Jj6/VXpkYYgT99Zp9hU
BuqSJZHDlhHQyCA56Y7mMODnnBbyJVzav1cU2Y0r0xLjuRvaFlaLaPQbj4PD80JICuOQTaZ+ZU1L
/6pTUPzRKD19455MhJoK0TPRp/IOJ4v/XZ+SfgmTIjKv4PmGV6r5lkupu3vgNaypStP5atPqkhLi
MpseD9NATMbnoGPXw77kahvA4RdzOBfqtl6MeBUR6hLvpR9m+4Q0VXzVMnDCh7IX8LscmY4PUWM5
L9xH/LVk74EvZeYMQzJQRpizDXbqKp2mLzmnGouLUUxGLq+G+8nl0EN2NNHusR2AixPQMt+yOcov
ZiGpThqiznJxrJUL7IQm/2p1TX4lhvJYtMUoODdW0Z6FVUlkM+HLijWkuVsakx7Zdmy9eYXBioD6
DEboLOFuv9njjLHYS5p3D/biJjXZX64iH11pNTWzdlBGNtxXNtebldkq7Yulz+0dNMk4Wpk0xO96
d5Zq52qjfPfjqfKCGcf/XhqdCYIgzRqkE7fMXil+s6yVV5vdNbPYvmEXMRvyirLY852jcbYXupxx
NnDC55n7a9NV+lvkd5G1rlI9n0Jj0OxtX1jpNfKlvmWRhaeblQWpdQ+3K5dnBF/bGNgw5QLy1Ng1
ByPpnNCR1GfNQ9+Sh+QD5xZyCSbMFetGJxLpZKJb20nlWyujlQ9G33Zhyyb8BDsVN5VL6Cec3Ezu
W9cCM1lCyXrLVdYhFsZ9awT91Naf8hmAwLqjuRiUZdYs3xwGqDNlL9DMhPMZ9Kz/7CZV+UEOot6Y
CQHhkEt8RGnAkBM3G/2cKyKLWX2furp79hfLfR9sVZB6lGS0RWwvWMjN2fwMKSg5dpFhvpAsIMPt
lebNt6tYfVa1qHe05vKv+dLnHqV2yXyla6sZgkkkxsfgD3Sa40J+53TePdg+Kcwgm4T+1tMcFK1j
fez5LOltvwJ9YHz1G/ZKa+g8MdGHOos+EVyqnkmkOi0I6GQ69m0/c64EsBkuqmVdTvJpn8X5vb70
Ke5w90IDIyiPcggGT1sTmGW5NHf+g9X5+qUnN4apmnJPZDQp7pyC2dCjoHLbkESTAMUG67OPTdtB
wZXxC349l7VcOSIuG5ppzIHRpjr24Ti+tJ1Y1qNYor3ICuLxlt2FizSLTa/r/QmoIMKOKr8lmehV
ANrZ/QZlDFveQMT91hqknmNcCZ8dq45gWOoEuHg3l1t01OrPiZhyvHpmTtY5spF0UhVnFiYyK/sq
iRdWKw6fhMG0pODSYo7nmrXRaxHRR4VAlmz11NY4H0T9SbHTQYXNMcvlqvSDWGdGpK7i4C2l1m4q
1fQ0Z/kNDEQR559aD5vhir0xW4AktclOSymcNVvR5ZhrhjyM2D9O/IbFSWBb/hIt9NqCYOt2pWyo
2vDNat8U1D/Rv/AqgV31AbUB6iNmQXNvNg3LMT1V/6Bq/veU/DenZAHXmFPj/23cuXwb/+fwTbXf
5p/Pyb//2O/nZNf8zceF4/oWjbs29QpIHb+7d1z7N647sMBg/iDziJ/sOzQoO5i0PJZwUCvBB/zr
mOz95vPHIQ/5gjyZDun7PyAAmebtGPwvrh2mP+QcImUAAyG7WbjC/nhMFvC4SrMH4OIPGs7pSpnd
Gisca5SEO+2RNUkzPMaQdA61zhJ3PzAgPSS0HZTbnPhpHig1FOUKCy0+X5aRODE42gjJTBTHkZU+
YAPXtzfbNgugJgsW9lqXmPulGbL8iZ4mUdmf6K/8KPj6s+Mqn4aGDWaX18tDq/wnrhOss6kFxRHu
FLQe0rWDvEmi9NyPt8CXhx3lisxOj5/s9E9+bmQO8ZNUXKtqzA+tGnDElx4hjJtjcnTQGC3bnS7l
VLehoRnGNVpYw5et5n9vhap13JcmVs+hxAwfU8GlGEhyMmWD0bEpaf1gsdps9eOFogSF3kw3+cz7
D4lXa/np0RjU3sYD7G0ZMdjeZGW/X/LMClyTxAJHGQDdoaio0105pV/6r0NG5VdQFZ7+CTjjcmZG
9gNb+KRz9GnZdWPL0VjreXTDG+lDzfA2t2nnB2Nam/0q6Xxlr7hasNUdGZF2KvP6MhQy1t763sTr
3mUloaHeNE6K/aC+HW0D3kxeAGQa4t74pEoPC2A+YczHbpNMd54stO+UtPsBN/XoABcq+aoV7XSR
kIO2P54fw4fa88nGIJPx970oOt6MqgTL4DrEkDa6gqXb9+y1ak8umxRYNqoz4YFqGW55uS4Vp9gz
eidhucSB8MRxOKFRsjDyZecAvzExWrh5ujVZttSYNxacXhR40yRd7weMAYI01tBvuhRch9SoltgY
cvb0LR+VZdd3JZ8FT+YHapxaRH9By2jL+X6NWmQ/1uVSvCjNLB4TqeZPjUzaE2Vx3LOXAYOwKZQT
cmShN8zu4yOTX/KazVCLcUnauEd4s6lDzR0c1jaFMzW/ZAY6np2MaKst8SNyW3bTjSvH75AvMrm8
LdU4bxmjMVZBcfg+OuaIax1XVr0yzGWiCVRkaU5npt4ll7wgobz41HtSdugIxkCLc3PKkUfVbrbu
4ry9UnUxnynnYvNX52kIVSI6l05JuByDsbcFCm9sVJGYL1Qa5dvSm7R6lTuJz6DSpaW3zQ0d5GFt
fYLE2Z9KW3+tvGlGvRqaEcRwv2gLZIjiXMbRApwee+smpd4ksFxBi5nOzjeOPHaxOIbV3bIU9T2V
0OVDq5mEKOeZFFZqGYc+rny06yZely7VXIvrdGvY28uBtApCUU5+JRgL23yeDEfHkjNjzI+Uwxf1
ZteyWnaSlSBfHrhjlG+qbpjWlM/SM6hH2QLRodW2pMfbc09W4W4CuXCstNG+72jLWw/JQMhGd1sd
GxZd3eBiNN86FbAregAzuvuJPHx6jgwj/jJzlvlGMpwjMW/9Im/RUTBtWHYM9kWrOTMxiej8zAd2
I770WqamagfMl8MmO6GMzauRrPtkMFPI5dWCK2/Wsco1yWUwpTosmABfiDXNW9HAhluTpaopp4ql
TkxzXgz0wqKzQpGQ3Tf7CsfbyIXCWPXFqIeDA19oZFP7kExL++rz+5t7KwLxs5dljbCArUIdeoIj
RDCdHhzF6OUAayqbwKje0Jy4JODAODlLFahCJE8OAVyGZiSnQKgyOw7drYhgUDjpdOjf7Csd2bJp
G6ZtouMtGGdG3UVv1lTIiz3TkHup5157wnXPxR8rBm2vIHswWVZFhzfIW9S98vL84FYD1LeRizko
Q65KrdNHbz+uLFDOo+/+VOaHouYbytrT0P/xLZIOF60Jx+WLQj4NHU3nsjpg4uGqMXOHUbVTbanc
UntZFcLi6zCKq2HfHohszRSSOeGZIBstNGaOAzzeUfOrC3f7+dIqXNlhXS/duu2xQCv07X8gp/87
Lv3tuIT17O/Gpd1HKUk1qG9/nJh+/OQ/Jyb9N+ob8MtTL3Gbif45LbE6sMlesIQAsndbEPxrq2D/
hjGaRQQJQbZGtsnC4fetAgsH8Ib870w+N1zif+Z2/jU5gGOeP8ihiUHnWVD+8MdhydKciXS1u0Ar
stHoF4ewrRP/zfaPX/EPE9mPB/FZg4Cwd/kHoICfFxcdzCDp+x73sFw0q8ltETrcwQ24r3Xrn17/
f7No/BX/eHsoOH04xy1GUPtXYHldRlOTxYwME7QKwHh4JYTAbGTUOMkKLF270lDadlpsa+V7BM3/
+uH/9HIyAFGiBtvAMHjTft3yiYJwyUh18w7S6pMo3VePtNxfPwQfij++mLeHuA3RFMUA6f7BNf5p
C6Qo4QXdbDQ72xifJtt8aX2jDnphuCt9ab799YMxuv/54SB4eqyXWV0yW/NB/Pm9M2M0IvqtW0hb
ZnMg7G3Q3O7TEpLbUXkoBuvZisamXFlx03G7gxFe4przF7UqOT6qsK0jdDQRQ7lG/cj3/YjRgAFj
8Buu1gVL8rZFtVuJxpDjqkz8FXgXwRG5ND+LbNzGQ9uR97yNc6rTxct8q9omls+VN9dITiZN74dm
kpthj2XnZc4idUqdGICPKVyVhFaDd8YhBPeazmyo/FIRVI5r+86mluCKmxF3BpB5gIYElPqhMrix
4lcisNqs2Ak2m6Ff4DZ58bnPIF+ZUPvARV/r1PriLN4DMOQS45RXHqQ+sQLCEeGXmbPWbP7Mkpk+
zOXSbPOGqUpVRmi32fgNP1mzxzt+J2dHA/JYq7Ulyn491qNzmSbzlo11ooOIzRdXM6JDlkAga1q0
3XQYvpmO5j9NdOGGs0EyYPGb+KlzrCJgKsJxNcShWyN9TWM07CACROsMbfFctTZWgluPjTePRzvW
nXyNV5kNQYwxyYdWkPUTM60L0NjlxpN4cAKEl7onqWeZfqwke6NNNSnlPFMKoL0m+aDuKjho+dqb
JvFE3dlwhLjY73QTu0YKcbDkXbWTY1Q26lyzJVoLCHAbgmx8REqaipv6hisaK2NN6ZDYEHrQX6hK
9ZDCminATy/6tx71GzOJPhsnbXHjpzRpFuS22lhFpEXDpKEyeDWmhr9fNBWdoihRD3LBv1yq9hT5
s/lGzLJ7InSQ77DoG2djMp0dZRf1qlmcFFt2NW05ML4lucKAkkPc2WSuOe2sNvUfAF7jwmHcOS+x
Vt/3BU0kCEpn2AqyCXxZ6Bv6L5q32rl1xpPpj1fGZFOY7Fv9kUgodStL4kBfbjfUwePYiGAH/j/2
zmw5biPbol8EBxJTAq81T5yKFCXqBUFJFuZ5SuDr78qyfa8s97XD7/3Q7uhwk2ChgMw85+y9Nmbs
CDd3Fh/5sY9qjE5OETYbVU9P9Zx9SJGZYTtOjb1TlOO577yMpi8ds5EA9ycjnMTeshPzQFpAfpiL
nllE3TXnuTIR6ZoRoC345T5jwsjyfC17Np/ssJnfO1ytDHGM8jJGqXHuI8/aM9tDEUMwLYTxAnoj
jTi5aUxsCLSOdJEC/ooYckRvZGnH80kZfvjGSaxch34U7KMwnM4qpWkuoaESGWzE+26EGlVkBcBE
hz4xnVS1Lsiq5wCWTyc8+uKiaCHswhSUKlrpdF1kwIs9Gb/bof0xEMu8jfrevCb0Gg/WaH+WfK8E
sEfPJBPTApXcaTtZToDksDKHGa12x+g3dKAyaHoCHf6SEuPd1E9pE+abslm+JdgL/FVsZjNpHtF4
DI1o2ArDfEL1t+tVFR1SA8ltFcCgXjJ+bRR6zYeWFATiabvJ2IBirHYDPun3bkQuVMW1t+3Urqkj
+8V1axiSIgPvUcqxg0RZ2++s2/4xKSbMGiLGBYp/YRsTPgok1amX+zDPqPbssJ4/VGDNiXZ2l6NQ
UG5ry31rq6lbWYiKVxMeAcwUobUhhpListzHbABMwc2RRNmIKIy8EOV9pwFJo/UhK4A9wMsr1xG+
WKf1jc2yGMgJM8O/i8Ls15De3nppuq0cLOd9MJ36SzrY40PtdEWwcnPePZYE7yGZU3WBRJ8fvcIC
74rmkDPvMn2q1GTT52u5sskEf16DQS+hDwBB+R6kRq7zCswXCGbOk72kHhRk0spFXqTg5N3c3kvy
arY0R7CqI7f9VhSz8UDeAHJSQGIZtmhtbygPc4Btft20Od1ARznrFN/jlvFvjs5NUvDYCZ4GmxzR
hwLdF7m3prduGvkV31qEwDHge6fnkh5ppUgymZXYUzkUqGBBh8pxTg7MeBkye0F8APNSnYl2dQ9u
77oPHmloh9iIos++uy2iZN4zsuP2o4z7QAwHXQjSKnbcpPwFwrRYu6aACmEwjnx2Gm/rTUXxsQfc
81mNXnzvtd7ysSttom0SdHdp3bb3g6j7HUpXnrxZpgeGyO0q93jI2DyZKHXWKsRJuQOJ0h3ZHyfm
n2Aqgwbjv3fuRTFb6P/zbvjtXPHfQ/4/HPIFmbd/C8M6lt+S9/L9x+P97z/zh3DI+YWsAp1ngQPR
+bEf6vu/ALpjKs1Z/SYA4mT8h25I/CLdgK6nJNCHw5UOfvpDNyR/kfwL/WNQibTc6N80RJGY/XyE
E5iD+W0Bx2FOjD+nRw4oWJIlVsYxpC0DdiDP3900BIvJ3mpRS+JxH1dzNy8ELhvjBBDEEhcvbos7
ygFHrYUgYig0k/GbxNT3sED8/RyY6YzSlyhtKE2DUWxUFdLXL5fyc+GG9pHixnpok8kDXo5q5Y7a
11/WWVogiO+C3IPD7D/LNsuvLe7cB3N8L6qWOQJim9cepOobL8xorJcxLxdEGrV6x0lYqFXSGfOC
4oB49o0KUGOubMJUs23tNdmXmMkGe0NbAPmarTYE+DeDSlINAJmQGL07jUrHfw9qFaV6a/nONq98
icyGXgvQDT+1900Qo2tXcRhf7JSDEH0NmUAEL0FKYUDLqq91V9dvVW8u90M3m+vBzrtzFHTTV9wR
5ZvTJ7j+GfDOZ6T6zdNcp9G7FVu0lVKrWhUQTOka1GuPaSIsPX+6X1xVPaIPrUCg+6ppV3MxyX2u
kuzetwv1RGsEPtjcb+auOko5DfgQkc7AJWlXngOsyUrkI+BkiA+pXXxVXS4YURf+o+cKlNx92j9D
IKJj2HXEv0+zfSBCW+APp6tzcvtIbtJ5Gc7AAJLwuHSiOY1LHsMljNyAM43byItvFhYeeWPOX+2i
Hp4Hh103HcS0rIZsFJ8SmYWfegNLQT25zbYEgnWZFjiYBFJ6ZHXPznpS4XJZIjF8zDWpY+1yEr9M
pGqeEeeP3wmZWohRIoMvI14FV8bolPm2xgiXbsopwF7AZGO8Q+LTshZ6EAmaGyiyU7Byo6TgaEW1
0H1O0xyAwwR6ol5ljR09ln5QigPzg+Qa15n90YoKOviLy9VsU7bPAlznbmhi5yysFOFEPFTxAXlQ
hKAOgqrVj81hmgU5q6AOAJSk6s0o6U3ZZhH8iolNtjvPxLpEz3Pyk+3UNMEVMdxC+FkfVcYnilHv
MXYSVCSjTxLAKuiW7KtDRz5AyAUSmLZVsQlczC8NW/kL32MG67eLH6VKu7tOzPFJttYYbEU14eoM
SwcH3RwV4BPS6sW3G/Mhans6/0bDvxcVAYINxJBqi0C4vk856Cb0Hgve8k+KZFwnpQwOAofbo+hM
QHIeE5P/qkrBqWulgnFOPWxkAdGJl9LE0dYzkDd6WvcT5sxwXMzwOk+jPZ9iN04PzeQ9Cj9ljO/I
ZQ2aDFGe0wbPKuft4Yw05G8hx/CVyEMmynLAbbzOaqvCwde5z8PgQuScE9Gve9LNQQAn5r2D5OjS
Y+XdOw2okq7qYFlnM6rpcKTYoJm4bnlfrmFH91KXRPkHdZPwIN4y00eZALMONhyzBvPZWbqpQPYj
vdK9t0RjHKahfXWQFTwZmU9PVGnVkI18aIQkdFdpRVGhtUW5VhnVQzE/odyyjoPWIEGLiTAtdvnT
1NpYMn/XKpHwYAf5VtZ8kUTJrAqtbRL0SYuU90OrnkzkT2N6QnrPb7KNZj9ohVSAVMrTmikX8VSa
cmJvaAvSR+r4NVphpbVWMS76Y6j1V0IrsaTWZCWIswKt0oLYggFJK7fSRYT4e1it6Q58LLW+K9RK
r2z+1nYUEQv3MOzNM9HFlHzE75k7s4s/qJtiDOmYL2c0ZIjJ4CPnWzSQV1PrzEIEZ0hhHrwpTR97
pGhI5jFczGepNWqFWT2PCfi2QskejA9iNnPKRkZBWuGGXdI/yBjQKw480FS/aeFQxTW4Mk+t3Z17
LZibA3+koEFEJzroVSuH7OKNDLL4BJXNSfh4zBqwJXR3gZqcnUcLGTyhc/a0VM+MWguDoJbvqaba
U8dQNTH9X/fI9u/nm+KvqwC5+Uzrn5p5Dq6I97EQ0AnKnzItGPSC9pusYvMEMUacF7JrtkaHIH9d
u0roZRb2/crn8XuR4FA3rnAJn9YSxUWLFSMvmu+hTGEmHUX7YcmiYW24+O+sIHlyW6BNILuxTaIE
RF2GHBKTZvE85mH45GqxJE52aMGQ8gCqjucAPcYm0+LKXIXvsZZbWlp4aWkJZqLFmJ6WZQ5aoNnb
cAK1ZJM8Q1Z+w/zoajmnq4WdcarCdeDxl1qZ/Doht7gyKJDrZVDzzp6XYEcbJv/udWF5v0z0jRGQ
Tr2DlrRFDnTPGmNc0j5Ba9rERXMFsMN5WktRCeixAfsgTw1UF391bprVgG43icjDlYcwvw8qM39M
XW2t0HLXRAtfiZ19lCDFN1oCeiy0PDb37WBjDFoyO4nP7tiiGRBG9lxoYa2rJbZMcoB83XS3LIda
g4vxkXJAlrs5saiCoK7shZbtGshdT243zbDvE3X0erZIlS3e0ciFJ/57TmYMlPTzP5yTEQF4NP/+
Xjvwxhj9x4Py7z/0Rx9c/ELXyMJjB68Fgf2PyoHgFwnAwyHs6ze+B43dP07K7i8mHV3t0aB8I++L
0/ofvXATyX6ACEHYtChvUoR/IR3gMP7nzuoNbgMviL4e3eqfO6ti9JrRNCNmsT7M0nVWRnCe26m+
X/LJ/7ddXK5FfDzEGp0rJrTX4Me2KgoCg0m7KI/SnsT9Ms7inkI8eJ25Axfom8E/NKZ/8t84pNU7
JmGOSLMceDk/iyIYDOMD8k2uVwiCaSazpoJPGUnd98qxj2UfAnizlS9eJi+xXn54Dv5DU/4vBQgx
TCbDUBQZniTO86cP2xgmYHKsacel7ftvLIDEruSYCy+zWNSVg2HwGlrmP33kvzTKuSp3S2fw6mdN
PzY/3uK+69N28iVc0kKox4zGw7cRHR+8roRgl8ic//UFGdiYJpdDt0yP8+fmf2oaqrZQeNA+IDSX
dFwamUgZtoVvG59tEqPe/v62aunOnx9YiXeRio4xETeXcuXPnxDxLYlooRoPQ6UaNlwv7CwG143J
fkdoYMFZIBH3fl46Rzln4gowtHwta3aUdexlyPUi2clrPwMzQSDrDuMKbmp3oQ+lPs2W/w9PgSv/
w98rBDFKPIKQfCytAfrxGynBU0Rp0Q8HV9qR82IUlhueuyg3m11UaeZqE4npxHh6zqNV17vihXdw
vhpB3h4s9PTeKel8+wgEzUUf1rXeKvZynqUutIjpXnxBgkBcxKeRYKViCztX3BcQRop1k7lQzymE
KQwNgpzx4lqLv9M7/L3RSqNFrW5W59qYicuBnv4YJrSQNDSjcr/4jLvnjdcuWC/9rLHSc2u76pFo
BECRiT9mwSE1R+NjSqRTeG1axs9HDh46n1F2s8GEg/wUAWAG8TqnY1zyqQJwGIzOkyrniUN2nKPl
ceFgjmiu2Mv1QtDOBe8pO7d6NECMPgZZQ9CFCpv6jf0eGnVr2key9AiEVONYvyGyHB/NruNkEDQL
yxf00ACcfuu++y1G6arNhUXjMKzf7LhXVwNG8IvbE4OULIn7DlfJon85B+rNq3pcFqj2qo4766rr
4JDvumFYx3wm77hgUBIlZaVZ1m4Gf3Lf84H76C9kOoWtI16GgC9t8ZvgFb67++4xY7wmURdsG3uC
uwN0uvfXgTLwARPppK6/PasxlRLRyXT2hjuQEeQ2p5XGeLl8WGse627fTWO+rI125mwYyDApjlkD
uJ+4VnqlA9pWK/4Yj1Pw6tesp5s+G6TaFlQj3mosPee96nxCoHAnP0ZNEVwCDrivxATA9XHKhCcD
TZSxdmjtn1sTxxP9xUo9ovepJ/QKN4+n1dVvCq9CsY4qlFJU8i1fUhAL+zjEKTm5U60/6+QE+cpH
cna43X9H9e7aHug2xJmUG/q6cYetHHnp7f/Th2EJxclMWTcWak8+61Ms+3EzUadRmnY8wLF+Pbw+
g68PgycMz4I2e70eu2nAEIkZ/EoxK1oUY76NNqRHeZXe98xGakIeSTdWz4j7Ob5i1lLhuMtT0Mz4
4fmBMk+EeZxEL0fF6MsoY0xafWLscdSk04ZMgDm81ihyczxRtLpXoDz68GItwQz91cLXOxuIdycS
hJLHCZDg9LHj9jMHKMtx3yH/gDEIGnJl+PRzKjNDTeKSKQQj8qUmN4taY4YjUAbzLgD82mAwODJp
dHY13Zh7F9/AehynAyWkYmRRqRcPXPA6rpkqepYxg0nJvHVHmfGpM61mw5DCW8HDFQ8GUefXKW4Y
pvTo/j73ThY4PF8d+pwoSNR5lMZ4cMhfYvhnAtVcmZQMJMhF35qOZRPhkTyRgQtTxiwDiDU6WkKU
YEpWPLtdRXBBBAOkXvpvAUOpadMZIEM2PNwBhO8eeE+AtRapkJThq112fYk2z/nQxxE+4bYhRFmm
9ylTMYca2mbJFtLmoWvNkUdqzlySiAT/Y8W6rK5sczzLZH3HycEzQnbppU32MBbrNxdd1CtqfOYX
ENsLqslxVFf0V+Er5gsBEUfUb5AKVA4KaXpXFck5qeuxYFZWBuDbTD+m7cKLhRDMhklC/loibfvo
14EZw/INyw3baMUMtaDkAXHc8TGinbAL3wW9uZjBx6WrxeeiNQzMf7Ez+EcMAbBEqViZkWCkaLOT
Z9n2lyUaXW/blghkgjq8TEYdPYJbjY8RaSEyjpvXvG/f50Lp1T8Rr8wkhk0KCvuesQXrvFuL5BRU
tfV5MELmTVTxWASCST7T94RxkIwQwGx6mBsSFcWa9xITVVi1/o6YlPJBDZYadguEzCL2602lOuCd
YwGox5nRMAHidNyRoS1FEQNO50subP7/NTtW+8GNSVr/EvgTtgp6S2G1W/wKLRIS6AHQZ5cZF1Bi
A7euoOpeUGt9Ik+yOiRO6T/I2DZB/hBpJalXqIetsHvDDMNZpCb3/mJPsGozMfK1NkHQbpO8c1gs
nDxq79E3zsfZTn0MczPbQsGAfWPg5/hm5kT2UWexvGUehecKWZQC1gLKKVKGfpSQqlHpxjrjD35w
smo8izU9Dfg9o8Vf4/VxcKHCstEW5QHrYDEAAQVRMk+rBDZ3hAi25BFUdhRcvLxOqHetjPW+HdvD
HMPgWo9u1HV7sJH+hWkoqTS+DkxO2UwwOQAYfaxtLu+5kOv2Em8KpHAubNOAfV+QoOEY0sukZDLW
bmHg60efGOj4sZ9Kn5TBenIu0zAgt83dZUQBYHTfSgpq4Lx2yxNhLY37LnXAbUeBP20K9GHQTIgI
iiHmupITw0xds//tzxIlfoV9E6ecJELDYPuSLat9k7cErc2DeuxHzr4FJCOMoTlIVXSKHulhw1w4
6k4QfmyvzTao3iYLfeWDRTYZX1ZR81kn3TPdlIjJ5NVp6hxGMDZ8qC6rPI60LnDyzVHKdQTv7TRk
HVgcQivmZ0hP7psXCxbWuTXSy1S3CuFqTqIRW4aIXia5MCSnpvYuzmL7RLAhuH8GZWee6iE2vvct
AXvxMGEV5G/mlJMYMni11MRj4ectO3kDROLFbhu2pwiJX7ZrpZMt/CWJvqPk6JFn6M5s6wNuOzbM
lqXqOdTfaAoC530ZCp64nC7KvSEaqgZsDGZLMFtXGwkzOTc0X4UxOwhq2Crl9OzZJAw/A9rBM7xO
pjiK/SuDRZq2aCGCBXitHzVzspuzxIjEh9TntBzt1dRDJRYcN8DWu1taXCF5EXmRbPoJauLkgRcp
EDtOiEl0s8Zp43u76EdiieJ5y38YoDtucMrTpUZsEDdXDJfxMRtj45MyguRk9IgiYB2w9cx+cWA4
TkyGIiApH6bbbNHbQAGgVyeDszOT+d4U9lPks6TbbTTshBmJTbuIYtUq1RwrIttXUZ+La+mwxKBn
0KxF5IY4JziR9F6RfTcSxwXmUYUH8lKLBK4FrCLewGnNqvAdI8V3I58fAuVMR55rDgYDvdygr80H
t8CTMprF2uvm4sBsstlyNg6flTfMu5RNdIMMc9oqx3lwzN65IyqhfOLbZl8uVX5i5ysQD2g2nDa6
+oWHVSy/GzKnwxEVzw8mxJIPNRFzjJot+74acY+u7cjkAKmafR7kzOPHR7sQV05+5dYyJvO764Xu
yf5NtAuBLzXRRsvJCf2DkS6/uo3HF+IMvMI7VGBTvCkGM684aBsjeh12YPrpAOxZQWKtU2C/YjXs
0+o8NBZUbXtu6rsuy3lIi5jVJvFanshlJGJihUklxluHNRRlMsfuzd+XUbrq+NEvgLdPUnC4NBZQ
5P5FUMX0Kw3Y8epD7d4O/aMCANLqg+/fX+cv1Q8XEjQqCNiAFkDh9ufqJwhjsF5VT15L6bEYD1IK
uv0t0WuOEtXZc3TpclsO//66fyn99QfEXeFBDnEcKsU/X5eSPLexXpLMlObee28U7aHoVK52EEhY
v6qinK+eF+ugmlGfcv/+6n8R5HF17evweMH5IzB3/KnmIxON7onwqgMMHQoQKNHWi69XXezDrPZ9
BKRpZdYtZYk+eVsOTLbV7U/472T7Hzp26E11n+f/79idafwNX7P5x47d7z/0x2gbtC4x7nQYpKdZ
2v+rXfWDX1yJMlXrECVNPd3s+L1fZwe/CHpMAlyv7QF30hHdf0y2Pfp1KFcDRt68a/qn/kW/Tvzl
zbVM4Vm68UftLCzrJ6eP7dlxi4A/Oo0iJIrUtoV8mkS07Oyp7PdJIwNaAV9SY2Iu2ThsHYSbBWQR
jv0B2MG4txvR7JnNEGT3w238Dw0vrCs/LyoWH84FLWN5NDzMn2fuRF3Mbmb53lGSVV09BAxcHvyF
bDg69aGbrcRADq5wDGebECTQR0wDjZp4iUIFQ/jNL0vx1NEUbdptPUt0pEttRPczZUa/duJOvBUx
vtEWgAdGlIXgOn+Tu7hWkMO4fmcAw+sN/0A65LJxMDaA0BD55GBRrcATtx/ieYwOlTKKFDu0mzeY
7TukbY7sGOYwFg5O1EFCj8/TrcKy1OCKJPk0mHz7cRHe8IFDOEeatiH6J8iBTK4GVHBfirkwiV9E
A6o1lYDkkpjJBsMT+iy7MbTi/AQhMs92yQhmX/c5AEw1HTlw0YSxkIIljAyCZ5b21ESpwGtjd18T
MiQeggKIiZd2Z6hKBK14HdFIiYKERCqk7IYeVFs8ok4bkVPKhRk6x1nvvnHs+VJG8c5IoC4y2hXV
1XCCN9NGjmQksDI3C33BTxbAK9SzgzsRpVEZTzhTwSLIeO62UzKqSySXZ3OI8oeWhhqI2KCEFTaR
XrXzM+qEtgNbF9A5WykXpCeKADPxrqaf1Ve8Zfa6CH28I+MiQWlSDWV3ECA6+0MaYe5Uwkh0y27r
zKG1a4J8epkZulJl44tUXu1irinKXS2JDlqL1hvWHcLx7YL39aDQj20BXhkrWxsZlElIirP01F1N
5D1x15szeNkWOWNuniJhByeylfxTLEhr2ISlmX+qCcx9qWSVfm8mQUBhhnbtmep3AUtiqYs9mvJb
JGNvR0GrjyB8ekbR/Tqfx3ZrJRVWIO67s1uaCVN0ndXxe8Zjj/S2VeueJ221dNF0NSXcI7hL49md
umGLQTpgtBvnW8iUKH/JN+ED9faVY0uLOmOxOKgmMY80qbPhDl0fQR8LOuRPyKKdNRhVYxX6wbAF
GiferQiTSIEU7Vc8OeFdAxphgyC1PUBpQMzSp6n31lnzAnqELsHRGr20Rctmz/F66SEv7AmCQ6kg
3Q6JoNUU0kKb0HB0Me1g3uRRHi0rBmXGi6s6xs2OkZNFhQrhHNQuB1XFfTyOEm/xqhA5Gr3MK88U
3tw9B8Tq2hnTbYp6bJfPlovJzg+dr9iDJ8B0+dS+LFNdXoJch16gE87uXJQ5O7sKIKD6iX67Yp+w
tSh3wnE/ermN9KsPpidZYtjFg1h5x4zqNIin5YscF7UNp845BiRvI0YFSLqpBShZVsLpjfRRv13V
vgd+uYgWtMhZ0mb4e6F4ziva8/JzGUoKbhfWBFpIhhYjJ2xQF0pgvV7RvJX4gsc+Li5zJZEvBvM4
HqvIq1zs6HkDbhUuJAScymuJs4ysB4Qc05NHG5ZgzjKmvzSXXf7g8GIgWvExIU1Euxq7thOwUOp2
8e49loMzInCy39BKFq9hXzbXZLD7aqswmd2FWuNgkLDbbaRWPiRaAyEx4uUbMSTOxtQaCe8ml2i1
cmJcXKCYVhw/JtZEyJRWWPhaaxHNCMiLegLifZNiENOWfU2jHoFGchNrGHbrUVTOufEJBBJyDqWV
HdZN5CFvgo+obr1252gdCN2O5jQXYnoDKYv6R+tFhFaOIBPeLIZnAOTTuhLzJjHptdokDsZ0J6ex
fUb2hxglFF78JFzL+shpPLnKWRXi0LVd9AhUrMZMNfdZvrZk3H2uCGpDcA9fwt23WgUTaj1MjIuL
PFehxrseJRLiLDG5MY58X7vS5p4QBqXVNe4IGwQNSD9+Z31HrGLEhN9J2KXoyrlEFJjLBXaHvUtp
OxxbmofbZqICYW1Qx1QrfeBTCP7BQ8c6z0ueMeNezaSNMeVf4OjCP0UulLooh8RNRCRnSwuKOrRF
DPGRGY09mJyeGdztazsYfnwuzNbAOEkP0BqF3Hax9zW1GYdPPmE49DjtV1Qi9TEFdvMY2LHgqsVX
q9Gyp8DN7Adl1JcU5eRqcdHTzn6IEqo6BhJCAip/oq1FYWyYgNUY1J30fnYB3juVUfMDi7IeSl50
0CJakAXaylwzE7E2RTyjymj5R+KbxudUC7pay1Znx20Q3Hd1jODLDcavoxaBwf2XGxo0aq/PJV9y
LRbjKXVtKk6tIXNuerJZS8s6+M0E7vh2e7Z9LU9z7RgdmugW6WyHmXJ6g2wloFneGgmERKQsr17a
9+W20UI356Z5mwOtf4scrYVLb7q4/qaR82M5vZekHCJguanoBi2oIzYge+UIx9cFj9ZJxwfDdLLr
bHrPmQrdfXrT5tlOi4yn7GLiaG7qPYbC1kOYMULiiFV9nrXMr9eCPxRwfF8wjNEBGnZafrZB4vA7
kQlaWjBIDhtqFKllhH7TiUvHcsZbpGWG0U1xyLkL9WHug8BcMb3L3kUg3zpDeBuXKSiKsTSoTyma
KbnirTMcII0qjNfkTBPjbVRNQXcX2leluV+OJoCpGwxMcy3IoNaMsKEjIY32IA5l370Dmx4jU+QV
uyQU/+4GCQPChYnoHfJgCgd9EbDrTai5ZCh7mi9+0NR0SEj4OiFeAH7N5JhQAGrlgIiVpQd1pXln
/g19FmgKGhZdgGikvICSUtgVmpVM0/HSiIX+zsQ6kmICccCqcTxpP1o32Npoa/DawKb/xFsLjo3Y
P9Bsgaa0jWnLToBNtmwOgOYdtcHVEUMdBUwDyii3/WeloL5VNwCco1lwfpux0MaBJgJjL0/viCrK
FDlZskAM5qvX1gqaK2I1+bkJSdquPNRj2B4yuCki1BAN2ZR76lKIMuTBmai9xcKW0dCj29PrEo8W
wJzi5NegxKNBkgpQmk6yzs3IPNKzz811id+LhLTBMzcKZZ3dnz1/tirvt0P2f8u6fyrrKKHoLfz/
Zd2xmn5SK99+4PeSLjB/EYxmmcL/SaoceET28tgjwOA9s6j2/regc2yNOBS+dJAsaKUyddj/CTBs
SAAu+nrfd3SN+G8KOsf+qWwyqeRcx2YYgNMM2KFt/9QtKPp+LGXin8ymUGcj7erNlFnZlUi37Btu
mOVIPjdwIdrBuECyG3PoRh9KNYgolJ3xCJwF20lcz+OjY/fha7agszo3mmQU94R4HKsbaigsEeKt
mxv3SIRQz1QuX2e3n56GFvv1ivlrHp6wrOXfRk1QGpvBf41VlbJf3BBLPT69GYwt70mPhDDWLKZR
U5nSWAOavBusCWOR9w1jaP5rCcopymE6pYEaP/ZJ41yhUYF8GsY6/N5rDlRkjHd0fmG4QUhL3xbN
i3Kwq3xUzCvX1tzF3w3bxmIURC6Bxa2Sj7U3cshTs90huYrU3SJbgQOtdebvsjCMp6pMwZDLsYju
R8MKj94NaBWBioIfWdnOxYrTLF2bKLeAKU2Qypc6KonPDbst3e34Tcy0Zda2j72+ky4gLUiM+fMs
4vgB6SbwKWJYD8mUR/toCfyTyyF/b9JsImasKLxnenlLsufwl8vVjI+CuF5hYedmrqBTa5wq+DaT
WViDfGwlwSX5CD0vIAzMCrMG/3emD8/CW1agDb113qjg3C5oCzX2ssSBUvv3DsJpFJijHK6jLJpD
NMdkwiI5QQ4e+v06SIq8WjuLR2WTT/1JSJ85pKW4OUFObKGB5fpBQO026Usv6QPnZm0AcuX4KcdS
uPIGp/chQ1bweuNlVrj5IxoLVGFhv4mKKd3mXYkTLtbUHpVAk8JpDo5+UiSemEnXn4BV2DFhzSp6
9Pv6e8dvwSTXL02yMXw8H1OU5exuE40yDp9L/xUSh2ccQk7TxF9iiR/tstkycE1t/OEeSZmwTx69
qYVbxGB2F3BWlWi/CYMTVcDmpxIxPSxEcaavjZkhEHlaDB9DDVMN6IV7wlOT6zTL+JE+7izyb3y7
FglucdEm3FvllODML+bSMqm/R5RVhPdRR9JGISrIyE4/wsOePISwwvoQ+Vwj7JpNmi/PTqci0plt
4a57QULrISxFvTOqsADxkXrrkW7SCbpatuswiPF62+1aB23XUUZbvxRwSQLiTzrESeumF+EujXFs
GdQa24S+CHABm0lEJs7UQMDFTSyvqnKuAHcPQAXcy1I74XpmOEEtXM4HiJnc90EprL8j9fWmpPkI
jK1szHsDUKe36brBpiQPwfunS3+yyIfeJuz/R3xx02WwF6IZiA7aN+4wkJlXLM3Z65rhZKVDcZ1F
6VAt4OHbE5HZI1PpnpaYFzOjnl58+4MwWAZyP/vmt5WzYegUr6ok7V6Mwcrv80nJdVeCUUqUK55b
J2PV8kG9IxCH7Ue4sCKuD0xyOkX+erSATY9D9gjf/zVwWo7pCy82OZyHtI9o35bxtqhEug4bwg/S
xBzdFUYA/0BRRSpF5um7XU0vpm3HGxPg41FWzrK1co8YESu1rl6t4WP5km3RS7hH7NXF1kMUos+X
3XDn0r/aNgpT2Ayi/KOdOw5kFzfd4JrMoZnGiNSHXr5gdhnO9eTlikWqY01BLwqOLnFD46u5UA3x
5kfLg0mRDJcwSh/pXeW/ZhFK4WpxnMNgBMzAhBGobdRFahday7DuSyYhwCPg7yRZc18wRthLCC/w
qax300NczuB93KmwWFaU7j3km9GE6c1NeZpwMmzDhY4LaRI5d9uyU15U1LDB1ySZ2UR8ewSAmKhe
rWP0+ZcExOND2vkoG0wAKGOZLSjCLXNr+jUuSUcOFKx+8QlZuP8Y07/GQcvX/yklfMtyB7I4MlU+
iHHAn5tH5gvBSvn3bnb6Nyki51mSU/fUNHHEEbIxd3kNvGtcev8IcRMnK/5MSlLfyll042R4Thyb
kKC4s9/tjkfatpvpAmSwvPMZrh+U4YoHGDDZWlFQ8VZN8zN1DrbPwhDJfT8GSKRRzV+oz8ODGbvk
nacdVj7HZ8nMowcRdOkhCY2EoKJB+qts9JlRsuZv7LTHs8KZfzmZeR3vCrw7sKvz8ENMBEO8Kmq3
+4wON8lWizEmF4suzaGzwoZaX6gvqLyyNbO+5cUebYhuYSppyuUJUzPZdB+aaLIuC9SwC62FkbQC
z0x53pr46nqDeCZCzNotVVpv5qlBr+5Rvn6sm7p7tBfUWTGm8mjFwtQc2NHVe0zG+Ysd075EAycI
iJ+wUKM/W9YpT+XJbfunfmASgVHCFn3/yWw8rTKe0ZL/D3tn0hy5cXbrv/LF3UOBMQHciG9TcxVZ
nJtscoNgs5uYgQQSY/76+4CS7O6WrmR77Y1l2WrVBCTe4Zzn5OZnJFpFxTTUb9Mn1EZRhXq8Fj1P
otwkakPXCeENFfEt294iE2l2hqncSjhGX4NuENson/EjtClHcOK4Fg1DS2J5nMz9fjTLh5Ft4T5l
wrnlIo2O/JTFhvzx4hZRWQcRmDDp2JAb1me/bV7+Wx//XX1MR/qXQuULmt9X9ePS4+OP/F4hu794
IBwQV4I9YMNhUaX+huxgkv8LihybctcNPsAc/6yS2T78c80RQgTHdWojz2SjYv07VTFuwB+XCVTF
IfKtAKGC50B8+FmY3ERdQHjsJC5KWwa48tFJjxthgcVkaa8M2dFnwhVkuZCXTh1d1dXMI7j1TAML
h+64KhEMNCbQBqWE005bQ0+tGx2CiCuacfWAX99vCi2v8oRFnr8rW2C141WHWithamez5127yiAs
ZdepohSXg9uotxw7euemPrRQ2/DZSwifcHiybXaqiTfS1vO9EWhtXeouSSU6BKuCJbgEzem9bbXK
vKwmq/DWmWL0s/JblapDwaqhuWFHkt+3TRQ+q0I72Cd46FrcZEMmL0i0TXD2zeFnuExuzUvMQm8n
1hDpntkQa2lnrsqtU6fB4iwmgdv3x40R1uNLOrg8cTAX7AggJ9qjTWh9s8Em0qt2EiMgZcuQ+1yX
xTEj+OpFKK/5bCsH355Vp+FbHQZvxTRfBWabQa7Ky/nIf0TnoRfOderhyYfnYm27zFkwYyYr/8EJ
m9s+q5IRgsFsomWIBzSNEgbGitKZI9GNxLwaYf0cKkOXN73VK3RbJZDIdsaMrv35NmR8feLByGyL
A3di+M2BfUiKLP3K9eDdZvkwEIbGFPSa7CMI5p5oD6qeLPx1XfWQaJ8SPOiJ99a0TgMxHtTDQWef
kTvZT0aN2mglGtu5rt243yDjqaFkgpQeUktfoKJBi5D2LoZ5u+pRWixRNoQ+smQDs1K42UScT9To
F2MuJXHxBfyqtNFHN7H1G4NA/8i+St5rJJVXvdHUlzXme+QJ2phRZGkxWGQQDcDPwBz8/lcMWO6Q
nA20nxJIuAl/s1k1qGOr9pRJVgrVCZPVWNQbv4uaLNxhB8HhAkwOrNJYKBKfzQQ28Nt/F8n/kvXD
dP964nB+JRf7tfr6/ZnKzn/5Q79bPzBxuNx9HF4ue+EP1tFvZ6ofshQG1QMdiEOOXfM/jlQ2yQse
CQEBMzGC9kAd/eOI9X9B1cBCV3i+i6nh36Mg/XTA8vIc6Cbb2hDXtS3+IExH6tqWCZQ+P7Y8jcnR
rS7jKZ4/4RwYoD563vq7gcyfLIh/3lzzgj7yN9PDkOEEnKk/zjm6IkzYfYn5gJq4vTVJ9VwLMf5d
sMlP05TlY/EcY5ji4v74436885Q5AGCZDqi7UlYuU3NL6DqSKcaHW9MYC3jCLerHJjPuFGl/n/76
Q2LD+fHBxRtYFDXk6LoQ9vluf7JgoJ0OWPX6Hf5bWoIdCYd6V/iJeRhcZI8Af9sTPUWr9jPjSWsl
IwccZitTI10rHBb3GC7JP6pB1pyZvy4CNgtQXgAicEfiH/9sUc+IEJ3CQMo2yYyuwosUR3sXzPM7
lWN+h3Iy32jCDw8Jxx07QML/SirNzxGt+j4aSqQ4MrawLi5zITIRiBA6mM1kPQgCkq7aMbce7Alp
e+f0ETBbJV+DEiT7mhH+/I5fXe8IGxgei55Vosqm6jKyjGLdRilP6rG2Kyy7Zv2SpLN8tmKTPzhO
KarLhtRsCITRXcjUotsMSpr1ka8KLWGMfsgCsAJ/dU8lzMc0fWWz6UWcONdzsPGnOrn2Gl1d1m5I
/1XENskRftre1sVA/z/4yATgPwcrJRJ91s6UHiKzHDdOBFs97+3mVpVddNII5PeCQMkjWH7ejtMN
j5lZDo9NpsU9vw4mR1TVW5IVoQvRTr/NmE3XMQMEhH3V/CnpovqZhS2/DCGY5kGMID7BP0cnp6uQ
jLLcPtDrzO9jD+nEbPkjtOfqSdA7XUZT7B6bGHFiX2j1lCH5vJzqOrwsy4BvhOcdXmW3HLFfQgA0
EUUWcqtkhL27Guxt3TAXlOAfV8gkxRpzffvmRvxtnKPCoicjE/NgTAHQabdvWAZxOwdwO/Yi7Ysj
nl55NftIRrFPotxUTtVW7CxUcZQqoBLQxB36rjHtATDldzGdwk6AIL8CO7aM7+PhW24yFq+6DqJR
YZocGlb9kk7N8BiFtT6HzcC/Crr1HqdVAO2ETxyieL6KeFqvhdF410ZsDmt8IPZWuFm46sIEPS1G
Z6YVSTV8s3LgIzzw3evY5ZeIhjBgdoEVhfheMhMK2fO90jqjfw29NYuBLCMv1oClUydRdCfMqHkj
I0+fqzGZP9ljiVq95mYoWiBMiDy6r2YmrAfWneMmiQu9g67PTivmd6T64ateLtGCwLFvM6KFnYYg
jsZY80u4op73tDrzO8sG+VzEfnQqVP48GorwUeAw13HwbvahOaxSo2TsoaLSpgzwXkx7pqKKov4x
trk2VzZGu71t1sHGdYmjjvzhG+NdeSUzj4tysqGCJ/xQIG67HcxSeS1Lx0UjOXrXPVGND1WKI6NH
zf5iYP/Yaj/XO0Je6xen9OaLzDG8+ymYA7kysiBcB9VYv8aBD2omBVfJnBQD+MeHCxJuAozmxt00
ywqcOvOg84jV+0kqgyUZcYsBuXl8PxZzqdNUZGgzRzM9dDXzdGw5U7r3prR9k3Sy/Ewl3fR6ToLm
M/Gn4WVmzr6zZezdXHXCjgP7KchDENvPQ12N3Vva9u5zalU4fg6Doyv3kHbaqLaOaWKGmZsR5eWI
O8a9I3RvXjXuNH+yAM+uaVOZFlve1G7wDIod1yGhxjTuYbWqyVLFoFJd9TUr0o4r7OQa+U1nKiaf
ZnFneP2VW8pyx7rQu9UtrFvPn5yr1otR/0ZXpdE4G9PnJorxLx1LO/+kPNfasn/rt707f0kDkGXu
0H/NE5sUrwrkaO8mBK+JeFVZvbwk0nLckkYxrVUUd1+tVDXbOFWEXjbRDvGDdZp0Hm4INPHXhe8B
WpdxeuXiszgbIR6SNfnSJ5EFJyNnoJoWDTFxkljTI/0ZOggDLhBJBB4BGTnr7rIo3mPcGMSv0lXv
8THPawrGu5l9wtZGOnyR4f05K5GNO5FwwzZZaV2kBB1ue3xpRz3zQ9rWYB5NUrYPpY/sWnZOgAHd
YICxjLGgw2XQQ325to3SvCDKNjz0sXXvlEwQBeMH/CGYWOC5Tt2bkuMo1l4TGnrF4HCZCRTdcLBl
6u/o3V6qGlJdr8h/JAW7P8ZjiGWpCKmCPeBTmzlSb0499vvYi3nm8QAPCMHmMccQvdtmlWjukLRa
K6vL1S6GP8zSLwdmFwYT5KIBbYWTTxfVFOMFLPL8OURl7a/FJOZ9mA7pCNMYfyKbnQQgkuvQczvN
LdVZsHN75vxHyflKJgGHCKEtuSQyQnJfnd1CyYtRkx1M6gaYvkkCK0gS7iq1jWPs+1XNFTh3lneS
op0+6dFh55lB1w9UdRiLjTMY9ckCi/QKPM072nOpHyQRrDHL7/AwaS88ln0036S5ozdD1DenHA3K
WuDo43LPh1XBuHyroCLc+soFxRXNFjBcuKqoSINdA8Z7i2FQr0YQERs3dLLPvgBSE5jziIxpJvgT
LvgO9VHN2LC8LcCArVVqjsc0dSZn5Q7DJjbi8LGA7rQvUq544dTJMRgmlrJj5J5rgr2R6I/GXUkM
55XV6PnE+mJAx+uRA8WGHoo/OMSrJNL+ZTjR2azdccR8RTCltyndJD9Lpa2jTEofG0Ai2ouCZQ++
Pn92ESIRuYooCkFBMsd5sM6szPwmyyUECu+7IJETuyGJ1024lqXR7nt66GeyR1OQyXmaXbqwS95A
DwrzbCl30FgOWbZ4zyHm5sOY5MApkGrA7SYgK9/5iTd8qWECr7tiXOoC2dxOE4kxohkIrw8Qo1yg
uAJ6FkGrYsZll8mxdYb2MmxU7a5bluhIAWsvPUyImxTDZ+CKOFzSg04q+YUO1YC7C9hu+W0IpllK
JIwFPIcKSx8yT6F/siOPw1l2X8nZASLNcLDOdyYorHglOYXfq6IINnI2cKLl/nIP5JQJfmTKaBN7
WBj9JGVjkEjvWpNBfGeA8eDjpg55ymy28cMw6VmXFHnwIMUkv0yECspt4vEjWZqn89xTFf5afDWp
bT1k1qy+yszPgo3NOJg6uVyE6BMBKVvKUHE/sY1Xq6VgRB2PBmaTEXt/dKCMXBatJtXbVJhRatrR
rs2wFpbSbgjB9ZDzs0GrjbuKQNnH1CakJgaOtyFoTF7F+uNdhM1nB8lQCgasWQ5lonDeu4yaJA19
ypOwaawbjsHqqyNFPWyMWAw8tQeOStYjoPdYJYAKkvM+YQHxmBCMi9y0MQJoz2U77+MS9LLJJGWb
9MO4iWOe5TXF1jN9NSEy81L+hmS8+t1UHG3FR8Craz0E5TS/B7NMYadG9bbKUqxt6ajm1YwDxCYO
3CmOOdqC279uIqw/6yGI1mMbTHqAwwn0Y6uEXCGv49joDrFhN6coXEjZ2JardcNA5BZ+E+W9gzty
4Id5UXMbwAuq+LL7zvu7hubnFMuPfmZ5J46Ps9wHYfDje+lrEI6Ep3QHN6XyBzTYe9e+YD0Vd2N0
ml0KwiTkm+1ic7rx47pke+k5B93VL3FUcWFW6MSUM8wX1Sibz32PgQPL0fRppOLe/c0XR3P8g69h
ab4Cy1lGkB7wr5/fLOSB3B8MRx1IQWAsoipxP0tuNNOCPEogNcge8nopHwau+LxTwcbkOXXKq6l+
zSR1s+9SBP31m/qQZH9vtliM8T4i/uVN+e4fGt+YPCDIKLE6kGjUOGvgDtFGMfJjD2AM+7btkw1H
s97ObDpQF/VUUJmkecWqwG3qDvldNrrNySkENOHIq78itvFvAxHLbdg1+hAZbc2oqPOMzV+/c+9P
LkTfgYhkgpoIET0scZPfu9dZ7TiymMf2wFoRqLyfwkjHRzzv6plMWJlW4yZMHP99wK18SAkL3hmW
/Rpk8mmsYmebepRLhkeiXQ/i/DzAInweMNZCvIfxbpql82K75BKcZSzBfrZJEhwjYeUb1DWEDUzc
0FiVswPeVe8aqKTcItGhXi2wMlNAatisznzhJlTzbdOPm3o5YWy3N+6GuBX3hufP72UQm97KxrKE
ZlhxxgpXUPeOdXHsWUoek6imZqdZpi8hOsaArLlcIW1cchJ/1OpTpZvbqmiWMyVcyvacgj4sGSC7
iJ7vXSeXW2ihTJJh0l1mfUMNajFyiEHXP8baiLGUenbx0jp9Lk5doX3kUdEY8yWlmOONSXXT1ovz
BLAa9uCCuDwWduyJPRuPFDh5t6/sxzpyrZVqHJkffaGL+IjMLd2w5uN/iCjoo42JxEGsoxRZy7Dy
qLgvQvZrX7HCIDZwR2r61kwws6Ib5xOD9EdgyiGcrIqJUt6fLGLtZop82mnzQPfNEUvUwZOZ0Wra
FdN15RlsrstQ6vPU0rgFiSu/zFmPvS7F4Yiqg/spH7kidUdDkVSif+zS4sVv6R/1hCc3GMFYEgpP
1OzHdxfCuE8J5uTL56Fj3LWZ7RwtHhy3OSvKfZQnHHqIV4sjntH6dYK3/+qyvqfeL1jVcdvmO6cL
2hs6UdAapAOiyqfpF0Wlniry1J7QikHmmziNuqW3q5KwYOnfIctzdTHBACxGjG46hl+g8JZmle+s
qJ3829Jp+0fTImXZruz61VOYj02XDktadM8b8pt5AnTko6NpY6BE+qi86pA8cge7nCZdVBGaHHR0
RpGLdnEN7ZR7RJk9uOXJ4v+Epte8EW69cAw0MFC6wxVpC/pQJTwTG9kwlUMnjkYlXB6hCWStnTez
7ytKu/mMliG4tEbGLCgyw8vYIp4AI2Z1KZi271seoPvKtD1iO6rhEcg17f04p/tgmQAhnZJXZc58
yE9pk4Ox0u8wvGO9JRtCPrM5vxkmX37p+o522/TYmVbY6MqRDGXL5V9aGUvhvLzryQ0ZYiG04MKo
i+U3cMbiaC23KlBykunJBNlIhiUvXoOxeCKmQKwycySmeUiZjCzNazqZNPDJ5Da3JgCLcV1nlCIf
z2JZxRW81xj6Vg4mJ1mKXuY6juCrWoYSdeHPFzoW83kamK59XIb24i/g8m7Mw9Qb89mNmXg4am5u
PyY+SDUKPorPctxicgKArjiSQp8y1qegKgI8oH2EXPFjPGCwp/zSuQ2dLQNHvvplkKfTYN7lkoEQ
Qe3vuHHms+Z2q9YTiDpsmxOzsCBmemXKKb9rpDuhXE6gAcOKAUhd+9NN0w8M56qOnzjG+3ucNJ+I
tT5mW/Q4VP2o/B/sSCSM/3LTW8veqLfoJxfzfWyN24+ElngqvWs7F949BY/ZMvga1BMAGCaC2s2b
zxphK+zdbmzeYjY+aEy6+VNlcJtHdlscjWW4gjSNY42OPjp9TGrYLKEJotRo15VO+TeVNsMe4Bpy
61i8/Mf85uMhOeXMbqs6cY+GaXwzTb2Uy+AFsKiXFEuNMpG8fFyaMCF3+BKKI+Ts6M60iupS4sPf
NFDlL4NOkQZuMUMDAc1MrV9q5RHxEDREOq11bHYc7oatvtZFWL9MMcVOazbh5ehzztYjUa6rBPn+
m1k5/CB5jodH0T5tlaA8xwkRXi7Xc9Mux7CKanVBIh8TSeyP1Lzwr2HjdA3gSjaGD8ky9aYuWZ4C
NGgvVsAl4epefe2bqH5NrCi+9nvsR1a7XD9krh9odRhGgsrYkOdWHD/K2wCe5i7OYa2XGDlw3/OY
ZH9pP3w8GyziLU59ECfXPkc+c6fFjwE/7dqPDcTr4RhCQwopQ5o5tx/GlliakMTytYAJyIaJozIR
mfUgBYq9tOeHDBkQH+fCrC41nMBLz6aILZffgCA6+awIKJa7VtcU56PFaebGw+M8UiZLct8vzbqw
odJUHLacY59/5YUQ0XRifiHWHyNBbL/uMbBldMJbT3zgRPmpOE0kkhKV74i24wqpyTjqO5qdD6lK
BxTxgCOdm2I2h/oFZTID6pGZsZNGtAodhbMjAEjYDJe3POy5eD6O2WlxpzA5mi/QD8VPdPUzLnF7
oZti4GQK1TrTTcvQ5hN7T30wkFKQeILX5No3Od6SgfsoDx2eWmKQ9HgO15oBvXEamZehMCnTY4WQ
/TTKgiHiclRiXrW3be7k1zoge6kg446pl0GAS4NqcZUwMuGebJlOV50/n/3Qsh6cxu+/+VU07Tve
+grCOzcuiZGUl0Utv6iypeRoQDIes4qbLJUpznm/ehkGj29N41A+4gXhVhlyvoOuwNxcDWPzmaqE
ALt+mvFkYwkPqVt6L70aDZNDdmwoJ+o6ooKch3kz9Pzgc0A8Sm4zUv/4248bcy4zHjGG1bdv3sgz
VfJQOVa6m24m4CG7EmjLniwXbuiUqjL2PQ6ZwePKZkWrPawEqT5LoenIRn/eTSp/711diy2CHD7f
Mij2lXxxbTrTcakC5qmhJWP13e8ZJPCJx6NfZOMB+AvEnpgMwmUTQx6m3Paez4sBGw9OXdTV//W8
/ouUOvyW31X2f8iBvwIwkfzP5jWvu9cf1pWojvmDv0tAxC8eYmbTswT9ivujBMRllYmdmYphobeZ
NIG/OV/d8BdMr8C/XLZeTFoBN/++r3S9X0LHMkltN+1g2WT+W5IQ1/9xtbckjKDeZgOFZ92Dpuf8
1BVTw0glJh8RFXKVWO9T1hsdsRU2h86szkzDCXUtIWOshsDLmhVicP1soPdjxpliLBqkcRkhZ9nO
4C13McQMEP6aoGvUvwnF+SloRn9DRrK4qPvKuG8qRe5HFZMbwGJrJV3EvUMgJ/ANBG6u+pq4Aks2
jGEXtIVQzAX491k7u2lSmLdD5OyzBi8D75tBpRcfUJacBdLtE9lZqAKb6HbUzTWWHYxdPJWZTFuH
RklnRRGSo/cWJ8sFZI8zk2VF87X3kMD0aAHW5dAyYXSq+Ry1MfLTDtfBYL4lBplPTaGMLXsRazeb
Wu+9umE0Hdt7o/KqJ06OjH3SkjRWAIKe2us2n90tBIPutbU7h01lGUABJTvWKSGGWCU+Nr4pKJZA
hQ+z6rFpoaVAF8sgS9LXsu+bqXmkHA5xl+EWDU1iO3KNczIl+MoOSQk1pbNN2IZDIDU8uLz9tBpQ
YEAf9c+JBWcIsM4dBqpx20X+Piz7g3SXGInCRhZOUsjapSPZ2JG5x9QKfj6ZH72OWfnQLR9C5t2m
6+mpi7mPUQAZAkJH/6VUZKRMEyElFHcXIDPntYOtq9Y+1lgi2TzdVBsaMgOlpu+vGk8cwig8AVE1
10FukzuiI4N48bQGmtx7W1VLyiWUtTueoDiXB5QwNqliDz7BcEdFz7VBdAO9c7IQRWJN2oDqdTdI
4oH4BMA+ekEgLPKdbWhlL3KSCPSN4DhXETp3z2k2PXvplYOqHCwBmnMaAMaFxjbPmodaicdg0peZ
jbEnHoS7M4AGb0HhJXtflq/ay14Y0bj7jAE7JiLMQiQVGKfGDr8hOmFHNoTehmtiyQVYiZFLImjj
27DOSHiIyQyzlzVPHnfrIbDwb6oCJm/nHQG/WS+zqy1iCthhGPkXPbsTAdeB3JIiPB+8ivmZ1hWZ
GwXXQlplzcaPpXtINOIZN5mnNcieZpNb7WdDdeTX+FO0gS9Db1nPzd4K+AXBQsO4JaIRpnD2qSWL
6Qwfrtw5wRcY4+ZpihkZe1IYD4VrlYqtLHZXv0jTu3JgVlwpYa6yfNk6pmH7YFZMJkBx5ncaJidy
Z31WHdHw8JpHaFIYe3WOD9KzTX+LFgscg22YN7A30M/ovNxaivUAkyJ7k3QOnlA/E0cLsPo6jQNW
GXZMKzrYF8ow+41hJ/ITqwO+RaLbadQz1g24rzbeSFK66dXs9L3M/DRHLlNRbF7cuVStXSL9ddhr
C6NVXt3nhjPfRLI3T1anRg/Ut0jSNf066bgyYFvblSjWCvxlDkyrHW+1v/QZq/EPGpcVRKZ9nYsr
w82/pINI1jiecOc2Pgb1AG+4z27qLLXyIA4V2Yq52DuWsgBXVc2+YsB4nInu3gzSY18N4hSgnFoh
h74T4Py2o+lQRoYYnfVYCBaWyMbsJnzru+IunWHfWf0NKoCOvLnUYnFrfCtdPe+YB1+0nX+Zjvzz
NBN7UDYzO+mq2lHkMkJoMbnMCx8l8R0WxW762tTxSNC7vlf4FA7+AgQrcn9JA+m7NeKAefFe27Td
pOSYsWjPKPR2fWm/hoxEaEDJihsWujaO+xgpV7g4CjFLsLyir/w2kMK98jVyLK8FeG8WlnXCapDv
ssIetsDZIbV0OcabsAwOiWNeUxW/CKEus9jNjsqbHoNR+Ss/FYsR3BHHnpb1IQwH4oRp/qX0v4lk
pJ6LSC0a4+LBtvoL3+3aKxnYp7QmGAmPcHEufLGCSXdTwDTfRE4SIF5v3hkBmkQiuRGD777euy46
6siDQwD6oLhkQtHu3aklRtuJUP0THKWc5CWcAYgxfkVnUsFwFmRrMIVrdugmh80U8IqV1g8NgZM3
KheXmcVDCETWxBaHeJLciotd23veyiy9e0mIykZQpl3MjTrGLSB55HUGsB9MfUBEzQ1IZPFc5NPn
Mer7A+Dsr3VPggJNMvsGuxv3UzUZO5p1bw1lIrzuiuHGxEbP4tZd3vh4lg18oQ51G2yAuzrT9XYk
imhqUhCQJDkdrcR46kNJbrgxfXVSiaO+6Ht2ULrlrEnbLTmz4sD5m56w3xOSZXDK4ZGko17S3wOs
0nvGit4u9kdnZxfSWU+utPaxnz2NQ+qRlRQ8zJ26UFAlCYWO3x1D+qeiKqKd4bM8c6Wwdjhkg63l
liZmv2XCjy8a6B3p0/iea3y5M7L6L5DIqu6Tm3YR6vU4MCD2H6YR9JFcNOlBPT7C/il9bkVohFlB
J1AQgXgNtiwc5cqHgL/cZEDNPOUcGrtOB1IdJcmpn5weKwnr0HlGbx9vPVVzeucoEMCo54RPR94d
OghftM/1wFiyOrGVUn64BvIB8AfHSQEaioYEY3nb/jrH/q+2+m+01VS1LnuG/7/38Pyq1Otb0qtv
Xad+qK9//ZO/1dciJPM5IBTRXyIBQcRQev8uB/xwG4LPBeyCEo8UvX/W1/aH6A/lNdrsJbblu/ra
+sXGnRhSczuCJp+q/N8gyyA5/GF1AqjJJ8DR8SzGLry7n6rr0CGXDRioJOi8eE+YpO8NuHaLCXz8
tU97m/5v/A1BbUGwdPU/VV/e1KRIq//9P3/2SjbQYPTdVPN/qONB81buMg0+BDbW39KULxJL4QqX
b/83ksM/eyVeAyU5ebYcNMv//11uIGiDSLcgOkhfJj0k6s1rBfYL4a9+/O4H/9c+Ens62zU9Xs7k
tX58ocEv2Ay0WlIh5+95kb+jVn7P+Ot/8jJL8+Pzi//hN+pQtgFzA2sVGfD6wgDtHswAKrcp/Q++
Oq7VED1rSBiP9TPDKpZm6dYJn2iICC2ZzJ56vLYZsVbZ33woesefL7xAIM+x+Z0WEtNP3x1GTSRq
HIwHHqA5srf5bo6nBa/3KIe/BZ8tC6vvd3Fc5YFwhIDJbbMfXBy/318RBkkG3Ju1PLDJZ4fOpOaQ
BU20qo301QwoZlMXQCyZ5t2/fykGwnWQ/Pq+K5jk/vjCPD1YNiEOOLDZq+/7tnHwbRn5o5Hx3/76
Klm+sD98RjaOnAow0Lirf3wp3Wf9nLK0PRh9A/cMGeIWTFJ0/9ev8if3VoAQ+R+vsuywv7u3FgEz
ceYFrxJO3oXdTo9DiUYdpNF/9NV990o/fXUjxUmN3pQLpOiBUk/Zq64Zsf8Lt5f5xw8VYnIhrhUC
mAs5/qfLA9emF5TEph4kScUbCeKaZ7FkdKbdciaLxaw3VthauwZh98EE6YYHlDgS2L3VCdmxELTD
QGuDiUiMFp3b24dKw89IhyIXy9r1fv4+M5c4xtoaztJXEdJfvUA9Q1a4teQfgZVRbtmi2fQ5DkX7
1JS3cxvaT7lv10cvyqKXoWT+N5aTdyB0DjnQXIV7YMTB0l2JGD0DrIoVO20EAg2j265Lqm2fF9W2
Ywh53xmZezJDPb41Eac87G/eu7B4lcytL8ZADdk68YOkxhZZgBLLE+C9ivdjMLZ4JWy23uRDJ3d1
GMtrdHL1pvMQY7M2jAjntvoCLGfjdOFeRAyeGxOxWYaRfGO0oKZLk0+nSw6uMvO7NdpfG30yh0sS
p9WWxqdfV2wilxapphsNLefklkxpwfXWF5bZ1ZuAwcI+CEuDAYlpP8XJ4F1MMS11HNTFoxgRVzbK
kc8NKX5PEZ+dimtk9ShLt9e8J/CKdB0y7NaOM3OvT8JlXWSwKnlUY+BdMNMubw0j7V4ivpqLJGvk
teizd9PiN+0zYT+VQfo+qTG674Suj+NyNCZK1RdzsUh4Wqa5Mfc2YI2bLAWNnU3MXznRuzVFYbof
4oIBjycI6S5AWJ7SGNDxysUpdxU7MrzORFy9g6Wxrqw640vsC4IqoVEyd/247AsVuwSRR8FlIvjK
8pQvIYLEvda02+uSeMaHQNvLBsxP85dQTzxim7GmoUgWpmkHb2Nd61YU+xQRnjxbrG3DjUii4XMS
SSPcogdUdNWEkQGBYiF3aYBLfQqYH5HAmpfv8HjqE59x3laIGlfo8ZuDm1kEW4JaeHAgYWRrrzWX
8FfU5zk4p2SgQZ7Y2beY5MEr2/wEXTTl+HVtCSue8ZOBH59sTEXmJKlKpjbW1PjhVpOUs+8cOfQE
NY4yeewqIx72fVBlr+EI7iSsuI+EX9PHp+FQ7D/g6iOR5581vfXek3Squ9Fo7XSXScfThLkHKPZg
DI0Ylafc+qJDqb7amnvLNdDVbYrRU58GH8p0nLnehT8D8C3ZM3urFjXECa9HisZuoRcTKuGevCTO
X5rYrk6A3Cr0CcpmWJK9M98PkcUL58QbsXZWXM4bY1aM+xPUwVcxtDXckUW4zwjkWfUOj77e4VRL
AhZckJeje8iqfb5J5JR8q2ToHapcsK4WiQBVZPWfpZqHvUMIWLsKey4EPQbVCbDLu0LlTxPVIfGz
in3Yxt+6vvU3iZruq8ZGvTt86ZM5PZWVYAsbSXHBo9C/TXpuSrSc05YN3XAeujbcMhaUO2xTBGRL
P38KLKkvzHDalZr1V6wn2a3LERA0LBXMYU5XLMnzsGJvkgLNdtVn4bVDUYkKjrs+X5JkwfZHyDCy
eatbTrdy7AaGQDx3pcvntsvslbS74DoYM5DLkwpunaGzrpgNsKyDsnciOI9X40B96QGXMlya681Q
8fE9hf18VQYNvWfVj2/KaMmYjAH2rhM3D24t0ZKzZBID6HFQti3nh0gM/1anE6untp03ERAYOnCg
9bdRnbcs13tOso9Kqw9bELFmCZl7zjjE7L7eiJGXbtl7H1IFcsG2rPGNGM8lzZ6QCeZWXMH4CNq0
uHZkV++S0SFhGK3htWqWuromv6GwJBcTix0gc6UFU9vn20kjBkglluDtx6mLB+S5ywPrmzlyWtGV
F+RvkmGSR116lXlTvIM8D8ttpJJYGUbnXWWxt1PomEicbgG74ejfQw+b1oMW9SfU+uG19hk/TKbP
ZJXcp3XPLwweywQJHfM0eBhkHK0DUVWnCBLyreo5ewxSLBiPcNPnQ8l3Htb9zsm8hkX7kF45kW1+
CS2ghGwyqUfr/jrIVXFgNDfss6QO92UYG+euTa+d1Bk+G1mmrucp6c5Rpp9S0xlRh+PyIJ08xSZn
eQcdpmQeJ+CVJBnHN0X+7DdtuUHf+E7Sc7wmc/AT9/NjO5jxwQ5qY5vEZbPuTEdegzJmKVvPDF2F
+wXsQU98Fg+9PORpaKRJ8dhUnLxtxYljlgF+ANOS9Vrzk8IxX2oL4Sq5A11p7ei9sJiydgDX4VZg
zoqpPxDi8f/YO7MlyY0riX4RaAjseE3kXll7dW0vsOoNS2AN7Pj6OVGkNNPkDDV6l0xGM4ld3dmZ
SOCGX/fjjjrgJdlYOB2mTf9Z5w3fkZtZziGv5RLJwzIi/CJP1dSa4SYgq7KppKIefEEDJAXZ2FmJ
z/CzQjwGubBpSutLV1rleWrt8gxujrYD3cmN84vm00F8tqDGv3eiLpM1l5BhTLjk117pT7RwYBaZ
8N/kKX1gGYz3MzQpgtsbq4zH4Ixrva4okB5soFvM4mrwNmuo/J/dkqfBhk6P8kfj4mMXWeKfZiwi
ZHmWUOlFqAsIoZu5ry+BL5cs6lXf39F0BXMqd4YQQCMlJ7u+SZWDMXEQI6ZK0b0H0pQY9uficcpt
WPwNOHEmBNRQ8kf+Mp6rghK9rDG/OsFwbOhUxoAEjdOh0GtvwSTZcuMY7+EDGtfCrrSO7dOHaTjW
cuB7atloKCxdBnhaR6sdeiwn8YdMXbnzJ1oGLZ2xAO0kXmEZzDRXwvPeYCAwt5VjDSDbKJm84eua
fEsKH0O1FJ2Bw2NGTikM4wSjwgzQK0vub47H7dtJmE44LQFVnZywcJH9UnWUGI6wQi3uePj7AfvT
5fnLHK+zbBpjHLo4GgWJ6l8m7G5dE2fozOLI4pf7jTWN130ywGMMFHNCz2h5s4C2JlGyMlfIUNHp
qyz3qrfp8MWq9q8Oan+BOf+erSOAiELBYffPB7XEAjHHLfSoSvEMJuZKSe6pk0+TbDE8xAuPub9/
B/5yMgxNYXI0dBzwTDpd/qc3wBndMmFTfxxbhrAqHtgUVTyOqyqtrwwgOKe///PEX8Z//Qf6Lj4c
TWX6S2NUpVHxjicLbijtZGy4S9RUiFZjs81VCUYaCJrsUuZBN5juPh87Ews/75Bak9gTpzHAlxTu
R72242HueK7//euz/7fXR5kYIQcdK/3LobyZs9oInIGy5rJ0zsPYlT9rG2zsZuqnzizhljBsUwbK
FynNRX+j6ZkbQXXAbSMYtEkpfTDKVOfAwjy8WJw8u0yT/NmcuVeORUavUrnCMENxTT9qen6P4ZSO
Re7KNlJtvXMg4zzajul8sMnClR7yjwMpZP+eaBIP4HiZi2eTup/3z6diVZlhEE2rhrr8/Xsh9Cn2
T98O0JAeyGVPQ1n+3CaWDIS/eHrJY+9R2uDqdpJ+zpNosp3XNvMNCk0bciCY1Pform6UqP789y/h
L+dsGAWfTVQ4RNik/5l3TGf45DUZzrGQ8/bBBaN7xd7yX90G/qJY8KcgVFgeXcsWDLM/HUmHbBhj
jy3P0XMYnr2EG1fVsIZgt8c5w5O1vVloZbnBYDa+/v1f0Prre8yIghkgELhabOfPx+FFSGdUxZQe
nW5KYhxyRBAMqk3fy4HRuKsnF5a/4YbPlbM8y3CB7t+4bHEXKjIAitDcou+3AAfaYghsHOMN4yT0
zCPzd3jJSWR8b2M41icj7ji4fr76/+jV/0qvBraPRPI3ejWtx/Wgsl+k6t9/6A+pGtI5D50Q0RRD
iMVd6A+dOnRp6Q7Z2X/WGP7DAWL+xq1Ih56ZhbTLgz/8v6Eg6LxsUvkFJuWWaHv/jkJt/+m7gDyN
9wORlW87UwqP318fCEp4KAltkp5X12Qnybzljf3GyWNr2TSeM76ZSenDuXLrh6xZdM8noOg2KE3M
W+GQ74SfmY95L9dlBxVL3qZBz3bFMyoyZL46zGFmnzk9iA2SA+t3N5i5pdXkLzD1yslHm3HTq7GY
akpYQ0hctVVcmAHknUY+HUozTA8xVLUD/fZOH9EshdEfi8FhzVJ1kkAAr4cOJteKimtE9rDQn1FO
+LRRDryXbLCAsPlMjtHsM+HaZFU4HVr9kVASKzM2abDSNNh9ML9KudYfviyC61Xasb1Rc9Dv+AWY
QUZv3gNA826neGaHJLwQPqV2uZ/05HUEIGV8m2qaOHyNs4RiGpzQvdSPZIZkhDca3GWWNgPHbls9
UGA6nXPpm9xlZL6QO8+tH7mJRyJ3afrFRWdz6lgS7yYxq+Sqa1bjW/WJ12Sitm4ofKxOS9a+juyQ
iTFY3kGmwfglbfr+MQx7nLHk2NVXUrDJqzIkbObBdQDQMSgOAJRDyoSD6oSkwvRsmZk6pWC5/MiC
pfLRLtD7IsuZXjzLs3inq+IrtKWe6pGs37NUzr6t5lBcMlPdGmvinqXqm7OK1/WKRPUYVa7f7X3S
0qyVPd3IZS6DpfhQE/kaZiFZDN6lgd+tNDocHXZxtcDMQ9crPf6i1DNtOhEPF5G5BpkuMz0wfhZP
deWkL7LPYJdPVWODXCLgvSN+n4stGHwT449lS6ybXICnVoHCoh96xdVQmzZioxjjfboi3xTJYkJq
7agzggeDvuGCEf6Z5RYor2a2K04TRbcemjytcC8ALXPaxb8kql63OM058bAVvW4Q+y6WYYslkhC4
DRaaeCvZRTfJM9qh5aEdJM7Xdp4wJEnGf0qH4NIgRJbHtVnpSR99J9liIqews3TD+ySGIT4Fxo4g
H0ZUMCmecm+yAh4wznl5IuneYkAxjHQ7dgOJ6Sqdr9a197p9jmkKiH4ev5KPToxz3Fptvguhun9v
J7MbNinJ34cRR2e8G6lufOvDgpY4jNzDvRiq9l0tphWFDfxzSRX1yFmsXx5gOIB8I4MxQVEIQtqn
gEaSN7NnR5O8eAINsbCf7dFMr1ozdb4Se4OXIxwu2sinBOwI/DF4z+FtXMPsX8zTHMrwCeBibURL
7sPxc0A0Ftsm6Wpyw1X54SZp+EVlnCzNqdl6jbIR0bzlB66phYWMEHW1i4O4ogd96ERUKLAEfFiV
eoNhq7A04Rg6BXHdk2ofQTX3rhtedMR12/TqHv9JiFEo4/uMiNZqSqSzC4pm5UyJe2Adgdax2M62
TgoOfp164ku18M+u2VF2bKd5wPvgALkdBm5ryl78iGSxeRjxtz9YHM8PdWbSimCEfewwzynzzZIp
UpvDHXVEESRCTGVofkACK05w0dob6cQDjL7a7h9UkDm8sX6Zv6D5AH5sRW9P3NHi4RQnpCHxBE/N
++gvWMgcI+iOHH4pIXLNpbt1aH75Vrs+klUn8vFuaRcugyTETpXT1oWQ5TjjHjB2+85RfPrRUnb2
tjiVuLa7DAWJITcANenScR2FkEJv0yWM5RZrcomAOcWnFJ3Uwi3SPCYShwmB8+mKxX0WlYVssR35
Z0cTyEbNIgs1lWzUfDKMQcmuFk57mIGXJZU7HLBiIcRgCR835D4UPWmaeBZq9lmrKWgr5+pyN2o2
Wq0paeYnMK3Q7LRZy2fDlVO0HlQ1R01N9kIGCNza4juVNF+DRXqQ2HAcir4nD6chbfEcG+wAcu9W
5FO8p1NaPXggFh484Sd33BbnA9G29TQm07OLjeah5QzzMAhaQOFt5vEz1VcVEUoVDDQUVdNZx2if
AxQ+blITX6uAOf/ORIS9Yw+BSY0EZtRn0rkJOd9GNTagXe6qpN8AbcA4US7ZzWCFw74N/DYnPVFC
Ug5NXq4njb3ogEZvusJo+KpTT7ABbOVBfOblr/jhAfpX8Yq3qY8fnUB5pxwW3BODa0BLN4DVH7bm
ICHkgkTqNR1p0Zwk6jUgJml2UsJf/FujeUrTotzDJ+aPEtD1XX6Cl9bWWI+JKGiFcqCUz6Ifdm1P
QF/2GttE/esKLHOFwUQVB/pkfsf0qTaupj3Fn+An5lq8y2t8qr3cumaLk9SkHRwt8UCMSjQ7Sr+f
T0rzpHDiqyO3Cx8zpzJu5Sd4yrIm974I1/Q7aN7smM0Gx0XVzg1/DimL86IZVpZU04HiufA0asKV
imtyNZp6xfcJABaHS0XfpsZiMV2DyFo/aVmf4KxBM7QmW+O0Ok3WwhsryO5C28rbwrkdNIFr9cP5
1PFgREyxphuM5t9MTewSn/Aut3PbV6gf6bs5xRLOA5Sv6hP4lX3Cv1KlQWBOYVPTaZo+9SS5vIPi
Mb1jrKeQvRfeG86U4NbSZLE+1TfN6RM4tk4TOrpSllU/Up76mllVwh07pcQIJVlDy8wqsNKIdWD4
lmmqmQtysb3zPmFnuIVb0hWeJ0kn56I1L5aHif7Q/E5KA3oINo0HP+98bUFTU2DVZsqd6XDXrLUm
9PworSovjvJkul+FVedX2Pu6kvSBkb66iPzZh+XxFadykOjMTk2Y0HVd4Awt4lqIeR77Q52wNxnO
XLIWRY0+ValG99HG6xuz7/wipVF9y8fZeg77wX+iWqQ54+l9ait/2ZV2W578FmuwP6Bz+fX84BUr
5OLhJwnZj7z33vxhGr7adccEgZOOYkd3ePNDIz+ylS7uYM/sJqc0Lnw4ltZykAhl3/60V3esNn3T
SonX3w4y0h0ZYku99Pe2O+HSJDub0pmhwoQdjzeAZV+t9T5dmXeI8Exuafx+yP7PEepfHqEwuf/t
Eaqu+o/qVzO9+PyZP05QwsQxjypAD5jewaPg/fMQxVEJMz1amu1ptYk183+bfT7N9PwrujupzfG0
qPHHUcpxfkNRcTHo4Edikfzv8RUd7Sj6n/KJidHfEzb/tSGrsvP+k5jXrLWESbOQm2n46kWFUQLS
mFLCfW7ryeXo19KuQAkkxEV4EjbX8JaMqICD/72Lg7WmeLXEyxeYKeW16dqW0Fc63/u2KivcEScK
HO1nXy51Cy33JVud9lJ3q/k9h61Nin6Q87AhiuBrtA9ew0NmsJzw+963Tl0bjhQb2ZmarhUdvru0
By9LCqhYNnLxIEngW4nEEPcbdzEuJhWMdPQ0ATiNvFqtbbuo95FJfmfRvnRy6LZbmOTYoFBeNbgb
SK/OPgziFL7QVLlp5GC3vS7GejoNxeAfDTWo01iXebNRWTXfj61xAH5sETQIiTXP9iGlD6eMyqTW
r2pZ85fZ5XZgD3azHZb5koYiw1ayCiUEKHf0je1QFzmNF76tXB6xlU4W14XqopXb4yo2fPK8y+Y6
cPSyMvfM8qa7A6aSe1e6o+gb7wgBSJYMMe05HnbzXjmd4Vz5KpnlLlc6nDABeTiooKFiyJqt6Zok
ESSP4ugXC4fzau+tQYnPcHJSfM3HPAPVjZW2k+xW/at1mCsVrpFgesUkDzFjyHnEh4mCR3QSpRTh
eFVMIQvtnieuFwaSAlvD9xuCPy6hbnxeDwQg5rsC+Mv8nam+yX+Gueh+LpASJvvGqjq3FI/Ih2LP
Dd+vgatwVH5toHgw7pbheAFyIs9eNTS8UUpSe7FQCXrKHCo/dqqQ9wzWamdmTI9xKqfbbilGhp+M
hVwxy3q70KqHRwFnL1bvGjKLSU1YlsmDhBwmsmZ+6L3BwVmLVR23rUor4Op9cg4CxnIiBrzbkUX3
xtGk/7XfFfbinsrZVHvur91HbTXFN6tvhb0PJdlCnvZruukDXMTYZHNWc1UXCkAH/bQhrlCcc2Zo
cXSq4T3NHfqj1tpx7yBaEi+rnSZ5T5RjXrFiLvcYOYwDlRgVkDNTXRcePRYCoPB9BYLpkE6SqZKe
Cp89fsDWWlqmvLJE0rKGsLqRKderTiMx3RsMqTkDEamIixfk65kpzMS9ai5bCeWe15jvA5Jk+6FI
brwUZWI7ON7F9P3uNZ1l/M5MEO4hfo+cKm1nJ1tZnQfhN18our4BMOTe6yv7NhaduUURwK/RiusV
gsuGhzadm3ZD9yfOXZjmdmP+rMWCkdqVyWvSZBjCW2e61CPqekdLKlhPL6GAZZSHOMMGQ8k7a3iW
yYfGU+Fj4pAU8dhCXCA6PK+0vFU2IRvfiL2LXEf3wnzIqTvvphe3JQVKAGCGEp3Z1hsULID1w7LW
yWYqTPvBI0C/E1Vn/zSwtVBdwLuxl2venzAHfPMIR0cqi9kKG8PShvCgPeexsWHZUz001t+cYEme
3NxJzA1rYfdrX6KGV2HX8Xs0xqnAeRzZdoPQNBAAnUyvPktMO1HAPguCWQ41tEqCI4RSnZOpxmAD
Vi7fU5dMtsYf+uxKhOnwRCpURgXvzxN9pPdc1vVDYC3w05CKXInx2yA7x56O7CFNdQa5cLAgwfcZ
4vddWAQZRr26+o7AFW4Lk9GHdSLS+W6piR4spoCrkD/0pSJxwtllK7m6H+nJAhMPU9dCwrbjaOrX
L5Soi+0yuwlud79lw1wwlNSDab/XBQ79Mh0MogPCydkfe+4bixBiNvgCHmrUs4jj5PQi0w6EC/2b
17iwUTpGf/4Gd2fcjZbd/0ygCEX0tEFTouIUd75lv1oVVRCrQI4aATHcLZVb7wV1TXeWUs0VK3jz
0Rf4OSL8IbLd13WXkMdpzY+gGdTWmYf6gV0AhqFlSu0ozQeDqqg++UnThXmsaNd4szkRGNuVS2uH
lxqbBRo1ZcEJedaq5s4fTBrHG4zetdWuScQ30t47iYb9t2FzFdAqda5D1TC8UZfTtyYHwSVMlx/Z
ovpHd0zaHEE+hqlnLgWnHNGVUTy33kaI0TqtalmGyLHaH1AU7Z2Y65BTrFVfzzmFgYbdqsta1dN9
4RvEFmR43Y6Wm238JUtjYrKGvE5N0W4Fesl70Y3kiLuiufabYHk0J0Gih9738MEBu3Qcg34+0Xef
OeiWDoEEouG3amzkS4nD7IWUurqrwJkR/o2zq2FuSaZNwfpFUJ9BRqvOD4sal128wFc2yekAD+Jv
W+Nrt8z+VBXrSCLdH744EE8Xmhu6amtkbhV5LiUG6CvmXdv5kD989I1zNRnIoKWclivKK0rJAoqs
bVA7Nu9jP706M551d0y9A81fo7bLx+tZZML7xkrQpLEirrK7pAck7OVm+LKsbnc0nZUHfVAh7IFM
6LK9l5FuAEzSPEHSAzhluAoDfRIjVGyDab4Mba32XQND4z/7hf9f3BQT+98Oxzc/vqqPTv46Hf/+
Q39Mx+wR2GdjdHdw4GKS17/fHyuGz8HZZWb2ApuSU5/lwz/2DDZJUxbhAcvPUPevsgn7x3Bs/jt7
BStg4v5lGA4cl1nTwZvLUO7ywn7dKxT2YCBBpOPFLtcQCPOKSK7ZzDaY2KW6jH7mLE15yrR4wQ0Q
HQPE1vTkanGj0zJHUQYoHhUv/1ppGcTSgsj8qY30WiaxPhUTy1bGHqzC8OpoQUV9aiujllnCPshu
LC29yE8VRueydo1Iu4hOVfum13INbS3t3hyDEj3IrO56LeuEnwoPnQ7yGXT2dHY+FaBZi0Em+D22
9KlhsQGpw4ciDcoHMp7PZEvJKwYCSUmLSx6cEQ1lUA9zYtPDqEWoNYZIY0x2f5a0l8PZpFsAi+hM
os8BQEIjRfE06BYC36ePgFJRqgkc3VLAnr6783wvfaFCZFgibijN1k5oNghTn+nvs+1g9vLdaDpU
IBiE9S4qoRchoCCh/KxKYAClNsFhoozw8qxP1PlSbEC9gqTgki5v3bkAPDi7ELJleUMhYPeefdYz
tHyGXwrd2RBMlE8ausdBlUCCN6ludyh0z0NeAT3Y5Njz7yzdA2FQCDHJnFrCfAaqpdsiOtzBR3Oq
GSfSargAzGC5+lkw0euuCe6Mw14iEkc9Mt4tvc7dkVV6de235nThhrgcwfDYH7luschD0T+yQ6ba
gmpyCVW26eVGpVZwgvA3XK8IIPtW+Ma2iovqHtOe/djr3gxbN2gsVkeXhm7V8HS/BvE248YGpZig
Mb1SK4FUS7NGyC2Xbg5b0QcidF9Hxb2aSho6PBgKjZ1hqxmFvetuRd/Ul1y3fuALwiSYf5aBhLoX
RBOHVNQqgWZhkHEqIgrI5c7RfSKkNakW8XTLyKL7RkqzHvcBFOANSvXHaI3BVQXN5YD7vblxlEii
oaK9xIAIEKW60QQgC7bCUfecNLrxpEjoPuERWvzIdR+K2YDuzHRHinRzah9z3ZwSfJaoxJ+FKu1n
uQo7yeGqyjyfwz3dKxnnyg3wt3ybG4X7monSfFGQlS/0XJi71KHBJfMb9iJ104734D/WNxA9lktS
tZmvgCIkTwAb3NuArlGOTclhHH02KWbXo5JzNpSu3eMtGsmE8hSn/ZYk9QBrpJ/drdf1vkS1qww2
coHHQzrPodeHQp2I7cHOC1rhwNTm8YrLVMXlM7eRhrmmgO6TtOYO2d/dZUZjXtPPWk0anYSehOi/
o7quvS2TMrlVqWNBJPTs94L9Ch4kQ80vXZziupqDYXlEQrOTCP+SgalVpEfmy/I8rChfm9LAEBaN
AHfHPfRc8xYDuhCR4eLfvTFkkDz7oiLk53t1DBqqbWPuJFmzUmBVfy+wXOgZtZyv7dUvecpLN4P2
t4zGczJ2WENyQWs8kkEyb+1M5Djncpyle1o/VlxspN3vrcIUL6qjcCxKOA807b6gMtWcrwWr3Tnj
g0tIgVt7JpOk1H2si8eqkpRJZz4Cs7YW70vil03/0Ost6JHiQ77t57UhV71GfZCXc7N1aG6fHlU+
J8E3yF0x57nUL8zJ/VKO+dT6u6BxDai/1Bjl38EeN0IeAj4ixYOL5fl/RLJ/IZJpRxqGkf/bZ/BY
D2Anog9VF9mvWtkfP/rHNOAHv7n8Vj6pHF2P/j/8BoH9G14n1/S09+T3f/PHMGC7v6GDcbVYNuKI
hUXln8OAbSGvgZknZufhEIIE/+8MB9Qp/zocOCHBO6J3Pr+nZwvE8F+HgyGzJK6orD7Oow96KUyl
PUVVRZ9zyndo71UcLyPuY8E99gEsUVZWgWzxiEmMPHPxGmOIfMrjzH7xunS5qz2rehw7L34PHTHf
NatN9MmfVvfIIhF8VMh7dJUZOP58SSwummb4RdvemHPS0qjn9iUojPRGippsSoFTj+98W7S7FsQg
S5dlmUj3EpGft+uYVz+7csDG5YeLs5fA5G5Tkc93Mo3plK7n0diZLaZ2FSPyczdwq3xr2KmVnsa5
IwNMX9i1hf22iXqLCMtQ2vZ5wmdNGXRmVtQTt1guSl7Uti3j/gd/iu4CcioExXjgwI3rtcUS7nsF
4RkGmdMcV56KpNfXktvf5B4zk9XGzl7N8mfGB350Y3e+8ypgZBS3ZfH31XOxpUsxdS9YC6AVx7yy
F4eH/ks1mfKBez0p9DlLb6chrp7A09S3fccR5op7b+JuncEyMW+QZ9HctELEjBJtjSrCWfp+lryu
1mt4I3MRs+k1oROxSM9n7Qtf4T8l9F3FBbQcGtCVKbYxjJJqG+IAwRhcAiFjzTQ3eLqlaMM7t2Pl
dMkZeo8d799+rOFUARRqD2uaTpd0CLlJpiN2UY5M9aMQbXBvOFwtZGxKqD4BhniCAlEZK/GEB905
ZQufjoGOd5oHv76Vqh2Nx88skufn4owta4rgEg7ONoOz2x1XA4q8MyBSYRBov04kbd7UUFsvjbk4
gINWMkqRm7jdd2GUPGz6lDrzAJvv/dzAx1oWJ3y0VJbcz/Y6Uw47KyOM3BFMYwzzlpA19STbPjWm
j2AFvSA7EV6axvaT/bCYydmZ8wo8mw9oDbgit/FDFg/GxYo1FmyyfCpqzDmoAHExZvZ4OaRL6H9q
hgcfCV1eUjro7oDnClyLyvO+VGJxrlNQCxN2mMIxQJPleb26kYcaYB8S1vXQQzCTTw2debwR6ri4
WR28tWNNUxypQgwtjWfHfD4G3XGgkYd22gV+EOwTJVZrOMa1Mqgr9MAvnIq2XbIXq+nC/uzyH8WO
zjJfMeMYj0Awu4j+hWu/LMerbOy7F8zpNzHdg5diKNm75a4BZY2ytbJ2jHNSmj6CHg/CL65tZvts
1QaTtV93sYILbHr8z942Ib6vyfSc9RbFiGFaX3d52u46nnz5IFIA4A0eDT+3QLFLrqFn2hMSUvBE
F54AbMYHuo3xkoOgKJvIJJ+xxSDCplsSCzB6q0u+I9tZxXExMyYRRPFhu/TzfGUg85xQddwthcoP
9Rpc+rxjE05tObiaej5PWT7sfJ7UOwcTxQa814HDvPHdXbnTwDyIOKof5gC8ArR+oTNy/g3y72O/
dgkEkOmAs8p95mG7bPJhwMqzDPXtFJgPLCSszQjlfGN0YbpNHFgkYxGDcGi8ZB9XXdTlbnVFZ3X3
I1/8G5Mq0zdUn4mEfVs8UgUZ3OZj3UWLZMICzT3esQmwAZAZIJnBGR4cb73J2mA5FI7ZRylr/j0L
X5zfBj8l5KJlCEVHOfzDtzoGIrgU/u3aqGtCwnHUWOkYSbtWhzau1D73DPNaqXi6pSYBkldXfw25
2x6qTAS7LF7iPeylnKphly06As1xrYF+FONoaAFY4OzS9G0/ea8zq9smArCH9BcCXeFQb4q+Vi9T
3k5Hs0z6L0zgPRfGZBwSNf8cdESLZMey6xXpl1FY8bstXZJ94Duck4dyjF0+sMzT4NWThNeDJbPC
s7sPQ+TBDcGq7NAM0jkHKN7RbBB2GeDxAUnQscWyg8lF4yFXhbf6NySTmBtHuWb5Lmiz/oGNbfwc
ti5fWbeMUduG9Ia20/YrwbCa/rs5k6+NX5R7MYwI8hkQ9bIj9FejEL01U2y+kDwycBGju9QAJm/Y
CRORa2HJlnapcz1DBZh+Nm7JDjz7SVuakQg5WiXd6t3QZyDQcOdeirOLq/cSyjKg5qLCEFP0GThG
iGs1sCMvW7fOxJDq9k5NZaSwyaJAT1vLdFa65xSwKV0qB5/80tlQCeDOJhmIRw3Gc9+Y3QtXXAVo
f5iaKxO/G9ST+n5ee/PGzmW1DXre6aHgMnCmvTlbXTSL1Dla8GA2Y+cYJxX7+Q+7c8ofA0WauFBQ
EKKxjycWBI63nCu0DDvKl5ZDg5uJLzXj7EMaSoTbYEh2TdgC+4utdyMcflJ5nbxiZUPPWyrSW477
BVYdqZm1kxGesXEzCu5z69LGX9geHGY7fyfP8Q03t3tgvdBvYNSPkZ0trwDiQrhyAFN8H6Mc9pfN
aJsnULtyhwbX/EgQyzYyN+otAd/8OJJErCP27c5u9WJxV3Sewuo+yftKeDdV0leXclXDjiAFsh8F
LRpzkuJt2XWiXG80hwv0FpjEPH0itsEoxXwBjQNqnT2ygxI5rjQWQS1Nn9xckX/1MNMGUe9wpgfr
CiCqilncS/lkWF69tQnNvKeWnx3xIPg/lFAPwyh+xmB1ApW1UWj4bxUnlW3rQp6dpemfwyVeL43J
NokC+rc6WUnwhMOZg3DMvbNpqLVsMQslI9uveSlP9thwWgPykXviSzYt8lJwzW84YRLXU13I0q9P
o8bMD3Dum3Pdz4/OmnbAYumfKEa4I2m+fu+ZP6PeHurHOKA3KQP6R1K+hMNfLEje1HT0m6Xqyj0i
dblRRvAtTqxXLAXxm9m69i2aVBGVgXuPIsp15X4jACROGcxJLHZZc8XCoL4aWuuHX04Rc8H3jvxi
SoNy0UTsNKZjQM/kpnMaZ5e15MBGKKkHJhb/gQR9sk2LKd+bTI+3VuXHd3hQzooPneXjIUvNm3Tp
nMj1YaXkpPC2SzrjhRS5uLGb/MssG+8hnulAhz7iDhvfquqHIR1q2usQy5HAiQvVhOrm4GK0HdWy
3vrcQxfUw2YrqlsiTAS1pvDKauqfHLhhnZSEbw3zNp6627XA5Jj2gPIh6+RN+a4KdIC1m5+mbrhr
RH/bG9U10xoQJW9d+N7Hc4SQLpkBAX0tOV9zN9D19a5N2epmJrZyqYDGX7yy5SzoqY21+EBbDVmu
bBIqefWfg9//qxoN2wB2gv/74HfzyRv83w5+OCL0j/7j4Of+5hBs4GSlQQLaa/5PGTjA7mBBg8A7
4Xi4E7QV/B9HPziFYBzswA3QU/mx/9aBbfs3fqnAdEGz2u+ui3/Db+7/BQcAVIXzJQdAzwKJguX8
16Ofr/d4eItyKK+4m4hUwaPeMuFocOmo0LT6kQorejb81DthQideWFkYsaDk40aOrIlG4z2TdCl3
tVsnLXJjLSboQ2NVmhsztbvvZQa3GO3ZoX1EJ13dgsA+Ezy+YYuCgoLpVZcSkpieSKUVNELpQDdP
4kuIp/ut6gIet+Yaqx0tt5z0pkrAhU4t5wOUsrgpCcrzAK4SzwNYaAXNwYJhrEDkGvpH7JjDiEQH
vLPaPnweUIloOmxM5oe+C+aHZCbcwRwz/07mjiVcWTxr9MaS/K9kfa5dVQdnL/Q7bkwmfDld6LMR
aUU8ukqKjFwvpgBCk/bAqZTI7qahyhnegZWooyls8WQ6wv3wLULDdW0MR3tMbRpUgvmuYgg7draJ
U8ArO3GTWC1//8ZP4ufco1Y3wpKlrQJh3rE0Zkf/HT4y7wAN69ZTxobszY5Z1G1mW/HLnFnUV2Xt
uh9Lws/Rg8ILcAVlUiyJ+dNMO2GvFqd1GQ02nBX0zpm/tSP5MwMJT6DITX06L1yO+MNk2jcevOir
KvXTG5sSmkswxvDcpmy+5qw/nuw6xNeV4XfY+IZ+P705JqdUwq/3tlzX/D+/f6CFmUgFGTEOn61B
f8LjMiALmGvXvRKBxE8yNTqXPkuLBK7ZFTK7N0qLv0JNFpk5b0z5Z9BRZB25xcD7gv2a15iCoWbh
vLBIZ23uJzoEXGI+1KwvlFKvc6A9lqtRb8Zp/ZlCmUw25liFz0sxPTByuPsFELkTFXEWs4Dv8nt/
pKocWHxrRI0orafK4QKc00lftSUXupydId4vNJsnTCIW/6TBgNeW6osIZZtYOMMte81+5GpgRcIn
G9o9LVGf2gDUm8GBkOb3Le3oHRcf7M50G49A9og305TiOyG6gNk34iadWr6EOCD5gAEz8hQPKN/G
5pc3FVNXHkoGbbruMelyibKH5Wt5qXEPOsdPGoc+qtmsi21eNw9bUAclmYkH29S88WoquWJg23Xf
51lnKiooXPqYwnWyhADbB/0RBXZvn0p3gN8uOn4z9qQ8+lzsT2gE2WEZR3CkjmjeVINB9/MSzgyf
91fCiqj1l12vcd9ib5wfJsxDAyfkZLmbE74KGPtqeg3+i73z2o7b2Nb1q5wXgAcKQCHcdu5mbJKi
RN9gUKKNnAoZT7+/atp7SVxe8va5XvawbMtuNkKFWf/8A92KHdGNwTPsaB5cR+CIva6JV1eb3jPR
j8NbZAToKYETS7JHxcDDm5GT7xuThQNxWvOyeOi6G1lri7feFU8OBHtsZ/A2WdWcNlEsN2AOufKY
nC4Zs9vF8pN9HksOzGNScDsm+EPSTrxQ3WJhPuD2zfEaRS78oYHnEyrMsweLSgzPUVYQxzLtIzYR
uHTj2n29NNrIvEtmfkJVUwsi+vCVv+69Nrbv02ZAZ2Aojo+EiCzBxsxr7+BiIbHDOzK4ls1kUA/G
hlphw8D92hMto92CzUm8JViXGWYpSCurxWbFKizYIA9zO8FYS/tgm8zYhdgwQh4u6m+/zLC4wPOd
n4Oo1znC5/U3aceSYZqEq3U4RvAEC2d6qBnoiE7irHnJiIQ6BBiU75EUWE+ezZhHJgpT249xJnls
EfA5uM0TXmAv3PCUafMMI4ABvMH6GjAHK9b6FFWenLZ2WeQxWa4USikxgvvewQ9uPYy8pTwJndc2
sViaRTgzpghEZIAT9strVS3SUhMObrKeSiGemn4GV5TzCL1HFTaoPxFHGeTsLtheYgXGAJhxVUDS
uU2qQDwVheB60gJ1/3bAO5KZKAiThG2m+PFYgLZvUcahMYnB4EDKMfPQY08lUqRXDkyLA2QgepCX
Me9YEAPWJgaBqMkbPf57zxW3fTIEzxJeH/dp6mVvGEXTwaEjIX5n4u2Qr1Tb+ZucgxLjMZixGqkb
P3g27IUX+b6kpa1Iik2NbYtFMJiv+mPqt7CGGzxBFG1RQ9w7LrOLhKYgXfcjj9cmavMy44rBd57H
sptIqGukineXlbWqYuHuR8LpnkVil+XzGEVz9lnS2OS07uhVSgz42TtxJ1+B9+hx9E1xFnFvrf2o
fEPFEhxVXevNoEEOuppDbVZP5pa4BbplIeMswgz2K78GaYjjUsQwp+P5wPJjE0iBeQwlxArntErg
5L4EV0XZdki3PSIheSRJkJ+XlIaYSbaLT61rRM9spWidO1nwikqTWZP1E2stc1JtYpYYjFNGi4Yl
/BH3rSqL5yoS6hSEU49l2wz3gTrEVk+Wg8Ar0BtR65b5Ez2/+oo9xr+nqWWGzN3B3qnG5jAtkAxL
HD+vWhhiWMFG8afEa2TOASb8tSHyx7Cq5rpFOrhWnbc2vZQ5sOoLURjjoevmYxv39ZWXBqoI79Ha
VGTddJ/R7+zqum12huuB7jnDKi28h9CiJ/95dnOcGLFNLmiiwe8rWFW1kwgOWhgJmJAuaxNxh+Va
S7n2WjhTmLc56RptWXEAPwWzxHXRX2N+au+y0hqClUdyDEKH8STTOMvWdMJAYKyyjufd7AL1HAKG
pVpHbU9vEC+bAL28s9z5U+ed2jRgm8MiQzP66w5xnviEBqS6MeDC3CVAnifPChm9gjgMN/ZhGZJ1
A65XTxwjM6+/Uvgw33jYFSOtNuT0imQ2JeWi+IQ1bJNf503rnJsMPyajw22IbAEV7PzBHnBhUMHX
2O9gtYxkFy4Msm0jvWTjq1ntZiOlJz00A9SsrtgW9NjgrTr0v3vMVG58BU50w/Ny39LOL3cL4mj2
cSyCo2T8FBDPtMNrWe29cPx14BQlk9T7GjXT/BBLwCiR072zcVVZWZ1U59bksbpQC7ZyKqZvUF+f
DIRQEMXa9sZP4uVcLDPZG15f7KrZcPYhea7XdZA426hpn5qgh0qsXCqjbVs0FfhFyBLFIWwtR3JB
IuqGE2iJOFnogQ4yqNpjFvTOdUUbgB7lVG6xxZePk1sBuzeNvzUCXK5SViwiyYvsHlLGxqPqNJZM
3LEJaGfZoSSHwHCPOYKnc1TZa7u0y4NltGpPt5Cada5xRSUe6CAzXlgLsP7S0p/dpNDp4TDKc58U
QNsI1h+w7/GvqznvPkGkNa6J+IbSZWCIEeP7oNyv3UCU8Sa0rOXUTWWzT5Ou+kKcX0d516McZXxb
2RMQkU9fxzZuTbch2QclD5CjgwWYRLlSZQVUQc975XD6ZTKajLw10LT1oFSr7UidCpkYOWTz0vV7
kxycteTcj2VFEm0WiUl0GMXdcSjlWx1HztbqxLgWtamDR0pxnOF6vobKRMNK4sX0hYp4S3WtqATp
22xmfDm2XeO4T7iJiFtWflVsk0pgg5VY3sFs4TgXMW49hLDPvLRc6OYF3ZdVbePp07OQQHtoNp00
H4Yxy8U2krlCdkckx5Q+JGB3/UqkhWYfL+0ACK3x6Fgj04vGqGkHlCR7kBWI2lKj2J3Gs6HSJe7B
x0/j2chai+grN7RcRBDg4ApAXGlk3MNI7yZpmRcJTNvn2sXreNFYeqBRdYSGy7aP6fgEqQc1TKPv
Y0THYYPDuEblk3eMHgNoAHuCuKJrgMfbWKP5BnK6K/iRN24GCM3mFT4WGv0PRrCwVc/ZBdzq0iBo
L82CInNBsozm0kVg1Qqgzly6C+ml1RBxcAvvwksLotbdiOnSmAgvTQrs2S8di/HSv5CXZob33tmw
Lm2O6L3nAdGjt1/grLLrWn06u2v/ErJFd18WyBkJQtllFSXXxpRF5zN6UNFtZU8NCpeXaqscW+3i
NTjsTUlDlNfJFMv0MONX8UQtCvLUjJTlgUF99t2J//7diOF7k08txf7enoGjM04ouIRYGPZzjNb/
/Tt7wD4OczjBSUqDJcgVuYCVPX1edJbKF2delmbnFAHVSFXKPHNXow6T+fkF/Jt9Clfg02jmb1qX
blsfSF1j7IpqsbroIKfAj1YAvVGy6QMRWrfCaOOIYjOs94mdxNFVV4dLua3dNryNyk48+WYvbp0K
pvE/fyyIlZCuU7a7hMPrZvN3j6UkUBvPeCc6lIa2ZSJEF9oDrh4BFRl+Vh30/2LTF8DXG2OI6pe/
eSbaLOLDW+HrXf0XJThS+g9fT94SLt/k28o55yiE/mqu2XEav0h5IfEskWbZo28/ZV5oHIUuv0sn
d9KrwWlq6w5EmxbBClefKD50+gRdNxGGoC1d2weci1lo/+aC9fP48YIx3xfSg+9kmvDRPjyvISAy
wDb8/FBinodAdJ76FmgvqymacAVp8MIo4KFPbfNakMv20HRgFU3MWT6pJvVQlM076/M/mtcKjfn8
eEUQEmzH1pwEW7AN//gIDYn8sKduOChUzhzrDSz+OiCp5xaIhxYpZnZAChaBRQ4ursdae5iSwazy
vVBsyeu2rfUZjCf780dl/9WFaYWQSwKiCzdCv/vvhpY3mDXuUk18oJFGhRrRtc574oRG5U1URXZb
PiIO8Z3jXFG2biYEatmJkKXhoXeGADx+GLHDMmdOy86lLhYdx1gj4RAVOQvlOxGG1NyhbrQpjfWU
Ae5TG6MIQUsyT03ENgMMvr0fSpNinB76RaMA5VxPD3GY4FMzpMt0r+u416QkI7pcQLMJ//VqTkA/
fxzWR7eiQOgATccV4AaOi5Htj48jFkaTzINn7O2YRBv0NksZn3xabIyZiatn4Q+uZ8unoV5aC+DJ
VMRc1pz0y+MU4PD9GNlosddyoXuW5g7/yMPi1wlFTbS9wEO2heZkNaoUlAbNX0S3AqEv7X2vHqJt
NGC/uswF3y4taIm0ZWcs730OBG+Xm/0vBelvKEi4YtnMv58g0b+N/+/mtyn5Vv1gdvL+sf+V6mli
seNizWubCOt0uM3/kpER5El0epBEkd5dAOo/UWhPs5GhtviW8DxPs4z+ZCPbAuya4cfuA6EYwxL/
HxGQ9D713YJjYnwFBOrjocqcBkf4sGaTRpYvI6vstbL6ZH510BG1VLxe52xNdu4SLcGoRsI4EmZ0
YRwr8DKptFFZeeCwaO7Rts5vykZuvTbMWq4nqHzL1YR/22+Nyr0NlErSLxqOmpGLtAmIGdTwkS1y
oUWpSQMwIt5yIuFIoZ0jaJjbbFnSOLgzE6PzzkNFZ85m8+xUPT/aFwNgdxw68yUnCzChYekYFna4
cWWWxSnBH2CNuxxy9wGlDoV9tFAextcu7bnaf6Tnt1RjCpnBxj1RFE5HkZiyyrdPLYbHYutDrM3N
z0njdSROlfXgW7jNmUVpXgF3ZVgimA1JOK3aeU093xO8WeKLMI8pH3VnY/m1Lk0v+a83/v9NC0B5
91MO4F2c/Dj13j/wx9TzzV8kFZppYhGECPzie//H1KMBhCG9YOvnrVLDfR85JX6hJWNRxQiPdjgf
+9fU83/RJH7WfNviQCUQ0P6DBtC/+cFhOid8S0qPbpMAJ/lQQoYjZrNxKSV0OJ27baVL9hDnBOGh
IaDRPsNCI2x92ZEuRCbgSD6dn3f1C+af0ydZ0plx3JQoOpsw0mhiOH+3lN2/LwE/K7G5OovkLYhd
sBxd92MlEvS+CsUYONB2HAJKYwf+vRmX16WcKEyaJCfpszZJ2qmhkq1+/t0U0D8uS9TWKIfZWRFw
eD7O5h/2V+Sz9Kb6pMH2I/xSNMTSsQMmwY32IXQ3bi29a8vEgYLH5HpX5IQmnwQNml+npVzevL4F
y6iX2T5FedRuM0gW+y7H8Harmso9e7EPuR3OmzyGY9Fdi9rGOcysnRUshHCVYiYs1s7QFnexNWOT
6YkB2wGf49kKway36XsCUFd+HxvNyu5gVAwYN7+gfsItG8x7Rd1RXXmtg48BRdJDDAkEKMMpNWnM
9sk0bIIgxmMEW2VS8szPhlLGFiXiUw8PMAe2adj3Pbcub5VDBW/AiIP4WNnDYaYeWmdQ6FcpR3cW
P28cMEklynNdx2WMics0f6FLXUBERzB6LceUQCQ1d5/9MdTaCjPn2E/WMdmDvAAOxHY278Y4d7Gn
shKQLgunG1wTmweNs5zNNknEJoVU/pJXpsuByjPVxgev3I49moDdYE+YpiRMpYcp9CMcbZvGzVmU
4+5J9FWMi7M39sfAD/JoQ/eyeyBMgAgkYY/IMiFDmDtwY5Koy7CjD7aSLgDslvw1+6qcFEhjFCUW
Fqkcn1dg4Q6vNTWcgxwsCzdNh7PzKOUXL519DCzc8h4y7YT/SINKtJdUjg78KQxzTUy/zTRVO9WN
koahZezpQ0RvTWwNuwwCHeYrdPrhCR5diIQPC4nTNh2RPj1h6ZxuCAn2XmOvqw9LYS7bIK+7w5zg
hrTrOAMumkPH8RkEecJWnGQ3TVATSAv96RT4InzG16o/+GNMQEtOJOJvzmgOd6ISk1wlpVf8RqmZ
VThtNvaqkQls2QAFbrJiJ5W48nnKTTfMvcc4MlL7ts+SXiJkCAt3fBSqSKZ61Xg4Y69DepLROoUH
S2ouWpC3MqUyJpxXpXvLrMY3+hFkPQ4QQod4VbO9mTeov1XyOiQ5FvhBSRF617YqPC39YuOMZafD
F3dK8NObkRS+LobdEXUR9JNiVmAD/Q3fTJ1XHHQN6e0diTZb/KBLYwstar4ZZlHObJ9eJ0jk5Uz6
ONvVPB/wqGXPNsJSg/KlKqKN6uOI2MdgpAzAH4OIbLp2xMRGY0YkLkgsWwE0IRWPSb1pQJFf24rz
jz70MNQnszrS+MoekLPrxRCAfAXZrLxLl967xU+5CRCMBHyb0veGCb58xKkLvnUj21AfTpz2c5fA
ekOUP3D1hIItJIySOppUIymn5KK/jGipaCnKAawvHpnI2xYk2Fj15tR/NVPVmzdpoqR5G4Q03KD6
1dUrXRWi0QD2l91lKSchj+fkAHpuu9RnHc2MbridEmt5zlvbSKp1NtoLMuUpxMYcVpPjiPlV9j1o
28kfEpO/ZVEQ4KeF8J70qFUllnH4UkZTnsBFQYPxivFbwdBRS4thK2y3phVcMSBRZexGBMGp1nrU
+wbd0B1NWCx8XU0f1KZJEzhlxEG8qphYCeLzOyVzxMY0+CuJfTIBnBO0G1yBhi4urgtDgeqOXAFj
F8XRkcaRT/Z2g1KGk74M+03ZKu9XALkRpmaiMGDLo6UUWH65JAEDrvpqFTfe+FKhFr6N3TkoNr6b
VqsQjtcxAiHdZiOsyFZ0n+xpdI8DcLMkVSAYzz32o/nGwO4Gj1B6LxgFEagLGl8hH3FkGkIeNBG3
2kOoratR2kFXomFBnwPSa9zLbziiuJwabRHv4DgSY1Gh/8iFnK6dPK2ukOzF1723wCHrGpDAqfFr
SfqCElf4ZHfHAIwW4U4bGk8Z+8zCLQf4+MLgrFaiKTwL3WrbInapLIyS5k6Hz5ajjcWZGNxUbVjH
I02XdnZTyILfFnb7+b8nt/8Lh4ity/kph+jzK2R5iIVV+f3J7Y+P/Xlyw0mFBAjcUKQfkJ7kgAH8
eXKznF/IyLHh7VjfSUi1vwra4cDkQ8hPtSvKnxJSiQhFCs6A6AuZs1zdP6gc+YrvzmwEDWGRiWcq
VatgK9YnwB+wmAUH4N5oe/dcDHAs1iXs6zNEIsj209i0v/68FtM/7F8HxMuXUadS9hIpRRUoPyBS
kZwcOD2dc46NuX650F/mjjZslnRgOQCBRBngQ/MaDKk6/H98NVi4SWYKyUeawPU95pQYmZg6rNPO
i6ZFlBCPATLnke6vp6kGNORBolpT0R5uw4XV9Odf/yOcqe+cqCVLmD7VCS/u49dbdhKVAQks57ww
aOT6xvDek6bXnpCchvtsAR3w599pMUY+PG6+lKECfCc4Y2gA4vt7Lms21KgOrLMksfqpBO09WgV5
yTvPCoLnuoPP5STsFKueCOZ2H3d99+bW0K1zw+U5NKzleygb6XRoISSH22VZnFc0ohgnhnIwxRUR
CfB9Em1EvwIsBAqe8hLix8/v40d87P3Z4SkstayK3vRHWMEH5e0nsujwVjQYKz28synHlgdl5wSP
K5mrKxI62nek6j/Cpwi7/+3hcWTBpQs1FZjKhwEDm95LJ6nEOaVif3oHwb0y/t1Mp+Y8696EdKD3
SI8I9dWFyPLzu/73iQlo69u+55oB4+bjXGFzKrE1mcT5gtsmesLM1Er3YHXi9udfJf5ioIAAMbPg
KYKKfHSoDmfSbUwaCWcnCaYHg/I/271T+UIb5t+UOahnTVfPThMa3jvfgU7rdH/J3Pn51fzVjROD
xmpJhQWT8cOotbDHCMjiMc991zBJHNg+1bXVFeZAfQsU+/Nv+6tJQtdHz0v+5LD+4eQsaogMhj1Y
5wvbo5xjAFYnmqAya95SQWwA/Gt4UHD4GOUXHgWxkZOm9dI+o3lI3I+hmVFRQ8TFNjMtJCoZnA8y
eWhYxQPsr/LCf5N+SbM/iDGE2P38Ji6I+Y8LKw0a3h8cVMBBRuyPMz3No7D350CcCTai03YhUl3G
DT14aF06QyT3KT5LPDuuC5xQaLfDal63c9AcagwvCKXJnCbfL+MCUi5Cs33zlTk9/Pw6/2IV1Pgj
VCCHi5Xmh8s0Jqsf3NARZ9RoLDuXxyxqVb8IzWhqcvV3I1vvoD/MYtoLjGr2XFNIVEUfv7HoIis1
s7k9jzVsEQmv8DUMJv2LDU+u11Q/ZbtAiXAH4TKZAya1qxGZ2WPC0ahekVzdvdlEWN5fGFCmwSTA
bZOFU4+JyyNq2TWg7SWk6LSDh3IEiOaahotztDxuSOuJ3unc/3Fp4g4+3hZ3wnu2db8SwelHuGfB
LxQN9hydiWrFBbWeF+hSnpHeNXY+dxjJ0CJZp96QdhtLGrm7JmUjjLE2iCjZc362uZ6nOsBFilBZ
s+i8Ha02ozvEbosrYikwU11hARwuEECXALplPBqfagPtz8b0SJJZjdEcyzWK1LjdgJkxMzA4wruo
iDFMylKqVgeB/7kvu/jKbwusfQu/uh1SFHcbv1Jmv6pxafsiaPNxdp3zb2bWkmhEHQDTiK5rzfUN
8dssEXaeujkuN0nH/n2C0VNwrrXTWiNIUGCnOMCtyKkwepJgMRjDep5RP+OwnI4bO/S8xwB/ZHPV
pBHdW2XBTFkVMlILmcTBrDhnWv5X6LqQ/EpkQdlhQVODEQUOhupoobIzjiHg0rUV9XSe6yE8AXQF
iOwGgQU21hDqjP2EcPAC6Eq5hl8GA6LgAFrf4zuXq/WEJ3e48VNaVqRysO1mjBEPcQAEIc1hbIoY
XuIlnM0THW3cC/W3RfGfrEsf1hYlIEzGoaZ7BxmEj80eHh1k8kJq9Nswd1aTSHNP209lMAJDEQtf
G1P2plef4PfAt3Ft2FDGBHxAmHxVxFguJZN/dKIkvh2yoPsG3ORWq8iKzT0mrWoTEMyBtMkB5AjI
f22q+mWESvmFNlNywkZh4mTlW1/nrqqg6DTtHi/2cGctdvVrEbTyS2VjitW4dfzGQJl+i/owRfMT
R+XG7Hk9mHx35V5FtSSe3RvWDKwCWjOd72mCTcEBa+VX3ZsDNRSDoySqnwzpJ9nVUPotMjFMcYPi
ycNGygwYACQreZvCI5wxW2FJAQaIBQG6f+2LIiyIZ/U6cxJDwMCajRmJsp+JoP5ixAOOBfT205Kk
m2Yu/J0BRrXPF1rEVZbxpEvEzVdmhLSb1d5wXnE1gwNMRi7ipoIg8k+T0fLGyGCEvz7PnNQHSN4R
BsS0zJOZUbmKfcFm6uA6gKhVeECuquXNumLhpWKdRZyYSZ7UiHsWhPColfjVDCzZiROde89fsGOb
Xec1lCP4VWJSr3aa3JsWo3ydwiV4vjRw2yXW8i+XhQez5WsPysK2UDHapYYZ6q+LwubHo+3i4jhx
EP9wYeIiUdxkc1FdZWVmPTWm1P+T5sF23cD6zHIWhiBjAaAKjDt+J0KRh01WQuFDF5zfWDw0djtf
8nAUDEHS0nJ6O/iGiPQWJ2yWGHx1fM1dCa4D7UBqSZdNHdX4dH9ZI6nh/OtQsol6uNbCwfBJWgj0
oww0VbdtNd34crVF39OXJcAQ/j1lpwUol8z3HPj5xwyOgLq70BCjCDFBv/BGBnJXrmZNIBnEQlqc
lc4PF9annaeaQW+xPXdTPcIyonrEwkS+klzETTEl+aYsHtq3pGIwYDDYvg1qhmod0V89mtkgX33N
vSSbpX2rc01bDqLmJc3Qna+npJ0fLoXCkjVwvKc0d1+xzPGvLzRq7PiC7WT56RvtIfLiE8+2j1Vj
mLfAcmR9VaF52+IiWF0zjHh3lr7asmrYeFqtM9AMBjM1KcIrsKitFBnU7F7LDOYMCfw2tPA6cVtN
Uh0qePnHptWygoHPwECvRjrAjaHo/V4KnF6XKtpi7u398IPpJQ8NdiEJfJJYxbVjZA2hXSDozs0o
Z8L8CumAX9rwBNh2uMDamqB8Ers3pkjrRPgV1T9fXl6mkAglxPVhUroMYufpNmo8+85Iny5AKsEJ
wqe441+DSLABIyNkbcNRxUYCSFaQwBKSgQlD3OVN36LU947cTnVlD4ZLsHtPWjs50lwt5jPqAIVA
3HZ6eEo0d7dmhOPKKoPsTzI35m73jp/O/U09RkZ8KKD8U6W5+NmAHuEVsPX5Awm4Jkd0TsYzu7Al
piHxntLMb3KYaBDn3xnueQzHOS7AXlfI6rn/yyKQ5TacpQStyxr1Q3DtzlgJNAEzrHb11xcj3Cfo
U5RjnahfUlFVV0HEW6Xcbw60Jnir4GfwNtnIeQ4jJSh+J7DgY8QpE+kFr8rvmK9mXhTkzC9INCLJ
jFeq5UouIxFpu2ivLnx46NAsGEKROE5N20TtfQAYOB79Sr+gtMHle2dVMMbhOAZIuxcMTzuOoy3a
yo6iyPK1JYM1RsXjbJJzh3mMeLIMnzNAkHIMcdBVP414RWGTYmlHBdb5ABJuEtQvblQz0RsBa+ty
h+xE1MitjsBRlUIJqQ+8y2jUL4sW1wwRR1QcajJzNXKkfeobfrOiqW1vL4KMhaZD/l4xXrbNecE2
alPnBkR2P+beF1lD07B8Axm3VQAC95xk9FNT9TAFm3QUYKBKX07scheZJrDXPdER6zIGks5JIX0w
afOEG89e7F3f5ijZJcZtb02SMblourE6xq0CRY8Z8tiXax1GnISuTZSF1wDiS1QcMiAH82FSI4hz
OTrQRQxlylcH6SgCEy2euZA6csxEjxla8GobBP6Ynwpchopt3sdW8yhMC+vBXIuY1jhcwYpPL2vf
ZKUGjtCCRZ5SJNJHcqfjvBIXjInLA3hfi/TBfUgt1gW9sKrIY8e5jF2M79nWpg7L+8lL5q84C4Tn
y/gkZyzco+Tv93S3nezG632GCOwyzPFlNpziaFb+HwOiGAv/99obsmFdqEEdjLSEbjPX8hXxFpQh
PSrcKdM8cNTRyI9g54iGYIZUarQhazU47ZalwERalqxENNcJSaXR0u6VTGGhJPqGjLFg9AGD52sF
nb7dzxRCasN6T+Kowy0w5MSTjBGVQwyOmFkeLNEHy0Mpt0OAMt33aYUiBeefO1R9C0b6C4PaNAQN
g06rGC4roJN1WbFBX8/D7kItnwnIWolWtjcybfQGhHduZM/juiZMtoUHqki+aAwfAiPBkVxt2nda
RdDMfG9Uz0g7Zti3q5qj2nMwzRR+MuK++3nwGd3IEYxN6qgJERa10PI4gDVPh64fStxfWyJLjpAI
xK0yB65C+niOs/NXjHZTwENF+NFThERGBgcKy36IBZO+Xy8Y7x3oXo+9PxV3li2hFoT4VyI6OwC8
myt4T4TmZlH6e2QTQeVZSIhtglkxTKtsJjBki4c0qdmR5mTEuwjIM6BCmd1n4lR4zknNC63kuEx7
o0/tHd7p8NWjBtkwwD+ec3Wd3thOi30TuybO47Y1HUqBymmd13V5E1Z29Xsw5dQLrhbRYXHBCFOt
1fnbaWo789Toxf+UhhFAJFms1FS9Q/YEvIj8aFSW5nF5vDpcHUbjMUotXo8qan5tcHtdaEJC2QIB
HLEeHdXBhvaWo8Sgxil0SdfEiG6yCOnPRRiGvQZzRiuOspxVdrQDpmoQ62RNUweDhgsKqMyqqA8c
Oruodi+bSRizbi8wZLPfKmpMdpegRoOh93BhoJ4iToMRdDkYRki06hMZZ5oC2LGmVYQzhjjpTupw
kRwlATLMsSZA96JeFDDtyXclXNK1cVThDMZ71bZ50w5XH0ZrEbFaLW5iPV0omJd1M8BO9n7RTM7t
3JTMiVzXm3WI7BKKMBTNsAa+GsnheLkIMiuyNF5VwxTqtA4rCQ3cBiq5cyO9Mi8LXvBrznbxwZJx
8pszuGZ7hdKIGdcZaNdkhlHMJV7ZbRswEoOduchKuHqet5jekQMb3p4t5xt62r3aV13b73KcxYnb
0GQ6M1vEk++jcJyIx0nW4Dw8Ei812DbCEHnO/qICcofZfYpBrDdLo6mJEvK3WrSQ5b1klrjwuLR0
iOhFn7qLssLzt+7cWTu+OX6KVT99mnT+bOzMyae6j7INPb6A1ZnTzkLysdXjGusWxLTMTm3cKzy9
pzXldOlvbWVPByuSxre+tuUbLPLlt5yq8veKmFfK7TFHG+bO1pWoW5NMnbba54ArXzCOclG7hWGO
C0lTptiPVFNzkvaU3EKz8zdR6iafi7qLHl1q/GndFxDXs1aae/x05tvArsNPseFl36pm5ifJEhUS
lXIZRPdLaXBiRYA5CpKoTYVqIRjcd87tf7l5f8fNc6wAzsh/5ubdZfkrWMLr9/0d0Hz9oT/6O4Hz
C2pu8Ep4ftT8BJL9q79jatKe63psMReKHf/pe2bed45hfzR40IZjB0Z0mMuX6M/9I2oQ3LsfwCIg
c8xJAxB9wRVQSn1Ed9WQATy6ojmx8eCD5+Rklg/dzoaHf5YwPchqJ/KWvRgeHYw55fbGJ9RlKUw6
16IWnmjxImoqiiAJWfpxaXzCfjq/8qMgSe87t8TEXiXei1zIZ49FlF91Y2ptAgPWPAVzUpwsmpI7
l9i/TYfT13VaNwaCcILT6er39bIvZrGPRhxBoiW26l2BxDB4GZLZ9g/Y9uvVkxnxZRin3r+fsVhD
VKPtq6wKZqENHY/Am6j2YR7oYI3+krFRqSqLdrUONbtG/RF32AzlBWYf9HGTeEIwhT5hvM1jhwi5
HcX9Ut9WpNFxYp/oM69psBLjfKAKttW0LbBwNopTSWMOF/XGCgNLYlWOVO3WtwjUGFdhzvNsQBiK
HiunUAbmiPUFPmxrEYfC/DaOeTsu2yxOJKwZhBsStmCZVmG2LnpFzMzK7RECrTCfMUC1usBhb4n9
pXHEBq9JZ8GLjBq5XoOaWDGejn7aV0v6hmJpbiUWn0U0y82AlQ6uIpYzRHsrm0J16xWdcTQpRu9N
HOPJ0TXs1Tg4MBXbuDzGhjHsI1lbj5kBRYq8a3NZDfg8ngXp4jsXZPEVf/xsO6LX5nw5Y/TEDrHD
2zW7xrvH3lc4yhzRCPf7rBwa8hPLysVzJO+PPkuc18fZrihKbFLcOLqTVkAwcZxPGxcfxI3TUUuT
Il8d2iUIz4q6EpcbowNBDLEwWoyhvstT91NWFdHZRrF1P8aDd8aqe3iJC0Aoou3Ck6rj6cx4qJBV
Vgnch4kQZquacfeuDWs99j1kFsRwFI6JdxsEWfgcUzId2B+MOwNdQ7dC3RXsBk/Z16Eb5nsjxRFm
I7D2n5/rxpcrgA33U+OK8rGdSWJfgaVGaNPSxp7WaBy9aV2BWR5LZWFeEHRtsSXSqjuOULD2Y55F
z3Zd2VfB4nGCELUcn9CCEAfs1wpT0B570N/F6EB1sj0KFS29LLdUHpwp6aHew9jzjmqUT2njbdq0
d+yVY0/etUC/HsGEWEjxDlU/3GEUwKY0TdWBvnK/6tKZd93nrTrDySqfVTuV+yH06q+jFX8WDblk
QEn+iTddbOfadtZzW5PShwXCOcQA8FQ6k3qKhL186ZG8FrtgnKxvKeDtlbGUkDWaxvZOYz4FOyet
fxuCJjwAwjdbrHuo/LEbesQ9qP9iumn+eYZC89keu0SndvjZ54ZtjcQJZphrdGqPoMLaBt7Y7ZKa
JImKgIPCT/I96jDyl4JSnsapDUYI+sjmV3zWIH4qwdxJQu+F6GUm92WYTie0kLCJyMwhf1yA4cTS
J8056Yx24xjNvK3GniSoEBd+nkuHb3weryPDXOPSN55AE8sNVEnr2fEMG08X9SlZ1GNaG97bJEkh
WZmB9pdFi4sXl1Uv6ZNHe+iqQGp+bXbwaOBQcnxMomPgtN4NRmwNU6NvH5fczzdSmdU3t8extB6X
6t4Og+UrNSjBxMLIqWQKjJ2iNHI+RbGDb1yTE1c1Fs1MZFkQ3dBc7l86if0u7vaE92JChahQLDC0
1IlTevTa2hRs+UiB3A7NNce5EdebcdrEQ29/seBuHWzDQ6w20d64tiYKEidzYeh1nWUw4xxMdgQC
9p2CP4MszfSrc5a2lIN1JzjeaUXv0CaUx/gscN4G+6AxbIGgPVSj1hxk0Wg/Yijlf83GgsqbPFhK
8wtMhs/V/OAYQD0VQsDXHiuOK2B7zkhzp8HtSx8mEiXmahD6WhAHB21qwOluRgB166GGnFdRT3wb
XcOcTLYkPlaFj4CxnjER4UBX3bZJmzFE/4e9M1mO21q77KtU1BwKNAfdoCYJIDsyk2SyEaUJgqIk
9H13gKevBcq6vyT7t67n9sQOWWSSmQDO1+y9tll5vSpfG868izZZ8yEisdXjm0ZelIbdAVOlu8NR
KK+hziUg5GqYrFVrfq0U8TmpG/2agXQHn79Blpm7adDQRnCTg7YnZ8E5uUYG/U8ljwvZ5Gu8gqIa
dV13SPlYqe09ZFnVc7Q2hrRG05AAwNsmiIeZqy/uXaO1VcByHfa/6KZuzxzqnGdjtBVDEvpt2WrI
xU2xS/HTbbnfX9OldC6N3k1ejBToIbI1niBxW5OYnhUBuDczP5kVIGOT8OdTVRIxT+7mjNunsPqd
wKh8x5Vb+KVKe8imvP3cSBx7G73Wcsoe4TxFLOSO/ISzr5P54FVmjR4wz8zitggVc5vrTBA1QM2e
ilbYnzs1uUYMYG/o36tdP8jBF9DPPuhtS/yjQ3D7aGcf+077lDZ15i0cj9fjVEAys7opZgBHfHzZ
VZmPiYXi25DdVw1SdjBo83CfEtQQvFnnqwhtq8Ck7jNdCu8TcH9n5L39bnKNhp8iaW/GKDW0IF1c
UPqC9RJzllg5TDibE4EJtZw+tarIP5IYCaptcrLPhUM0GXMjPlfH+Rg7+Zc2S7qDgfIMh3iWQeji
v0I2+psZMcIedJh6UBn4+uzC9S3QCO16qZX01U0dMuly0usZXxDgwBLmLmXwjU04TbZ1nzaHgYIk
GJrc3RtsAba2pPJSpsrckS8NlLGoIJ7kEtdrrymKr2Ke9WRdjYFhd+Vrb050RgIH/BBp3jDH1n4a
DSaD5mkRMFhLUWQbWNT6ttLM10at7wayR+GBlSl6wGXHI1ohPIj1GjT4TRxbQB2zhQojJ2YjU6uz
Xbd3ttrtQOex8YWspxJ9sKpCL47SZ0fAldG2bMnwaFx6PmYEgDIAWUMMA3wo8pNRKArcPTntcmtw
94JYZ0zwxZ2Slbd4Y+Mt23p2AxVAH4Cqd+44aD4c+nzXwfX2+wX0t4gqxmvxoO3K0Vh4CNvGjdJj
TufZbj/0Qk/2Sxriyze1L01oKQG46oK5ECmUEGVMDrIs5jwwhrtJ19zXpJix3CpcflWn7C05lugm
CDCh24s3o8lSU3Xr4SCL1t2D8laYqCzOsejnuzwxPxLq+vjWIPzbS/2ul7LxJf1dL3WJq89f/s+h
y1/Kzz/1U9++8I9+ytbeaWu3ZOGogGjl/uB04n8Baxcqy7Jf0p2hKesaUo7VVYieTUcL8F0yx7dD
bvDm2+CP/4FcDsXYz90UYgIHQ48w+Bn4uYxffZ5NGw1t4brVXuFW3aRzXFHm8GwAsMB8IdHN56kY
xxNZCtjrh/o5Z5JAAY50uBpyiv0lzvyaopm7oihv80F9AjcYcZLlTbqtxOT4Cy3WocVk74lZsbdY
9phodfa5zsdso0vtNpVT+8L07GRN3IvKBOsFz0ePzRRnA3L9fBwcyKXJ10EdknPB++g1dl1uICc2
jD+dBYs3QvhEXa4qV721NPjHbju9VHKSTHjaYBYz7P8++drlaeYXRjQHYAzOtgFblVEG0KPyq5uV
p0kbwe6ZhAcmwxY4zIkso1uRzuxM+VscnABGkheQq3D8muXV5NmSj9prZVvPzdxteQgy2i1i433Y
iH3SOtirVZybFQo8dq8OMyfjORvzFxvj+Jbhx0Vts9P6DvTFsJYv+de0XtE+xFptET7QZRQToInI
5p6fxofImC5r6+s5uhUdgPa9EjDp7lYuJlCVq2zQq8OyLs6UqeONUVWkvqy3V5SKzOSDRdEy1eI5
NrIjmmimZukLSN+zHRtULpboIM5mx0kkX6t+vhU5n9Vs9NvGrdEIi+y4sHdi1h5z4OnUonrFG6XH
8DhDk0BLHDNxkDCO8oZ1y9zXycxQd30v4+KF03DCwobnrJ+q2Vtfqxb8BaVZbqdOve11SPzxcgUK
EavcqLLPrRQPLf5XAz0cO8HklGXyChayuSdSw6JN4DckUvmJdQInT2/lfuIaCuMnXmhMsCXErliu
mb4faWWeWsFwGLjOQwF4V84lGHFCOEE0JC8l5tsg1yW5B8vVqEeJl8Ztcs4a+zmR6ienMW7cKQEd
M2nbWe/3i8kKoZHjw9IA0cZpz4Vq7KOCz0hRndzLeoLRccFcsdaJg4mkAg8BpXF0ba4EtBi0lHph
bJi1PZWR9urSRMAmI5y4j/IjtdpD0w6sHPKvBUoHj0wrMuwK+WCggyD7pK+pYCpIUZaCVFpLqPjW
910rLTpB8Vwxp9tiVT7XSHY5tfi6NWw0luQXT4b1nNjtzGnC5aho8lxTKH8kkcP17DSefQqT8c5g
w+rnMgqpGCnbZ8wf+8aex2NTmeOhKyznIEeFNNZ4zoNmqQviZOt5q5LUfCxY0Hu6khuvvdZ9nMfW
utYcDONcNVXSCL+lg019t2gMCOvL9BLaIKA39P9YbFLRlE9ZGT4Vks7dX0SHUKOgopVxeGav95HO
CTywzAP63Jm45cSv+7kNqHxjzW8tiwI2AU91RGiRbiy7ObO1vS0rwpHAJz9VCjUl4BnKsQGhQTm3
r2Wps/NS0jjILdim9pxu6sW1tgWHsk+VGN5qPZmBzCgaotz010qragz7BUuzUfUsqWtbw+aA5qcI
Nyzow03DYMSXLNZuhGoPO7luJObMfrYVi0zfZjqEY/tVmdorYWXHHw6d22/SuB8daT8r0cxVEqaz
PATY+DZh+9WCnqSWGNIpo1UeUY0YQ9NDsJLnxGxOS6hZv1H//qxC+/ZqLgeagSdWaI71i+7NFdNQ
WjMu12il5ZdadtRzA3INhe9vXulnYdjbK61uN9pl5OOr0JrT6wdr/WTb0kjDutrrffaCeQQlDI/j
VJtmz8CWQSkPyeM36sOflbJ/vKajo6pGSb7+++fXjIzSjREiERvdm3FgduNDJbmxFUPsJ4Xl3fr7
wvy7ajuebn//Mf4JJbBK+wwXzsHKXtC+CeV++H0xtU9LOjvlvitaw09pCm9nHGzr4+IqrdJsr7ry
deokzqyJqM507LhviWlEoTK/xijHonK5GiJ2RHhM9i4MSg+4daA709Vk8fhmRruqh7hWq/REIgBI
sfEii+gJrQw2eSnOg0PaqKwqd2cSVv8honPwWBXP/t//pn9xCRlsEFBAW5pq6vovH6yeJ6gIdFHu
Y73bikq9Vd0F+B7Tg9+8zp/ckryjiG+ZemJ84FJar7Af3lF30hzJ/+RadZG6dGzCZtqIAMEBwZGW
m/qAEE59pBV3+Tjfsowo7uIVnymW6Gsz8lxeS5UUeDnaK3kVKVjz3Gl4UFzrbLTjLnZ43Jt1UnhR
RJxaI3X5HJnw94tIrwGMzGS9qW13KTP5JFuO/UFPxLFPnCKY8IRdsUv+GiamxfY951OUTrWTSvo1
rJYnJxq2S99xeNfGHkLIHrhZ4rFMfAOBXmU2eAR9WG7tGWscfhuNbFXlY2uSV2xr1Fh//0b+xRMG
7sYad606tg4B9uf3caEZaQTkwf3CzmYtJyRPNiatFiw04zfmBirsH1Su3+5AU+Wcchwo3X/SMLf6
nABimkuQUeNFdMmxqH73wPxFcvr2GjaeDYHcVNNdgnh//n2SuMl69Ds49d2x3naJ1D0RLq/rkx58
9rzrMcNluti7in6eQjcO7DI/Ml5936XpJ4ch/UYvxpZghtTYk3rDIevydEJ7fNK06OtiTUZgh0m2
zw2LjbppgGuDLHqdJ1YwOvWj0/PHFgT2Axs9NsrQBDeaZvTsfok20Vs93pBEru8GCQ1N1ZOvJrNC
rMXZaZQZGO9o9jCDUaBqE9WvVpOLAuF+VPtLVepxIIzlNyJd8Rd3LJ8FOA+V5zA2DP3nN6zU615W
c1HutZxGYUTN5CUkhG10QFonDdffKm1IgW875wKrqhd2LWkfWnHTp1zLYQZ5jYjZ7RQu06aHEOSD
i3qe0trwofgyYB2tcwjJ0BtC8xxDl2TAyJOoBqbi42F9QkLyunTqJrGTewgqVFUNv3CryF0Wq08z
hdimDuN6Z+REv9fTJTKt1RbL9SlqHnydNU4bVyE9swhzCOPm8uTW7fiNRvC/Kpn/4ibhzFj/wc9E
9/bLezRFjZ3301juJ8hXlDjgXyZ+HIE+OKyj33wi2i8+h7drmJgBkDgmdGDnT/dkI4zZIAOn3Ld6
VyL96iqfdf0x5KRyNT4feA7MlGcaJLLC+k2aUgFGOZwtCsChCi0Mpm7NMHBsAtciQSpZh8jl7Hzq
Mu2accMNulSgPy7Vviwrwzfq7hVt2EXm81Vhr4cxl1lkZC/htFapk+6li3pqhtJPZaV7lKvBiJdz
2/ORvrWXi5AGgSn8RZf0d0blfEU9jez3h36TL318kKsYdG2C0M5W/tRDOi6H6SHpaSSdLBq8paHV
M5fpoe0jKG2CNFZjxLmo3QINPRIHy/zZHnx0IDMrj8FXCv4kHNcLsh7IaQN7H6y3USfNc2VPD1a0
NhAmgh2HPBovb6iW1DA9SUauPoOlLmgV87lJUd2Wfdhcu6Z8bfvenyCZQadJTgmJWh6xPBwZuXhG
WwlTVmC+r8w9sOmjMuKTLppm08K9ZDidH2mKdwTNkLwWjVyY3B3W1J/wVn6MCTY7ZprJYHr0Db2d
vbUxYuuS7KaGGTNpiue8F88ExfzuPLb+4vam1jFZ5JmscA31l3Myn0n51YVZrGKHV4LnLliTz9QX
vHkmt/Vaf7212lXvatvepdJ7u+fLuN/OUzchSOfLmsLws75MAzdzfWdsDdvP+wjEqe6UZNoM8z7X
INiPSUacQIQhuinz6BW5unuqW9B+S8S5yIgL5dtqBFhs4qsVnjFpPz+NBuWW2hq1x3pk8GREnl/u
UFlHNIYEy8XEUnjY8aeDnRLqC7wYeXx/aR1aUjRsp3EYLsIE0Fvllgww3Bp+My1XyNXRzhaIajQF
XFA1v6I1rbdt3V9suoN9llgob+mf8n54MLDArNV8b38/X/+dsP1uwiZMiw3/36gV2i9sCH+arX37
kh+8qGCmmJ/RILwZT/9Hq4AXlauZCRd5p7ii17TTP7QKwnoHu9Tl62zVVrGecj/8z3SNBziIOFht
hI/hV/tHEzb9l0NBNXk+I3vQTRWVGkDsXyqnrBuWbBrcBHMZLh3Xg20m18dBZt24YS3EnbAa1IBV
rhJ7E4YYTk1W2onlZeFYTfLcGBZbEhv33Kbrk6w3Lsz6WbG9Nx2aPVpRIMTIJ8tsj39cnW571HGf
C7WeUI4x00scr9VilHr6oFXwRatYz5xxV7kiCujY02ORltpXI0I4QUZI43xSdIRM1MzR0cZDhcQ6
AtHV2/mFyOlwF2Gx9Q03V29ALcNVKA2LlCG0jszwl7xuTazeQnm0VeUThXfsF4AfmWu7NsHnY0K+
xpJCaRbJwWaM/XFa7f7gRRjptKUVX1rbychyruR8Ow5L6BJyPxVtYNT8xiiwFrR1XZPXvqvG8VWD
CoNAlMjro8n6lExj/9iNVpyeTR1wNUx++yZhZwKSN2Fu5+Wol73ejklVwjPljthjIWPf22bfkywW
1vNzONPPK2xFh80sw+jeFmw16TJnVA0zP/4hscL4imMdsCfwD3NnCakeotIYOT+zrvRU2Jva1oaq
CaQkMer3c8v+NoqalJ2dPXIadCWxBbg/6oGwscW5cbLJHjZEbHFJpEuCGd6Wcbf4Kfb41rdye/4A
zKSxbvlNdNXTgVRI380JmUsgVIJZYHRXMMT4are5CPBDZfsuEZRZkWH5ZpMMPqQR+67h5MX/AZmS
0UbPJtQq2iMJ5YgDi0a7U0x3CsqxsI6hsGdl07am9XlV8vmSm+aMDmdh7PHNahPNq++mYexzTTI7
bhz1mzVHzxj21iw4UIs7wQohrT1QGmV9K8hNYTJZJtiKVAObV4kSJLHAkBSduGaGWQJAhUvhOBTQ
mjAEAkfevbuhi/isFm2074u6TKDO4/mpn/IWdTJPaixSc7y6pdo355Qhpd35lh51pL9WYYtanWS1
zwXTq5qD2s5sjou5UK5HHDjdOh5hyao4yfW4mrqssJxe9G92rw7n11yXxXyQb7awrtJLIo1yS433
c8r8DZKxyDXk9Kx7venNaaa2hb0toyS5TSRuWtabI5kwFQmk3NmhA8TXqOcEt0BaDShvUTGO1wuB
xI2vK+TDVbgoDb8ei5HNzps4Ln0TyllvormWNZF9kkuBwGfV17UZhU0cMcfmihPKiDWO9TcD2+Ss
4KAbt+Obag8pFbq7YhXz6ausr3dlQ1Sc2l0WSVF+B8bmVXnTCHZvekHHTGfz3FdGB7ulQYS9jYa5
epb4ksTGWYWIC/vPaifCui13/OGqLVbKvt/zJJrvRePK6vCHISbPdWuXqzHq/Dfsv1HV7VcmcY/m
6uohNqZDKJzpY72fsliriHOaMWHVCvwIDIgMrVL9TkBvRAsi3LQI0oinmTmo5Sabm3S3SMM5pooz
kys0KVJeSw35qw1qcfF5JfJGnbALci1CMpzwWVUImReqmEUYd8wr1XFrDHHu0//rV5WF3Ntw0GwG
SrLC+kWMD5u83AS3YK7zOWciSj+1jZ2+pGqvPGIVGT+wPR5bIEZCcK8JOfpKuhjw7SlqD20UEd8A
sbcLLDb17RV/QQDmVVaMOXytesYs54AaPQpY1VDUcHmZtcr2JYfiI9mxe3pnqailrTZiTAFWZa80
rVEFIUnIUY9sGSkx6/GaxYiD4eNBQ9H9RJzEe1iiFp1Yt+ri3VLV9xYer7s1Acun0J39Xo+bg+3C
KiJbAbA4uYJh5K2bkksZduKcF3haN2iACu00tVV1AuxrpTunqYznpme2ISWo7570L83XEmRN3kjT
2W2GMZXDqViF3susdZeCaRXKFc6v6E6TY9iC6Rb5vMx7Uit7G3g6+okoPILlnpyzwMK2fSsS/q2n
fldPgRX4W/Xn7Zey7OZ8fCmTnxWg377w+8ZSvLOYigCncpgrO/zXf6qqN3YcYhWXAmplwK1d7veq
SqeqYo3JsPYP4eh/qirDfcdIk+m05tAbr8lC/6Sq0t9mzN/m4IfP/+//0vvaQkCBZIQogNX9yTLM
+A5LWK3Oe2iLtHrUNlziZj7RMYSSDQkTBM1A5Jm0xXbqrcbd6F3bHtBgwNVaGriNXpyr7D6ars9N
1kUmlPOODpN56ivOiPBmsiza3JmZPutA3A0LYWFo5ZSuI4d5Fv5i5TriLaODymUvbAXZhoXovsBl
L7tVw4NEbeaUTZv4DDdPZZ+/LI+hrkD8X7khQeuqdRqg1G3uSaKR5V5l+OP4mlTtlyU1rNIja3Y9
RVgrsz6rXXaXgwwZnJT7xF6SLwqjptdpUZKT5GuezblKB3SqrsDUlhNOptlgmAhlcwnGHswIFLkC
4gsmc341Gm56k1RxfxqnTtlpYbp4oYoYYlP1owyo9LJtCitjRImTRZ5EdbJRWmvNci1c1F11qBLL
YhqPTsvbrCHz5iXw2x5LKxqC0oZxrOtNFOgu77xIhEZ8rVvc9ophbRl9FXfqkle3KSS9m5isDZIp
1aw8ovjlrHYWQG5TbG+Z2xEk2TrFqbS1SA1m20Lq1mY8yr2SEAOAc/31UInnzoz6e63rSmcHms/N
OVTTqN6wVc12ZTsYTzLP9G06GM6OEI5UeuMShicw04k/Gypb7KpcTqY5dheCuZ00IOzTPLKJVr9y
MpaBKLSLPd4Wbl763SSaHYUP5pQB2w+1gbFSrYcPq37xsS0MeTN2qem5hRUondN7JvnzMJX6YmeU
Mj/C5A6v3Tot70w0dqdM6O8TxJI+NPHMn61h3pZE1N3Pg9kElkI/PpHorlZa72VZml7CoVFvINzY
fkhAzgH41C5L4W0VgkDaeFArP1yqItm4YxXuUzc0t+SJZ1+BEb9qoauwkSc7aBP3uXbhIoesRHb4
oWNMR/HuGoHmmJOfMVTyrdK8q7jaPHQLV5VK5FvhNJavxN3zQnTWZpG2so11S9tgouSn7PDPRwO7
Pm3QEtbisfJMixUd6jxuLiaOmdOMiflIHDDof4xsQcuxQAJIS4rT2HDdcNkyysSIsKuBkLHcjxM/
VQWlN15N2FKwpy7z1JubMUpEFVF7F3OkPTphLpNt52rTisjTFsH2MJ3iKHYukyVz5j6z4jrDva5n
5nRvcqyaYmOSBKE9YbqK0kDFoXVltap9R05IGL+XYinY4OJBx63iVhidCBKeef0xObvOrAOerMkx
zlMNxWkbsmANBJHQ5rN0jTI9TCsFdpOjZea3AbIgMIYTADDej0kipvv+G6AueqPVZQaAhg9Z1rdL
SWh0VjIHjU0m/nNtuYs/diALfS6zKPpQaEzuWE1rlMGZUhVcnmzS1UDOi0ZTpyWSX588YTvy87Sk
AGcU02cROyxHfBiqcupf7czVMusD75HLEZ8P4AfgxhkodMuQrpJ/WWF2wK9lIp6nHu3DhzIbWLaq
DcxPT+/JBuXG0mTw70n9X5G4NHanfzf5uH+Lcfdfsqr/6aQGv7B+4XevhvUO6Y5m/UHistYN13cW
lyresUZxDO4sYX+L+ft+UpvvXFCt+E0Nl72Y/cP4Q38Ho4iD2jJczYIzYv2jg3ql0v64zFHX2HS2
t5zRVAwqS82f9wau2jE3DRvlCvDDeMekpsDl2ZqHIl+ywK4HgBvLqF+M3IJVVwEG1YhQPTiaQ0Zx
Vk0PM70qTQFVMnlGDvM4dTQ35DiUHok+qWdbZRyAxb9EbMnwPo40DCsoVBA1NGS3qz1xk00Rckqk
ihuNXEA2E+vUuCiBPImMKrsRuX7flw1r1loHWcxA9yymsQMx5ZJYYvfCn3FhfFYV5gKO8Uhp+9Wo
cUfY4XA3uzOR0ZVl7prJFOXGSIfikgBXPJKO1lzNNt6UjWyKbIcukCdaXsrrebLsQxFJ2hpYpUfB
kbXFWEYWaFYtOKB5O8+tpeAHm8Qc+qPEks1coGHHPqvlvF/UVg1gshKabDbmtdo6e/qtS61qNtBV
VzsVmXZVhrJgDo9yPnIo9LM4m5G4O+G2V+vC44KpAqfU2k0TZWinMHmgMm89PqziasEuvrVNxWY2
hHQ9rEhoH4Rdb6UeUabIEiIYdcGKB8qX+8Ykx3ea4ydC6PVHBFvWQQp7/FBqlY7BuCFXDLRleK7b
WVeDvIqTlqpLwQ4HACM0lvuyRYQ8BMlUOcorrj6NxyBwWGXh7OpSxgRl1S2ealYkGCkCihI2W8yd
jVE6ZzciVSiYkOnITQtBktE6dd6eSbfc2UVJtDJTB/tGFuBVFba7ZMImShH3G2fpjBHRTWJe21mr
eqlGsHKgZMtK3RjdAgLMILKzMjPGUdgiSBmhRK3bpW1PFXN/XPqbrGKBaW74Rp3tYqeV5VIe7bDs
rfZDhfH+0i71lGSM1apESVcJWtWm0x0412JXNpVjRzdYJMZx2gK8VYdlJ5a6XROgCXC3Hid16NR7
BeugA+gW2loB4CaiAtS3KptTIsI3UE5MVZ6mBNJ/s20QLQyelqvae9Kw5N2EeLvYzCmwjq2eaCkE
TSVicKRh9PSUoUOQBKhfeYozM8nojW0k4r1VyFOmqcj6S7chdTxq6KhxCF1KBMK1x5Okga9KlM9T
aJZZcVbSWde8gp76Zhkna9wyhphCb2DkU24IMigpgLV4X5W5EuD8MCJvcoYZxGhs40lWWvk+S3IX
F0IDvaSJhe7nURHdNPHc3FhN4gT9WDPyjzHx7PgBGA2onRkUUcPZV+ZASGcmTFbXlliTG1zsdqOt
8eQzbIoNoECgN2kaHmKHmCuntiFcmV1vwz7vpemTZ9YTqkEcFx/5khXrnrafCSSL9SBWu/4yjHZ5
C9oy2tmN2MTaaN646Rg9hDkLhzqvdagwSrT8a1z88l8diIDlOYf+91XAA63rl6778uXHbYDx7av+
OA0d7R2RtnCk/jjU/jgJXfUdzyQDgx8trfGtnf3uWrTeobBV6SB1xExv5933TYAh3nFArjsCl+3q
elD+k6NQ2H/SouBa5BQEa2awVaCt/vkotOfWUOLJLA/KCB6q3sGjocMKQmWa9A0ac0fjgLL16bpf
45+KDrOMtkZCAbex900hEnZxIW4sLIPauWuEhQiDQClrjZaKIqszvallBhVZ8pnnVYOxwDCNF3cN
ptLXiKrBNSePjBaBNMH+PJQ1QVYG2YpglSPfWmOutDXwijCngRRNFY892poKk53stmYM7DYvHfq8
lKGgwEhG0G1XHAYejAQMWiAm4H+rPeK4MU2iG22N4SrnJH/AHoK1ZewE/QaVZPUca0Oz00dlOXZv
iV4RPrNPDEnJ+ZJvmV8FE7RT1c79Y5b2zjU8FvUyTK0OcsW+Q33vntQU34RTRNHHPO6w9xDSvl/s
YUSXj+oOaly7a3kS76dEeBnawbuqrrCdgdneWgon4TKM2k1pu8eozHxM3tmt4oT0aaSnbhCrOgFw
9GozZMShtWDkg6kRqkc1L67dVHaHoVuUfags2lFksXJEEVFjcWuY+zIGxNWmVieiN+nxG0dh/zGh
GNISksJ1TK3XUViYO2CLxVZvDJPv2i139ah3JztRSEwfdGgTxL/NFN9BN2EIC+2su1syOvqJ3L6t
NVS4L2pC5MQaJzeQKweV4KNaJN1OqwmVH8ZIX7ku4dPoJNWWB6D1mYF7NqMX0dNTREvKLHxNspOS
UDunyEc/iR1nT+BWu20snbZYZZLhwL9fqwdiZ2ZC8py2nL5GwOS2i1qScdiEJABx37DBYgWcX89p
/YgDIn1ktD6/KAi/mF0upnpSqmy8cla/fcVeCm6VSxpdHTlE+emh48drvF+4Bv0Za+RfPmmPsVxT
AJHcNXtnqLI7WTXK0WHRcqNjebgSTQJaviYfqfUSTSns/aAQ0bGFRQW/ikg78geXNYqQOeU2LXVG
lotsjW28Rhbqb+mFzRpkOA8Ok4TFJd0QHYVaehjpC9/Auqv7hLPiT0RGsZH6UkB3Qk9H37iJ4UCd
Wkt/qfLGDq8B28j4CvvReytp7Qu0sx1sc005dMkgQn2X9wb5hJvRnUr3dRGEogZROC8clrK77Qbd
KV7R74XLtSiRozr98Gji5rxtQei3Q5BDvhdhx0K9HQh7y0v3OFW2DgQ97HDb1+DpLrVUinTyOMqj
fS0oZh71HFCL9E1GKn3sEzdS2Uccuk6nsI5LdZWqw+J9L8Z62YZWig4wqKJQ/bDEzdR7aq1E52a2
C/s9dYbekFltztpdSSkZfk5DNL7E+rgbnnCciEJBSzdU91y5JiZeF7sw2nuhZZ4cySHbqL2bfrKV
cFb2TjnCAjGrfFI2FTSFzB+HljH1GnQPiykqCLxeoSsZ+FeuFBWI90GLe3XclA2YG2j54vMs6Gp3
TPhYHKB7s0sfsBfVA7a70A1Kc2Uc4upZl2JS1R4MtpXEbHc5CpY3uAjPPl6xz9iPbHS3Y9hfgBDE
XZm4ZXVj095XljdTvBj9FWkspupXFXG9kS3tiNCX0rqRoyW35ppNrKr5CLjA5D2GfxbOD/nk6FfU
7V1LZdgSPbgU7oSy2bBOpSuaAwQl7ntphr6JVa1HvGfYu0HT411pj86uitvsttTz6wUfsL1pNbO6
lrEZX4V1bUPh7qHk4HCz14UAzj5/KAd2E8QrHB0SJmna0/VepczUIisJWrIYlS2BK+q9nTNmtHSm
PJ4xETRmKWWJ6n+oLs5oI2awmvEDTHB93uiGe4VL3djkTYvFSYoIHRyR1IA0hlzdFN0yvzZz84kz
qj0jI7G2E3Fl0BgT6kVdbdT7aNHCrcSb/WiKqLsTTPk5HACe5JHd3VS9o1AgzupxLNXwdaFlRd+q
+Z2NoYFHZ7gnxVF9zmwt8bvCdT6MWDirTR/q9T41G3llL/ZyQpvmAGqRGE+mOf0YM4s+mk0FXT2S
214pIQj2KiPC3gBusklHQwTpHC63bHsYt+KY6PKyflzsqj/M1jjstLZcdiahOKxgNcZoS8dKbaJR
uSH3Gu1LC93sivDamqGyAbK+xdeO1Evew0I0NzqoTFCDYXzLWmdishhngUhdBlT8Ajj2MXxssEPH
PBoX8WwYTctZaLr1y+jo/YleR/sy4tzYmj37o0wLtb3VNcZ7RfJ6ultFfk388RaSTR20ZZ+fM3Vq
ngbuwxORWu0t/AT3GgF16S0xUUVZLEm3M+LxnFUmuZ96bu3zZfzYOCK5nnG9vQ+rQT2HIYAs9lMW
lUCxMLp1KtWrCgNUm2Tx5yXc+bdmassdW4D2Bf0sc3Ir8w0cDJBliSfdiMKxDtARXZbJq3WD3vXT
RLzEppaFGmRzpR5iNXqP0MnyNKgmFA+2vcLmDVxFGfAlVVOeZRmqwRRXzUmW7gw7vqOr4fRvfKkY
tS/wtqA90/pHgowIL2Yj3JEoD53IxX0I0E9atJKoqb2F0VwCcFBHQVkgdELElVlaxHdTJ2cxHG7q
duzBIiXmiy5BdUlCvgmnUFOeBG2bubhaRuIs7Xs4O07EkRcVSRQ/dNZcJ3f/Drz+u/oe19rf1/fy
pfu5tn/7iu+TLuOdqXKLoYCxvid//WfSRRVv6LpNjcxQiwL/Pzspg/kYpjud+Rc2OzAnDKD+UPro
5jsSIdklCfpZtM3Y8v6Blw4lwqrv/GEphQrTJHBzZaPTUBi81s8FPsthZWwqrvwJQcz7URH2hmP6
1ZF6fl7IxQtiRQNAgpz5Yk/OiUTC8dka/z97Z7JcN5Jm6Vdp6z3CHDOw6M2dB86kSJEbGCWKmAEH
HIMDT18fqIgoSZEZmdnr3JSlVZh4yQvA4f6fc76TNfeyNu5pFVWnHp/JqgmWVa7ujeMU2V60H+os
uWHbYbz2vo9Lx6tFc3CCiMwROzQweBXVtjaLbZqzNTBABfrH2WwD64oQlKg/KWqG+2zFcKO29zLv
GMYHkok3ZV9oxlqvQJl0pQOxKM8culxj4QPfG9u2+VQE9GBjY6U63TwlofZgyYIL6bZ+Ihy1S2Ah
yVMHebVA4K1ylEG2SxMc2BSjqHny6wn8wBQrNk4zCRoMOE6kUWksf3KPCCiuYMeL3Tt7YItgMJc2
/XxoNgmVjq9ZFQVvC8fJ38yW0qrZLlVmA/k3amjFPb7ITG46fgW1z/GbnqGBz2rdeyGvzMwEvzIi
NKsdpEgOWXNNrgJWb3YoY3INukq7cgXdvTtkhg62I8jy52lAGwhsKjZTld7H1L5wsfrssrGq+pBZ
42NWgwjJwMGszDKMD8wVgaU3ZZw8pTplSzDhcPIDfVk77TmB1PGk4rJaw2a4sUuNJ6gaQol+4X3t
dDSu2n58pgCZzBQdLLm2j9DsHvXQwWcLzewUBM4XQGm4n6K8v6cSTrGbNso9e/hHjPj1ivbGca98
hLLAqvacPe+GOX1ElQTtlHbnWdXsxfL4im2dD5Wle65LBZevrg45TEnADvYGTwk1AcgNZ8n0cAfL
8yaJyxrQXf4oAaJu+haiX14O30hNe5fQ9qObMQSJgv3BYKO9OKtBDObwf/fO4NDAPrNFR7vcDAO8
FBiYjGJHukIgeraXQTdaW991xBHgTbqr9OyueiPmxLn4zuArDPsSd86XIGn0SbfTtJWNazDZnRzY
MvE3Onzqa9fo7t0u1fcYdIo9s0yW/VSmB5C/HpAG4a3o0WGXU7n9rmPcfGRdSHZta4W7GNTn2k2M
cD94I7wzqqC7hDBnxNqxQvpNq3Wk0y81h9714FbllqJVbBSiVGwD7XLFcJRWZiCVK1cMxRbZL10F
ln4wYVutQJw+GkV0nOdqZKeE69jtjCd3Qii1c52dkoY8q0Hs8d0GGPHSzz4zR0zZOXt13mSN50DU
E/lFOeT92fM6nvi+DZqN7cwGiUyPkM8Aacxd1fDSaQXKhnlaT8TlDlYu+jtwlaN/X8D5vPGEVVak
0YgxSvJiO4yxwTbiyK8YDvYZ7zTe8J0w53gPfszCYB23eFDsjk/jxoJ2gp/7aw+zE57ZMNwQLDOx
eXBbxOGA7ynQenprJIvqNvad6URxTkVAa5xGUBTcWnoNlljodcNvu9R+jd272TQjuN0xkjtP933y
znwu5Fkbw4ZhnWjkeIXBXT0rdtYDU2MnodZtKMU5qcKSkC7GsqQxrL2wmCo2OaaiKfP2UOdYJTR2
8lrEROptjHu2nGECy8beAiQp9mip6coK5s+aOrxHP5X6qsiMVx6pJ2tOxaoCTLstm+7UGY1zlQkr
30BTy86Vkb5FKmg3qSXTR7D5MDGoVksvcWUPuAD62d7MZonrvIw+wTbJyeaHdnghnaI+mSE4Kt8e
LoC4yjvHDo373FE+/jI3RdQIm+VkAPSsjxMeYzA01jaqK72biklcergQt13UKQw7XYfhK6kJLabU
pBliYqjBU0uAy6MKfrB3EZB+UrRFsveL4Qb6U8pIVx1GE+fVKlpgAU0wg6COvOqWep3nqseW7gxl
+LW11K3PJmjE9EB7mh10n71pQRII5umWPRxxTUFT7k3b5nQlOyJJDvtoozPOaNPJLlggCJWA/Str
TadSHCwsBZP1IJiuUvgU17MhhkvYqdg/p56yywoaglZMoQff6rcgEeI9IV3NBg2aHltzGOpmu5+M
mFSN3V2GPasWSZyJaHHInUjj+xEnlrvyRkymsTne9cEMKjmo8229ECT428JDo/XemJrwCG4yWtMi
xhDLC8uv00KjEFR0rfuFUMG2HBn6A1tBBFA9QP4KN3aAkQQxKNyorjnio4DUZch33fifytSvt3MI
ekMoma6ZgcBBdZBQkkonu56E7gmu8BsdzZdFF/Vgiwqa3ka3YaLgV9fEkASMGi5sJaZsNy4kjnlh
chgLnaORtONB/aJHJWa8hqttYvKUcUItc9a7xnuZF8pHxS6f40v3YkHzBmIIy9qcELEimwYpyZT9
gntA7bF/Jusxz98pgQp3Ws4vseSn5h9gEQx+EeRKqrgp5mPpz8P4SympsBcFZ4kIvuk6WdgkoxMM
vNzxt2BDo4HKfZdh883p0mJXuGwYBu08lW0PGj5XzWMR8KPmFgqX7HX33vYOuQ5F1N5hEcWDDCil
dovsNgQ/eRQfCJWciPsIWaUvI7FhMa1ZtdPhKQDXvXY6+z5Nsb8MMQP9TJOj7720+GIt2JZyAbj0
TuntICBPa/Aa1Y4MRXlBGmfcdtPsrAd7+qKSaCL14vmrEaTiakzyfCtw1zwqYc03OcRQvlAGP94q
8Xtd8YVJfv2hy7NnHvu8u+zGKnhofJd/awv0ij46eoUe12QV4ltouuON20XZs59599QkjWswRleO
VauD3Qcx0Owkk2RHYUACyU2cT6Gb076Knw9EULB15sizOFH5MVd6GGEiLXie1BsoV4xr682tdOVu
Jq7zypJmfQ3wuzsILBcHX7vBy5gr8dyDBcpk1F3Pwjay7UBHwiGTnX3tlt6wNedMV6ysEkHUTehU
YAbGINF1uSNEedcEoXtHdFaJNaumwRbDktbadVTxrlo74AStsphrSiK3BtDfenspTZdHpiK0eGhV
OPdrcEjeBt/hPVF/ugM6cREEIvusvFB8qeLmVIwJhQtZncTrJrbfCubT9xW0z6+QrAxAwNj18xUt
1/ooxwUbleYJ9iXtTvqrWABT8gM1tUCnIhbPSxwlxT6svBuwfOeIqjV/M/A60AdyGxm3szf4b1Hs
l2sSpf512Lnpkytb59LsU3cDi63Yukh5BMrkTClf45fburPru9Z2WlDjfBVXOrcCIiZRDSGtA7K5
mYFTQ+LWCmjXgu+KzTbbRT5Yr2VEtZX8XsxHPGOfMT4p94S/0idWs/yJV1z/uRi1uGd+HR1E5qdH
4Y7seKPGOzXVwEw4JUqaryaYF4+xBZf2PBgTc705aU9kDnkgEkHxmkQcOzGDG4AiazNfaaeSG8h5
grZdSGgdTt4nEcz9myvH4RCoGrNOlnXXTpy0n2rbbXOev5reDBvzTl4uRHx2V4Tf2q6sM44PaoSJ
xgq75pzUh5s5lDaRuUJOwzbNeB7OqCKwubHZoEhGwex9jvMFJ0dpAm/WoHdCHsQW6Bz15QjCTu54
TIby5HnwRxx1td/fF3M1MeOBBn+J+p0+M/6udqgD5WL01sURuJzYUCUZByvHyY1gpRZynoh0dMtQ
Br25ZHkFUnJPIWnFJqzpv1QLg89IfGgH3Ryf2w9K3wewryuH8oFoEvlJ4Vv7cSH7ZQvjbyqZhdZx
U6ylMRdq5bbS3Y0LG7Bw3BY+6YzKnRFN2g6Z2V+U1dyvHCuroCrr+MaSdjTdBX7W1tc6ThAPw1iL
xsvx9XsWm4VSJuG0NNr1lkVrM9vNdClxzv1mdO7r7nvBM3ZqZnUKY1ZShiuqo6mDLrQDJV/Rkgyz
keoGWyWsoyTONVsnzz50iec+WaBvoSKMsfQP+N+k+QUXZrQRjMzii3QY0mbFLdxmW5o7R0zw/UDM
GyGW1adr64uhM+ShxyR1p5uOswD1lPvZJZ0xdJNxasZWHlvuyU3f2emFzNx0HUGUfS+xN38VVY6g
2qZtl+1RZx5UHkbps2k6JBgopbzEH7yEpOfZ3ZBnDb4hPccHryf3gfybGOuGsfgjbiixTT1W5y1m
xHynmEa+Ur6kziMj31XB+bj2pdjTaNafZqvpbqVM5edEO+XdOJruaZbpuLbIFGzcxMTqZCYl0Oic
vCLeNHYHzVIMmeOeb3HYXzlOwxif3/GTYhe57bQOaRAxs23Mu47NOeg8bbXdti/8oyGrYVNzcL/D
DBDuWhqPXl382ocyb+UqylmZCqwc5DnqZJ/G9rBpa5rG7LT0uLwqGb8UIdRJ8HbXNu0tb6R4rkGJ
Q8PuwPFKy5oOjVk0bKX6+ALCRaDRpZ1xy33T7CTlPdtmoiWYRi4mrFAAgYZEZUKPKq/xSBv5CyYV
uapDvzwYaWSD3eJNUo1ehfW76NTaEMYEJmthZkcOU6zQN647e57u5Jgcep0XlzrvK8oUK7tlB24U
oM2T5JuUnnMZRWnKQtvEFFVQLZsrFv5eZuuJOoD13AJwb3HU8NIZp1sm8eHVoGPKIKvUO+Re6m4t
HP4roWqcZMK8CQIqJpVSul73C8DPrzLwfhM5PWk2wVWOhX3NbDDfmkVEwQx+w+ePSbc9KqDpZZqU
z4ZUz2AYUVkYiDtgksWqlsOboKbjEAD4OU4lLagmB89liNr15FKxxU04Fle4VWk/notXN7ST7cDV
WlmV/iwDDhFxsJnmhsrX4rPKsA8h84h623cVzbLatrc4mq0VSILoBFgGBQLmJoUowluzZzbF2qjo
vNi2oAj7mKDOBbS8irtF+XtT5P7aapmtglTOb5g/CLHpHd0H20GK4Up17LcpqrA2zTL+0YGSx7Ch
eoFm0vkQZ4H4NlYc0bIuGw5Urveb0Wis26zDT5LL9muX6O7kl7QciSD3T8y1NkkySawMXsMLGNg1
lbwD2mAS7+K0+cJ5ja3YVJEPdeasPFa9HPJ1DCbiaegi6ouH8dKGU/7IVuohNZpm7bedf048G2FY
z2wc64Ti57mBG9sb7aYa+pfQbCAj0aCUZNZjZbDkZQOpB+m1wXp07eCJuES5Yq5NikoEA7JG5D7M
de4S082tMxVkF1Cfnzvpq8OkkvvWI27GSrobJ3ZHVSwp762tZ4b1xdEeKudNwUTciBgABhVNj5qe
8ncpS+xAcRUQbmDqweZby55skFfeBVOHh6uOM3PTySB6GQQdICs9DLBlwmm8a6BK1sidUcTYqRvH
nauI3LP5L03OOBqEXW+HdxULFglyumQ8/ryITFbQJp3Bk1BuPZG3JwuTyDinseaoE224VNK/zDNX
Xg+ew5DAxJRJSXGemivPAmG6HQKirtteJPLKwr5+5H/wn0CLv1uxdedkNYtHkCYnisLz0+TycqX3
+WuUS6Tx3MjjraahBKInVSBuoU9z6uc86uZjyytpXZhAZXtrmQXKiuq2cMF/m96wPBPs8pZoGgl3
Zx0riyXB0+0wHggeHfyheYmD+US6j3l8KsUxj43LKFTsdQoMxyAaT9IEpjzaub/1c684SZfxH9w8
ta7Y6sMhBJQQOc1FGw+3sPjfUJ2546PJJd9b3TYOLDwGM/6xcgCM+kaX7Dm7MECcS+MaM94Tdix1
ppdAbsbWA2dR2NU+ETLepnVpHnTG4ax1e3WsiHczuehqBvnumwTBcNsbgjFcBEwwqaeXPDaZnHWT
vUPyhE3W2V8idzDvx8DNN56GVgr6pB6/ucof7ln7AP95LtXMoulPbcMwirAefgfDuSzawGDOkqZ4
90WeH0KvuqSHgozYbDuwgNIx7Lc+iBB/lYkkP1FDvTbDud7l6SRfFaUnzwt7pFxaa+ev2AwR5M0p
N15rUnbXviiMQ8YLr4WH6+tDkGctljOOSLhOMiom0/jUGoQxbSqXvrDP4tGKZfmaZmZwXY92RAQn
6b8aqfcet5jMV2FiqFPDGPp21lgA3dQfq7VMxYju7vY3lpU481ULSUSuRr+s90xBSxwSHXoK6FVv
tyQl/I2Xp3ojrZRaj5TwAqBa7JGOiIwrE44Dtn9eBoc0Gh6m2P3EDsG9b6KYGFVDHxvPwbT1WmVy
uAoex6Wgio5F6z4WhVyrxL4OTBW9lpoYf1ZGARZyC0tBwSHdOI8km+wLBDi6nLohObOH6PQu9toa
wFrq9SenYv1ZeR3ZiH0cgVBgSASCfmQWxp6mxHBecbhhezfW0sX+WbePrXSaM97GAIwrWHzakwl2
7CeZQbFiXXgGhh/aV2Pqigcyjqa3CZp+fupzVB4e44ihEQNqRLxqUpd2L/sLf2HdIoSPADqbKgWT
KWW74YVF9KntY3ZMONEBwnQ4xdtu2QmxyjyXuee/YGgPeLT7rDvIgEhtY+iGTWvgQLSMjWIApmPr
e7eXHcMnkUvAXJMIuBJG+FhYKn5zKWuiDz6m22TDTG26m4Dr52ubB207NwsL1VccvLXFK5otaCk3
gy3f8d9XWySC28lgWz9jcz/J3Os2ruzHfZxGza2OB+spW/ynG9dZ/P6ta95QekD2smiG4E65Le9T
1rL6pgBV/WSQejnZBIT7VYm6dtlORveUy6XXqRynvSUhYXB4VfYtzgL/LkTjLxGto/BsGAldakWa
nzoVDDjvFygDXYk8pXXFskphXQCCM1AJ+G0Xh+faH6HBbXrUXLWyW3gTV0z4l1Ru2NoFuCdrckmN
jC5XuswIwbVxttG5upljhT6IRGcREa71g5j9+JThgVjjVpzeC+Joz5Gp2KjNHvIhk44WtkiYxhRf
pc1T77n1bjR468a1w8uMW2rDYSfdilhle2mMpKYZjZ7bSPvHYRTdViKCXkiThBU7e1Nc1CA2PnVZ
1dEUrmmnSIzRWXutE7GcdMatzBt5BdoloJ3JjLdqmOUe3p2ztmXOXWK0Y3cZEGX6zPTW4CU2ygfB
/u6ipR5l13fs/hln+kxpjORuSgjjBGFMQBAtYx1LVV72XfjVGEycIWYJejpxu41BIOASpI27tjNA
MGlDGRcNejdwA/VxnNzh5Bk+CBbA4ADLOXX07BjXzJvbk0rC/hJ6bH4ReOGXKtDmdojAa2XB9BpP
JaFEh2R4FGSMFc2oZFbWTo9A06OdT8J8K+nL2xrc6PtkkGo9YPc95qpmZlPn1WStwmDeJLY2NxiD
MFy6AEUMMbfPKaifNUeF+UBaGiqOb6r+JvBr5sBmWBSbyrWG4k7T30Hel5dN5tLRxjxryC8M6hdH
F/mGGSuO56lOdmYO7oSmsSs3n/n/i+hW2Xq6HruKOfCQP4bK+mzHLNYYJrYpAJMNk5LXsMIyEtJq
sxnJjmyUUYhNBfJoZ5m5cxidkshPdjcHtMXXjku6B5jPKo7nayDVuCWy5kmqJrsh+4QrzCKs2XT7
YXaGF0Mjg1iwa21B7kzM7JA1oJI94RvMbkH/WtI8dTv2zS1V6MW0EnXAq52WmXaTFMY1psSJXJaV
HBvCnLR0Gm+O4feXH4nklvV/lSKDMegB/teNLl7vUl8MUmrwkM3Tf2Xrf0u2dsg5/p1s/al7TX5S
rb//g99Va/oqfhOuAEIhPNO1bAfS1B+qtbnkMwDbkcT+AFQgTf+Rz4D+SgGHiX/8T7na9mneEMJe
QhSuj9D9H6FfMa/+JFaLgEYiG3rQd6WaDOHPYjUtmJQMTMF0GSIrzgwyRjlNu9Ib8WGVDoV1GvA9
M9hYnpFl1Js5TdScYby7+WjmaZfCIYtVlxRfTz1jauq7ZJrcG1ZZhfOPepk0ItFvj6LnrFOWHr1D
ePAnXXF0CQeouJ/YKYUlk4kS7oEXjwMvYVFExnVYolGcMMszacSvZ9bBuy39Ke0PI+w8PRxjn5RZ
dIwAUWegNYNmuJcDX/K9UWGP20onsZxtnI0txhQER3YklJutBR/La16iEcalhVUldmbSG23p0B44
FulVVJYJYzwWsvVIGuqhKi1C7yTiD/xRcDFB2X4ZIV89BJnDBoGweIY1kcy8ZkpJi1K8S+qofw1N
cNGtKjFspuxN1x5u1XVYD1PhQwqafas6ZYArXBzwoEG0BSZUDM3ZYpNcmWviW/oqifPBOOqRfsNN
jm1/ujcms5+Zlcd5tigt0rX8vQXYgoazSNRdczBFHJmLfQYBPdd30LHT9lICcMC0yyvXgld2/O+K
8G+tCN5H3vifG9WfUvW1rmgP+GlZ+P6v/jCqe799FLGzJLA9+gkJHVq/IeRCpyGhFYAWIoH157LA
EhDYFnkv/ovl+zYP9e9mFofcFs04NAZ7jiWC/9Csvjz8/+tkAQUdurSVE662+WnmXxYHCwExR+bz
vtc5tqWpb1yTPq55ovpi3WEBI7L25xd08/1H/3OC6fcPRGYXoWOyWHrmLzy+nL9aWrJ0z7ZrkYEe
xnRPTlHfeEXQHOJJ/asqbZbRv/yBvuPxfaHLYhj6hcoTZt6sYKo6Z79OvNdsKe/8qINU7pDu//5P
W2z9v3yXXGrPogPJAza0vAB+RFC2DKPjPjedc7603OJ1aQ+Y/VK0NSumt4xD2aOfZ+ZVGxFx/fuP
/gd/5fdoIG8fE3bjL2v82OTDJIzWOSsrc45VIHHWGm61eH9jZm5//2EmTIBf/1DuQNQCkE4BQcRf
/lBdF6r0derQeAJ0kUENIixTbgFOc+h8aCGVncnkRDaBfo2ppYaWlrGaYlBNnmotrCq8+Pvf6K9/
voezy/NwhfmejzXr52+e4BG+kzhyzsHo8OeCHk73wsj5P/9/n8UbGx4CtzA3zi83FO0NgjPH5JBV
HM2r3jHUmw+B+a7PKK78+z9r+R5/vqE8uC7Q3lwfH6Zwf8EMQoFeCt565zxEyTuThXDbW5Be//5D
/tF3xyIEzpAPY5X65WKSTHb8ziqc88wm/pwFwyIdeSDyTNot09Xff5j5c0p0efw9YVuoZtjm+Ap/
jcYEEdb/2TDtc2YBh9uQqKvPDGfotyxaJZ+DJqdz1Jt4SNOQHHjS4ZYaIvv7C+2f8hv/wR3swcKH
pLQ8qkuN3883TISIHEVe7pw1mcmTDZnIwEhD+aA0FHco1aLlNs8tDgvTDHuT7gceXldSs80K0h7+
/kv5R1cAyEXI5p0rjdT68y+TFyE5EHTpsxpoZmVnOK5GTA5nR7bh9j//KA9SGjtLXi3Wr3eUlgEl
tn5jn1OXrzcMFwIuiDGW+gCq5L8AV/78bmH5xu0QCp/GAYuP+8vtK7FcFU0jjROHSzy4htHK58ou
6KEcoT8OTGGCf3EvL/HoH56Y5SOZEsN586CTcIGXN+qPS7DMZ8fyIBmcBK6oPbMYQDyqVeySoAfd
pYqN39Ze+jaTgHZq+FBsaDV4Xt+oKMwkO9Mc5obX38cKQjqW6dU001e8ihJCQEQqKT7+F1fkY//9
v0+5y4ufeBVERvRy2+YI8svlZxeYObq0nZMqRMnREUtUnXrGjrln3iN7lZOO19RxtjVGl0xO3tbk
h9221BdTgJUt5kUqe7iQEXSMt5k+tzeN8Zpz7kdvrAV2MdmgGdJz7JoUqZIboGn7o1YUInqLas0/
azk9YLbi35FqsuzjaGXNczf4wChjxz61GV8gkPNsusECSls3Jt3wEd+RAV4ljBrzYNLmBmbCT9px
U4YJ6kHRImNRf5TaEKKqhs9YKqBp6KL9vFkMpBgJmUVinSLkltTcIdIx5fOE5A9XhVJL7zRKuz6r
Li5pum/NKjnlRdK9YZlpnn0JqfYELmG6g0SjbwyrM2hThqydvphTyCXzZ9vDWDHCOHmkhIh7r8u9
1xxT+oyOZrmvkxmqN2UiQK68gWr0csqtr3KOrMPQ+M1d68HycEcf7SSNiSSz/iIpjYDPiKhPpvlg
2FSJOovJHHqFsba1o+8omYoeJ8dK95FNx3qrGEd9dMB2s8X3E46Rf6dUPD9aA+XtMnS4Th9HMVO3
6i2HJs38mmz3dlYRwJWAPNZjL9HcV8zd7GMYVfyUcim2nTu+N8JMDOs/3nJoJksMwQMvzQynzQ5I
WAw+Jx8dBdSVR6VOWU2zf0JNbw8Gnv+beKm3F5lFv2w9AcuEk0Mx90cFeZNiNoMQQgW0zwiZTrcM
0wmVu8GEX0dEvnf6KGs1YLThRXKGpthb2uKXsV1/qXiiu+zNq/FycAfHEwjCOTCvEqNE8plcKhxJ
mwd0A/tkFeTvQR2zAjyLX4kJqRLkj5BxqMsgIKBvpBnwLupI9C7uOd7Lq45xkb2WJH8uZ7+Y47WZ
lu7rUDfuq5f0IW7XqgUQQ6KpvY/t2TrMqOr+xoo956UahuohYLh9yUS02DQomeaK1l0z2JmpaE9p
UXP0LIi5Y+vWmjPijCAnVOQ9AIRPYfR4AVYu6FbTVSAQHksnYQpf5mFI2ZHCFeQa1NJV8/SQw2Hd
guaT8pSLJbnAPYmeBSzhtpOKWXEW9SUW1bZ7D5yZ2JTl91eA41FyJ51xlu1zVqb1vPSmj0IyWu2M
SX72irxVO/Ja3lfOmZguCGBfQMpr451Ac8MP3Mt0QxSc6ry6r69IM2P+qmaVvMS2ge+l7uQlFnRv
31RTdAZw5zf7QI3eM4hzSK8VdjIO6vXJdihopHvNmV+qosm3+NDnNWI7lzFAhgFWM1Yvmcz8Dg0x
UZtctP5+2YyqBWSgrE3blsa2YQ+4Iv1S7shs0CGSwDavEPTv+lwZx4rp6TFrE7Wb3H76hvwwYqBP
DZgLdfk5zQcga1OFalelIGIbzLgoQa/gGng+qJLfRPD81v3QmrtS1vygwKDhPREs//iI8Ti3SI4b
zy9QmdZ5A1zUXbWeH8T1cuXleMFONzgQLqKIskqHceUgl8M8LsKIjrA4oXaeMScSPNzaesI0Wdb9
J4buyBRDpXb9AmKvEvG1wIDzOSxSi9yjqXfKQMTvC36PEJrbLW8lalFmlvcLz2nGlYwFV9SPrewC
KaO6EV0vb+Ayc1Mb4Eq712kpUDesjEdCKU4M21p2GFZp9WCDbdmalnpW2+4tbgULUj2H5sMkZm5Z
AdbgscXtFm+DXrtkdCgOpb+CLlCIb3RCzmvLpcg0Mh1989Ep7U9FS2VoyPs46F3sPpgc6nPdFstP
M7XEd5/if0I2rdmYLaMgQ3OOUlj/KBMYZvNhkA6Pfp+45BW0Q8Gea+byWUpu23XtDzVjdNqwn626
idnPJYQHTbu2aiT+RMnyxc2SQL5PcnBwSPtdtC38Tm2rzBm/lcHYUBOXG+4TDEj8nkmoDkU9AcOp
dJz2q8LMki9q6F4z6dpb14Gis44mlo/PyBu9cZ/OlFgeAisJrgaUp7WHYLFNxrEhEODNO0oY5Cea
ChH9Qt8ZPw1uW955sXy3CszEBECu8446GNZVio2skKym00vrLe6S+G1O0/E+7n2uHE88nXs0n0PB
in2ErSFJFxBHofwTVD6I3XpEplgrj3V8nRNwGg9wGsXZaerpEjaZfefNOgXJWeLFXXlcBdB5zBMe
jQrexJZsFAaPtnWuZ5ozr4Ef9HdlGjRrag/VV+bFBTa32f5Cac5w7jyJY9aNrBQDf2Cn6zxBjRn7
eQxXZVOwXACMQhkPnNM0Dl8iFJD7sYvzW7PvxWWbxu5LPnrgwNoiCXlXLtxOWuJjYiZTetlq1z4Z
4QjLNRli9YpuKsGE2+QyUxdLrCdINzu0ibbYJqZ0Z7CZRcwwLYteQSrLNIbTyn7wsDdBzoYLItOE
Isqpn287GgpBWsXjc190Tb8VSjnpSadau2uSaxjygwjL8ZWnxSj3YdIrnLWVcZH5c/2JMRj2NiPv
McVbhi9y5o3BeDXyhn83h0Zd9lIOe82L8FxlqsQPEyZYJTDJ2seExW2P3dpM15KdhYGVwh9uY2sY
SWFmEdWCJNjb51x3lDdMhXuhU4tlFMco1OkGKO+4IbDcR4Tfauuy8ycSD1PYmME2KHyHBdEkh2DR
zLEL6UICUhk7R8xLyFmFNx9U76d3CrfWp96c1GNQTM520IxqkSxSBCgiAw4g3CV1kfkbW44+wnQ0
J4jyWFtWnaAyJzIGLD4OX9XNMHNOgZnht2uXINy1JXz9SbSjcemmnR2vUruxd4Fht/6qkpW7w58K
L6C20lDte+7dd6rA9ZPEnP11dAEIjB4cyJ0Az6XWCn45fKq68NtVFNj1O9zIJt20yTxhO+jku5vg
olNZCcNmTlV3sqmfrIELw44hsthMK8dvW6K6uKeMYsTIJryow2S3RPTnCcsxkNcl79Q7XUDVFX5o
0lXDZ8qAasyn8Zxd07zuCzj7VXFdoRtBsgcDfJsYNletYICEo0tS79o/auIlGJA+9uv/5U3+C94k
eAwL2eLPUd/mtXv9P99xH1ev5bf/93+fJnhzVfzzJPTj3/wpkKCCuBz+PeFZi+jBOONPgcTkP+GD
sP+kVP2hj7joI1Am/0B025z4/hiEit+Y6aG+MikVYtFJ/pNU38+zFkaRaDck/ZBoLIeeYXs5pP/Q
H0MXtpm6UTNe9eVbrApUuS8/fBs33w90Pw4++bJ+PJr+5QN+OZq22i5KqfmAIGPhDCAtha/pcJWG
OH7f/v6jPo7xPxwpGYOBQgfYadsElx3314kCYFazcNkmX2YuUZOMralh2cIjYhFYoC5eVKbj4Csa
RtCJvZCWMmaM7e6UVidkqSYu31CNArBFcU+/bujvozYWe16V/beUDW9aXvQtSFvnLHjTHAsVZlGL
ViKms+cYdfQwNd2OAY97UijPNxklRCRHiDJXhOEplSP30eLCsgaPBjsY6HaIgaEomyS/b0IrHlqa
4yrOnht+CZwX+EktMnG9dWo5rH2adNGfi6jpiY0gtYw7suS0mJ99aFEbF2X5KjBhAL4YNfoPkgrB
MYY8LV2pi0CErCrnc9bhrrkfSb451dYeYpCJck0ogLweCZsWwMZ/V41/R0EBgLPMYP75qnF4HV/T
9MdF4/d/8sei4TroJ0x02JVTf+J6PywanvjNcjxnoeQ5TEhtxtS/rxqW9Rv7dR/BVYCPXZo4/1w1
zOB/uDuz3raRLAr/lWDeKXBfHmaAsbzHTmJncedJkG1FpEhxl0jp189XJJ2ItOPudAUzxBB5SLed
EqtUdesu55w78aidAPQEF043FU/7Fath9RNOFHPJpXHGRNqGPDiCen2zodpeBLVzqX+E45vCbNqv
C/goGu8pYjbBE1vSxzyI8ofUCfVPvh8qt2il7s5ikzgObB4teWn9DrRanUXVsWJr05K9eGLV2xTt
aZVxbGXJkaEDG50F8jqFS4GjC9ijDk83pDZPUm3lXemKSlLLww8JaGJ1lui78BZt2f05NysYT03Z
LET1N4dyV5nvlTrw3yOrRRXRL8oK6aB0N3cMH7zk0mfZpv4SvQ0UWPP9qROp2aW1U9J7dF9XczT4
dx9Q1tGOdXe1+7rL9/nUS5fAYw26AS+2+VKDy0ILriV3wA29sm60UglABEWF/nmDrkB4fLBfXrCr
AzJ28xVQcQPu5akqkvSuqFYcWO41Yj0rmmXbH/e54V1YsC6BqNSEK14CrBolIqDwR4G+9j4APdev
4goY/1Fqu5CUg1Ddnu39FX1CHSu5gO2yRZLc8t/pGzN51IJQuYszq6DerdTQSlY0YrJKGjS6CKt+
iSKQptAvUhSRjOS96+afaaZsncPQuHKWlY4ekg510XtcZXb2J5eJILMf3CZMmtaCYgNT76HQBLW9
P+mUZA9KLkBqzWQ9+6qJb3+ZJNof3G5EZ46aX2xWRn6BYEx5YvrUt7kCyv1pYaz21/WGhpdpqLEM
CEXV75dgOJGbMayPsx1/y+DfLyj4a3RB06v3/sbWrgxkMD5Y7uwLSSX9zANNThPHaju1w0g9D+IK
bKeSK/i5giqUgLjfq2v2tIGqy1t1bzzG9uaqynXtvAQ0fL5zyYsRZtMjqN6FJzWNgk6QPfZPreBr
lHqrSxh31QOoBSA3JWjZFPlVkpMEqXlJFnPm+9tpuoX2GyBnzqEM3zlb7HdUhMF5aAio6ioH+JTb
5CNWe4t+OrTuAaRA0++gaSjqrLwzIEn6VA/IMDlxXN+CVqA9JOih1TWdXbOrnRvpd7syThdulK3z
o7jKKVJYlpedi4zLaewXxblXp8HbqCzVazrF1x/QWdxeWyHRHAH6huxs5u9XoJ18uoHsTeDASlDW
74tSY0F1QAT0ct6fV5Y4m3D2b9ZINN+ZKCnee8tweWWa6CeqCLG/e/3ADGwW3oCre2CvDEMzPL5L
z+jvHS7Y2Yz4RrkF6k/M5W1iZKyL6MuupvkSiQNCPk/snTzZP8DZJN9TFincA7QfH1dE/+9S5Jwu
s1LN7pDLS48hEahnqOehjGvSjRwh4s/rjFHCbW6hIrYF+Rvx3V8lM9SF1XK5R2hoWZ/saAx4W9Ma
F/gzaU6UO5TdtenPgP1qyu50a1o07kwBmF/mVlpqJ9Cs9RO6YWSMCdrqXY6I5k2zbdMVxHqYhLvr
PLO0Ky1NZlDjXfUPV1kXd95KK+6gXWTvYPvDxoXBgx6QYcTBPcDMs4zmpMBCUD0Ca7rZ2Gcm/Wud
k9D16dqhEp3/SQlG75fAxPLjmbkoWDSlYjrf9Ze/ymiNtNzns1s9T23luAQdBKkqUz6u9h4z0BBu
mtpZoXxa7QJgLFadeimhf+zXZ64acL0YnMHNkR5ls0s33KZzWqrluHZZlS6nIB9nX3Nzx2RUPdIu
6AyinL6+f16agCmuV6qG3Mu6Ndg/MYVCcIBL55bYtTypVxq9a9LlEkGxWZQL8jxqU0LJydJtTEzs
WwrEizidqzPVeqtV9uwbZ8/AMO+SuVE72pVd0evO1+nfdpoB4P8UObCt6RSyjNyj19+9uY8PPWMW
n14/KMnr9FHVKUEOFn8NwWlvVtZtsrEs5H1IrX1jNyNhlxd59EUju3KN8Fv9PnK28Vm5FmlnPY5t
mBjB9pI+nZCCPT2/iKwqv0icTPlUov9z5lVwZqc5LdHe790iuEI4qf5QISROorqoim9brgm+osC8
L2bV5kKlwQa504xC1MaswvjM2RKsQ8iixbUOEalEcOFO97XVueIq7mURkClAN88+jQpjeYrUdv01
txEzyqvt7CLYIU29j53YnZa6Xi+0JakXOMWiYUiR6trJ3kg9IPbhvbbOz4FtxxlKBWl6QROK2dfY
4ajjE9QfmqOHI7x8zGeKvz2hPMrrxeHscl/n+i2g5d3meL0ytpBMM3IPKe1DwMnPvrLztgszWgsL
IpZm5cwuIbIjbaKiWY+AEJYvDegSuNPX4SfCDZj7ZmYHfzjr1YORrJOLDKbdRQhkHFqXvoVxHelX
fl0Vx5YT1e/Q+OAueX0j4CTyTfd2gkdwRDt2xO0ad3DgNmCr1xtEm7JbH5aFM0Vw16+PGtsMoTM7
I4PoTx1/xgT8PawbXLF0buvl/mYPzyQ8Wa6LC1/JHALFVXSZBRG90XZrNQinEOyCNaDRmOYqoTiu
mqPe7yo1+oz5L+/1ytwuNoFjKsfk+ddoz/luQr4Gd+yaFjVonjp00BYEUCM6igx6jZ9GGq1ZoIyu
N+fuUqnhOKUO2rvrz+DGKBI5Pn0gpgo1Jy+zlRuDg1UdFxt185gBjr1hf/lw2bLkvNb2xZkpMk4w
WIXLKb5XlGvLO/qInFsKefvjmmrniWfs7rQUioeRIBLG+9AMHEJVfOYt0Tl3VnoB+hlN3AfDMdfH
+XYbXqLRrJ7vvYiuQraxz872me4n1zoJGBRzN6H/hXsg+FIoK0GYTyvDPUqQjrkDMO/tj6Iws5fn
Pn5LPV2TMUIow0/9R4Xo/1bZVsLByevkUnVrriqaUx/noIIRmfQ35UmJkJXKdENMXpQULFRRwVhH
FWHDMdj5Ol0GKG6bJrA+Lf60XJbFxUyFv3q011bGvW/M6Mu51Ow0fKuUNEbPgOLeLMsAohyiuOr9
mtIhradQmzreYdkFS2yvXS2tCjoPGwGFsoqisGLu/GRqoaLwh5bs6cW1Q+f3ZhV7sA40Z1UjEbzZ
niNahthAAYnym26H7gWdrpSTaAOhAMjFTEPQIt9XJ+Z266F9YwfozeUz6Ei5wi4MMrzMo3qZH5eQ
zJUjhAHU48DYR98cp7olu08FmKxZMjuqQmS8ogrRXgdGyAedFo6UCCP4EoW32980B+n/Jh/WTUSk
q06aiPVms8h3t4uCDHLxpAIlfvohCeLyE8oMZVDufvWXXh+oy5P9SYYNYRIXX6AXKzcv1bzMa2NE
c95580gSDnAgES/KuEAvmof7LUroR9X+WPGEtJYKQFntft4G5weL9LNleH2G7Xq+/juvzaBNJIqO
L6CqiKGlFgE5X5xaQD2saPOwqoeLoGmIB9umhXkFNsaD6ecD//uL8JBs4lJsRuSdehBSUpB/bQ0G
I/zYCLThsVRK7Uj+N1NUhxsBsLqG5rFAHTVP+4H//TWYP5I1PqYSkAcPZS8PBAL+ry3CYIiDRdAn
Dl+0QJu+uAgu2FyTOEgHmt8+/6ONMJjBwWkwgazKroI38UD3iQTJ91keHgdWgaMCcpVsWfOMbyuQ
lZddBNKIKHGTJLTaRSBhcrgIYLFJ/gOcIjPYPK0RGtF5QGX1GT3lV68HrIKhwz4Fo9zOkr11uAqN
ZXRcXdft0V0MuOlkceUuBmeCcCPYQK2zB+yq/vS9CTgM4Klm2927/cARbQI4MN4wn/6rm8DkKBAC
w5bpJjk4Cq41IbWIvRBWQzyj2wq0rJFdBIMyAGL/FuDf9iQMt4JqTYBmihtybHeCANPKngQTfolB
PQVISzv9gXsgyGx4SA1Me2zzd6gTSxoCU5tAe6FRhNHZwcG37+A4NN0j9NFdAyTebNnLkCgBCjuc
Hzyf5hl8+441IbWnwu7onMPRWQCKd6IkInUbmAYNQZgjtf6XV0FsEq7KprAkfqN1xEZ0G7jkGyQX
AY+AhDSzNDq/CMtyeCWyFUwb8IWh4T6JZ3QHwtNEKzKpnSAuAxVjrwmaXW/2mEmy3B6MiXb243ON
OaftS7Xkl++ZjF9IGhg6th4pbRO+avMMrKFr0HmOQNIEw9I8o7sSNapZsmGS7k5IBHPlGYMj4BIa
0G0BVhkwI/GMbvrQXQQHT+oM4BWSDKDNL8Fy+/SPgktfXzgdeOFjXQX6u2ntV/P3jwKrwFFHMPAp
ABj4xkjJ0XcKug5wsWbBR3QbIMMpyHtyu8DhqNsGADL2QvP0dwEGgvtAJNe62GB0ERJ8SVXaPVQn
4CRoSUAbguYZ7ALOAh9jG5b749Jk2Ue0F9gK0qvArUjuTKQQf3ItqATL4LI8AJrjtIt4yrq0g+Ri
/Wmq6glipngGl6PnYjFIpZJsbfdK65aOaS+QzZD2kAw8JHLF5B/aVRhEDPSKR8cDs0F+onlGFzFo
uDjSq+BM4F8hy2APDYJFCpUNgu1spz86PxHUtS19OVA20cEO0YG4fQar4BAwCUCaKK00z+gcJSQL
XFkXwQB2Th9JhB5+XIGHMYOncRQ0cqhud3mMbi9AZxOqBXKOgjUhIc03fWD2DlfB9ibIiWigFMda
X6ILqHS5VQSOwiJYg5DBsSeOqlGEfKquje4koHxgyp4E0kgky4kLSRc3z+BqxB7YsCoMCKej85V1
pO1kjwDmjlKBKKe00x8UUzxvgp3Ac6Ds1DzjixjwDGTDZtPGEHiCOdPNcrAJPHOCvUF/TB9d+kxH
gUh2+uROHFxt53skMLAEhAqgDLA1epdqHZ1jZLAJpAMmk+op1p58aXvzDxEXhI2kbNknnRMyIveY
XSB9CLgHDNuhdIyn3TxDU0AKCREvETG26zO6XUBZQTqDBu6GAAFhKLMziFwwhz4BvfImGgBc1MHb
qGxMuwAL1drnv588EtV1RNnwiV5OG2gazQstlNIdwdrgGd0qvETy/OXyMsUlasbI7HRRwCBK4Eqc
kGZlmaDrNM/onAM6RkgXl0ghsdHJp75sERzyiFwacKDaNfBGFyUYyGNJnwgLgBUOEAFzO83BXgB6
ZNBdExLfD4sxrkQaSVWtPaYSdgEoAUwbJOO6DT+4HR3SidB14YN0qzC+24EvUTZaMFgFyBeAUxvb
9zyRhlngcoDJ3fkQo0st67BepONm8uegzHCZX8ZlUmxCqhI/YbQJdni40pkkFI5xulwPp+lFu+CQ
eiaeQBa1M4/jC51MkAOyASRJVU49hYQuaziIHTRd5aYkp9pV+UfkLrFBBaFGLoVErYm5oXD9k6Ch
mb5I23Ze9ejcJfRPdVmzaIrMOZDELnp+ZhYdh97VLr2mGwVbTksbq41qL6hdbP/3r0jqrsgvoEcp
CHmHMQNILGiSqDkSNjTP6CwBNFp5xoJGVRWlZ856ezmy1Q9XgVSSAViLTdAB1X9hE/yFnfKdBzNF
ieCxYcAEi+IlDszPfuGJ+fH85x3rQ1A7BKuh94uCENN+dot4F//9rx4WvqmpHvzwqcbafE73z7sJ
Pv/o3mc9zerpf54Hi3yeP/i75ge77jVbKZt/R/P7+Xr+nI3w403++Y/eex6Ywj8ZuAgH44pUvPS4
ebBP4v7ADY9GfuBwHhfz4ukVW4aOQOPLjjydR8G3JI+D3lu3IG/psZMoyeePydNbirduMcPyI8fx
4qEMHjZlb/AGkio7+PEiQg0lXxyO3EL8pEfu+DVvkm9vEPLZrO/7y95i6GQ/5ZRVDx5732cHzJId
+WyR5Mv+K+McCeCb7Mg/15/5ubzNd6/ntaN+8Tj3exuwgyfJvvBFFAVxEvRPZIt5kR46fgzmAyvS
8o+kR06q/rZoqY6yw759bptaxIf0wAyweQh3T/urMXstgEB26Ktkg8zEcJnburTs2NfzIO5Zj67S
Kz8umobz+PFwObryqfzQRTF/QKhxUZa9Pd0VKKXHDx78YDnvsytbEo380NwF9LXq7Wy9LanJj10U
AX/ofttb9LZi9TtGT2jDNhhalEGkh07icrC5O76K7MjvFvf5fOA9AbIQZVz5obfz/r1FokeUA+QH
rt6cz9dp4Qf9a73jL/yO8S8XebHoWSpqOSJ//TsGv17UwUPvGusKRb9j8K9JHj69ZhMftNQW6aHR
l/LfTOd5wk3ZP5xtMvf3fMDxPBye/RaAKzv8ez/or3ibdpQeNozwSPpRDRlNkdeVHjpfLIcE9iY9
JjvwhwUdFnfRdj4IE7rEi+zwt37yuHhzUTy721qwnOzwH5PNTzaiqLn/hrCv/YDnG7Er6cu+/ydW
f1EUi55L0ZWF5Meu+1Fll0aRHfdnPfokvfkvi3zNzfZ0VIS1gjUm0l6yL/wlILIZbO8uxS479N2c
eydelv2j2aVupQdfFOWbF1++hZ5Lj/9aazXJb/MVqeJXR34p0/Qd9v88//QkivLSP+sn18RvPESL
ef6v/wAAAP//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390000</xdr:colOff>
      <xdr:row>39</xdr:row>
      <xdr:rowOff>87086</xdr:rowOff>
    </xdr:to>
    <xdr:sp macro="" textlink="">
      <xdr:nvSpPr>
        <xdr:cNvPr id="2" name="Rectangle 1">
          <a:extLst>
            <a:ext uri="{FF2B5EF4-FFF2-40B4-BE49-F238E27FC236}">
              <a16:creationId xmlns:a16="http://schemas.microsoft.com/office/drawing/2014/main" id="{A8380B32-F5F4-E7AB-E2C8-215118D8D845}"/>
            </a:ext>
          </a:extLst>
        </xdr:cNvPr>
        <xdr:cNvSpPr/>
      </xdr:nvSpPr>
      <xdr:spPr>
        <a:xfrm>
          <a:off x="0" y="0"/>
          <a:ext cx="14410800" cy="7315200"/>
        </a:xfrm>
        <a:prstGeom prst="rect">
          <a:avLst/>
        </a:prstGeom>
        <a:solidFill>
          <a:srgbClr val="120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0</xdr:col>
      <xdr:colOff>173436</xdr:colOff>
      <xdr:row>1</xdr:row>
      <xdr:rowOff>18923</xdr:rowOff>
    </xdr:from>
    <xdr:to>
      <xdr:col>8</xdr:col>
      <xdr:colOff>480636</xdr:colOff>
      <xdr:row>8</xdr:row>
      <xdr:rowOff>55523</xdr:rowOff>
    </xdr:to>
    <xdr:sp macro="" textlink="">
      <xdr:nvSpPr>
        <xdr:cNvPr id="3" name="Rectangle: Rounded Corners 2">
          <a:extLst>
            <a:ext uri="{FF2B5EF4-FFF2-40B4-BE49-F238E27FC236}">
              <a16:creationId xmlns:a16="http://schemas.microsoft.com/office/drawing/2014/main" id="{63420729-3618-166C-B16C-BFFA603E9DB0}"/>
            </a:ext>
          </a:extLst>
        </xdr:cNvPr>
        <xdr:cNvSpPr/>
      </xdr:nvSpPr>
      <xdr:spPr>
        <a:xfrm>
          <a:off x="173436" y="214866"/>
          <a:ext cx="5184000" cy="1332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3200" b="1" kern="1200">
              <a:solidFill>
                <a:srgbClr val="F7CE75"/>
              </a:solidFill>
              <a:latin typeface="Times New Roman" panose="02020603050405020304" pitchFamily="18" charset="0"/>
              <a:cs typeface="Times New Roman" panose="02020603050405020304" pitchFamily="18" charset="0"/>
            </a:rPr>
            <a:t>E-Commerce Sales Analysis</a:t>
          </a:r>
        </a:p>
      </xdr:txBody>
    </xdr:sp>
    <xdr:clientData/>
  </xdr:twoCellAnchor>
  <xdr:twoCellAnchor>
    <xdr:from>
      <xdr:col>9</xdr:col>
      <xdr:colOff>110490</xdr:colOff>
      <xdr:row>9</xdr:row>
      <xdr:rowOff>105222</xdr:rowOff>
    </xdr:from>
    <xdr:to>
      <xdr:col>14</xdr:col>
      <xdr:colOff>487680</xdr:colOff>
      <xdr:row>19</xdr:row>
      <xdr:rowOff>99059</xdr:rowOff>
    </xdr:to>
    <xdr:sp macro="" textlink="">
      <xdr:nvSpPr>
        <xdr:cNvPr id="4" name="Rectangle: Rounded Corners 3">
          <a:extLst>
            <a:ext uri="{FF2B5EF4-FFF2-40B4-BE49-F238E27FC236}">
              <a16:creationId xmlns:a16="http://schemas.microsoft.com/office/drawing/2014/main" id="{7E8F5C35-246E-6E41-2B77-D831CD8A7067}"/>
            </a:ext>
          </a:extLst>
        </xdr:cNvPr>
        <xdr:cNvSpPr/>
      </xdr:nvSpPr>
      <xdr:spPr>
        <a:xfrm>
          <a:off x="5596890" y="1766382"/>
          <a:ext cx="3425190" cy="1822637"/>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0</xdr:col>
      <xdr:colOff>173436</xdr:colOff>
      <xdr:row>19</xdr:row>
      <xdr:rowOff>30480</xdr:rowOff>
    </xdr:from>
    <xdr:to>
      <xdr:col>9</xdr:col>
      <xdr:colOff>15240</xdr:colOff>
      <xdr:row>38</xdr:row>
      <xdr:rowOff>124697</xdr:rowOff>
    </xdr:to>
    <xdr:sp macro="" textlink="">
      <xdr:nvSpPr>
        <xdr:cNvPr id="6" name="Rectangle: Rounded Corners 5">
          <a:extLst>
            <a:ext uri="{FF2B5EF4-FFF2-40B4-BE49-F238E27FC236}">
              <a16:creationId xmlns:a16="http://schemas.microsoft.com/office/drawing/2014/main" id="{70F0A0AB-BEB8-E886-F8D4-8D68350CBA0D}"/>
            </a:ext>
          </a:extLst>
        </xdr:cNvPr>
        <xdr:cNvSpPr/>
      </xdr:nvSpPr>
      <xdr:spPr>
        <a:xfrm>
          <a:off x="173436" y="3520440"/>
          <a:ext cx="5328204" cy="3568937"/>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15</xdr:col>
      <xdr:colOff>161431</xdr:colOff>
      <xdr:row>21</xdr:row>
      <xdr:rowOff>85725</xdr:rowOff>
    </xdr:from>
    <xdr:to>
      <xdr:col>23</xdr:col>
      <xdr:colOff>63460</xdr:colOff>
      <xdr:row>38</xdr:row>
      <xdr:rowOff>28574</xdr:rowOff>
    </xdr:to>
    <xdr:sp macro="" textlink="">
      <xdr:nvSpPr>
        <xdr:cNvPr id="7" name="Rectangle: Rounded Corners 6">
          <a:extLst>
            <a:ext uri="{FF2B5EF4-FFF2-40B4-BE49-F238E27FC236}">
              <a16:creationId xmlns:a16="http://schemas.microsoft.com/office/drawing/2014/main" id="{A135E4C2-96A0-836C-589F-E23DF91EC961}"/>
            </a:ext>
          </a:extLst>
        </xdr:cNvPr>
        <xdr:cNvSpPr/>
      </xdr:nvSpPr>
      <xdr:spPr>
        <a:xfrm>
          <a:off x="9305431" y="3982811"/>
          <a:ext cx="4778829" cy="308882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9</xdr:col>
      <xdr:colOff>123825</xdr:colOff>
      <xdr:row>20</xdr:row>
      <xdr:rowOff>36195</xdr:rowOff>
    </xdr:from>
    <xdr:to>
      <xdr:col>14</xdr:col>
      <xdr:colOff>533400</xdr:colOff>
      <xdr:row>38</xdr:row>
      <xdr:rowOff>87087</xdr:rowOff>
    </xdr:to>
    <xdr:sp macro="" textlink="">
      <xdr:nvSpPr>
        <xdr:cNvPr id="9" name="Rectangle: Rounded Corners 8">
          <a:extLst>
            <a:ext uri="{FF2B5EF4-FFF2-40B4-BE49-F238E27FC236}">
              <a16:creationId xmlns:a16="http://schemas.microsoft.com/office/drawing/2014/main" id="{BAF6A466-4524-76F0-1CDE-490C334C86A3}"/>
            </a:ext>
          </a:extLst>
        </xdr:cNvPr>
        <xdr:cNvSpPr/>
      </xdr:nvSpPr>
      <xdr:spPr>
        <a:xfrm>
          <a:off x="5610225" y="3748224"/>
          <a:ext cx="3457575" cy="338192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15</xdr:col>
      <xdr:colOff>39050</xdr:colOff>
      <xdr:row>9</xdr:row>
      <xdr:rowOff>76199</xdr:rowOff>
    </xdr:from>
    <xdr:to>
      <xdr:col>23</xdr:col>
      <xdr:colOff>58250</xdr:colOff>
      <xdr:row>20</xdr:row>
      <xdr:rowOff>92570</xdr:rowOff>
    </xdr:to>
    <xdr:sp macro="" textlink="">
      <xdr:nvSpPr>
        <xdr:cNvPr id="10" name="Rectangle: Rounded Corners 9">
          <a:extLst>
            <a:ext uri="{FF2B5EF4-FFF2-40B4-BE49-F238E27FC236}">
              <a16:creationId xmlns:a16="http://schemas.microsoft.com/office/drawing/2014/main" id="{B5DE431B-BCB7-2545-1E7D-AFC336D96B91}"/>
            </a:ext>
          </a:extLst>
        </xdr:cNvPr>
        <xdr:cNvSpPr/>
      </xdr:nvSpPr>
      <xdr:spPr>
        <a:xfrm>
          <a:off x="9183050" y="1752599"/>
          <a:ext cx="4896000" cy="2052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11</xdr:col>
      <xdr:colOff>176643</xdr:colOff>
      <xdr:row>1</xdr:row>
      <xdr:rowOff>3683</xdr:rowOff>
    </xdr:from>
    <xdr:to>
      <xdr:col>16</xdr:col>
      <xdr:colOff>92035</xdr:colOff>
      <xdr:row>8</xdr:row>
      <xdr:rowOff>76283</xdr:rowOff>
    </xdr:to>
    <xdr:sp macro="" textlink="">
      <xdr:nvSpPr>
        <xdr:cNvPr id="12" name="Rectangle: Rounded Corners 11">
          <a:extLst>
            <a:ext uri="{FF2B5EF4-FFF2-40B4-BE49-F238E27FC236}">
              <a16:creationId xmlns:a16="http://schemas.microsoft.com/office/drawing/2014/main" id="{C00DAFC4-8827-9440-1FB3-8A15801A6491}"/>
            </a:ext>
          </a:extLst>
        </xdr:cNvPr>
        <xdr:cNvSpPr/>
      </xdr:nvSpPr>
      <xdr:spPr>
        <a:xfrm>
          <a:off x="6882243" y="199626"/>
          <a:ext cx="2963392" cy="1368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16</xdr:col>
      <xdr:colOff>292060</xdr:colOff>
      <xdr:row>1</xdr:row>
      <xdr:rowOff>3683</xdr:rowOff>
    </xdr:from>
    <xdr:to>
      <xdr:col>23</xdr:col>
      <xdr:colOff>63460</xdr:colOff>
      <xdr:row>8</xdr:row>
      <xdr:rowOff>76283</xdr:rowOff>
    </xdr:to>
    <xdr:sp macro="" textlink="">
      <xdr:nvSpPr>
        <xdr:cNvPr id="13" name="Rectangle: Rounded Corners 12">
          <a:extLst>
            <a:ext uri="{FF2B5EF4-FFF2-40B4-BE49-F238E27FC236}">
              <a16:creationId xmlns:a16="http://schemas.microsoft.com/office/drawing/2014/main" id="{BEF830A4-0F7C-331A-169D-4455BECB9969}"/>
            </a:ext>
          </a:extLst>
        </xdr:cNvPr>
        <xdr:cNvSpPr/>
      </xdr:nvSpPr>
      <xdr:spPr>
        <a:xfrm>
          <a:off x="10045660" y="199626"/>
          <a:ext cx="4038600" cy="1368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editAs="oneCell">
    <xdr:from>
      <xdr:col>9</xdr:col>
      <xdr:colOff>6918</xdr:colOff>
      <xdr:row>1</xdr:row>
      <xdr:rowOff>43245</xdr:rowOff>
    </xdr:from>
    <xdr:to>
      <xdr:col>11</xdr:col>
      <xdr:colOff>60379</xdr:colOff>
      <xdr:row>8</xdr:row>
      <xdr:rowOff>44112</xdr:rowOff>
    </xdr:to>
    <xdr:pic>
      <xdr:nvPicPr>
        <xdr:cNvPr id="16" name="Picture 15">
          <a:extLst>
            <a:ext uri="{FF2B5EF4-FFF2-40B4-BE49-F238E27FC236}">
              <a16:creationId xmlns:a16="http://schemas.microsoft.com/office/drawing/2014/main" id="{5F539F9A-36EB-93D6-6BD3-67B7156992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93318" y="239188"/>
          <a:ext cx="1272661" cy="1296267"/>
        </a:xfrm>
        <a:prstGeom prst="rect">
          <a:avLst/>
        </a:prstGeom>
      </xdr:spPr>
    </xdr:pic>
    <xdr:clientData/>
  </xdr:twoCellAnchor>
  <xdr:twoCellAnchor editAs="oneCell">
    <xdr:from>
      <xdr:col>16</xdr:col>
      <xdr:colOff>386973</xdr:colOff>
      <xdr:row>1</xdr:row>
      <xdr:rowOff>85418</xdr:rowOff>
    </xdr:from>
    <xdr:to>
      <xdr:col>22</xdr:col>
      <xdr:colOff>604686</xdr:colOff>
      <xdr:row>8</xdr:row>
      <xdr:rowOff>21771</xdr:rowOff>
    </xdr:to>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C745BDCD-B193-4BB0-8803-00EED5770C5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140573" y="281361"/>
              <a:ext cx="3875313" cy="123175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287327</xdr:colOff>
      <xdr:row>1</xdr:row>
      <xdr:rowOff>84688</xdr:rowOff>
    </xdr:from>
    <xdr:to>
      <xdr:col>15</xdr:col>
      <xdr:colOff>570358</xdr:colOff>
      <xdr:row>8</xdr:row>
      <xdr:rowOff>47614</xdr:rowOff>
    </xdr:to>
    <mc:AlternateContent xmlns:mc="http://schemas.openxmlformats.org/markup-compatibility/2006" xmlns:a14="http://schemas.microsoft.com/office/drawing/2010/main">
      <mc:Choice Requires="a14">
        <xdr:graphicFrame macro="">
          <xdr:nvGraphicFramePr>
            <xdr:cNvPr id="20" name="Order Date (Year)">
              <a:extLst>
                <a:ext uri="{FF2B5EF4-FFF2-40B4-BE49-F238E27FC236}">
                  <a16:creationId xmlns:a16="http://schemas.microsoft.com/office/drawing/2014/main" id="{4CF3F684-0FA2-4495-B38E-DAEC73BFC700}"/>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6992927" y="280631"/>
              <a:ext cx="2721431" cy="125832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128441</xdr:colOff>
      <xdr:row>9</xdr:row>
      <xdr:rowOff>43542</xdr:rowOff>
    </xdr:from>
    <xdr:to>
      <xdr:col>14</xdr:col>
      <xdr:colOff>446314</xdr:colOff>
      <xdr:row>19</xdr:row>
      <xdr:rowOff>119743</xdr:rowOff>
    </xdr:to>
    <xdr:graphicFrame macro="">
      <xdr:nvGraphicFramePr>
        <xdr:cNvPr id="21" name="over_years">
          <a:extLst>
            <a:ext uri="{FF2B5EF4-FFF2-40B4-BE49-F238E27FC236}">
              <a16:creationId xmlns:a16="http://schemas.microsoft.com/office/drawing/2014/main" id="{66AE0847-EEA0-400F-AAEA-40227988B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19</xdr:row>
      <xdr:rowOff>164660</xdr:rowOff>
    </xdr:from>
    <xdr:to>
      <xdr:col>9</xdr:col>
      <xdr:colOff>123101</xdr:colOff>
      <xdr:row>40</xdr:row>
      <xdr:rowOff>39971</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39620ADE-AB86-4097-B89C-ACE6527203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860" y="3654620"/>
              <a:ext cx="5586641" cy="3715791"/>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217715</xdr:colOff>
      <xdr:row>9</xdr:row>
      <xdr:rowOff>65312</xdr:rowOff>
    </xdr:from>
    <xdr:to>
      <xdr:col>22</xdr:col>
      <xdr:colOff>119743</xdr:colOff>
      <xdr:row>20</xdr:row>
      <xdr:rowOff>141512</xdr:rowOff>
    </xdr:to>
    <xdr:graphicFrame macro="">
      <xdr:nvGraphicFramePr>
        <xdr:cNvPr id="24" name="Chart 23">
          <a:extLst>
            <a:ext uri="{FF2B5EF4-FFF2-40B4-BE49-F238E27FC236}">
              <a16:creationId xmlns:a16="http://schemas.microsoft.com/office/drawing/2014/main" id="{179BAEE5-C35C-4243-ADE9-C3C148A49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306877</xdr:colOff>
      <xdr:row>21</xdr:row>
      <xdr:rowOff>148241</xdr:rowOff>
    </xdr:from>
    <xdr:to>
      <xdr:col>23</xdr:col>
      <xdr:colOff>195942</xdr:colOff>
      <xdr:row>38</xdr:row>
      <xdr:rowOff>87085</xdr:rowOff>
    </xdr:to>
    <xdr:graphicFrame macro="">
      <xdr:nvGraphicFramePr>
        <xdr:cNvPr id="25" name="Chart 24">
          <a:extLst>
            <a:ext uri="{FF2B5EF4-FFF2-40B4-BE49-F238E27FC236}">
              <a16:creationId xmlns:a16="http://schemas.microsoft.com/office/drawing/2014/main" id="{63BF3AFF-E5B3-4901-A7F6-C16513097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169817</xdr:colOff>
      <xdr:row>20</xdr:row>
      <xdr:rowOff>152398</xdr:rowOff>
    </xdr:from>
    <xdr:to>
      <xdr:col>14</xdr:col>
      <xdr:colOff>424544</xdr:colOff>
      <xdr:row>38</xdr:row>
      <xdr:rowOff>40275</xdr:rowOff>
    </xdr:to>
    <xdr:graphicFrame macro="">
      <xdr:nvGraphicFramePr>
        <xdr:cNvPr id="29" name="Chart 28">
          <a:extLst>
            <a:ext uri="{FF2B5EF4-FFF2-40B4-BE49-F238E27FC236}">
              <a16:creationId xmlns:a16="http://schemas.microsoft.com/office/drawing/2014/main" id="{9E707727-2994-4493-9D85-2B698D0CB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173436</xdr:colOff>
      <xdr:row>9</xdr:row>
      <xdr:rowOff>65312</xdr:rowOff>
    </xdr:from>
    <xdr:to>
      <xdr:col>4</xdr:col>
      <xdr:colOff>391885</xdr:colOff>
      <xdr:row>18</xdr:row>
      <xdr:rowOff>19798</xdr:rowOff>
    </xdr:to>
    <xdr:grpSp>
      <xdr:nvGrpSpPr>
        <xdr:cNvPr id="35" name="Group 34">
          <a:extLst>
            <a:ext uri="{FF2B5EF4-FFF2-40B4-BE49-F238E27FC236}">
              <a16:creationId xmlns:a16="http://schemas.microsoft.com/office/drawing/2014/main" id="{BD8275C6-2A0C-059A-18AF-FE806D87CBDA}"/>
            </a:ext>
          </a:extLst>
        </xdr:cNvPr>
        <xdr:cNvGrpSpPr/>
      </xdr:nvGrpSpPr>
      <xdr:grpSpPr>
        <a:xfrm>
          <a:off x="173436" y="1741712"/>
          <a:ext cx="2656849" cy="1620000"/>
          <a:chOff x="173436" y="1752598"/>
          <a:chExt cx="2656849" cy="1620000"/>
        </a:xfrm>
      </xdr:grpSpPr>
      <xdr:sp macro="" textlink="">
        <xdr:nvSpPr>
          <xdr:cNvPr id="5" name="Rectangle: Rounded Corners 4">
            <a:extLst>
              <a:ext uri="{FF2B5EF4-FFF2-40B4-BE49-F238E27FC236}">
                <a16:creationId xmlns:a16="http://schemas.microsoft.com/office/drawing/2014/main" id="{F2818564-F38C-D623-6DBF-6036AD3F122D}"/>
              </a:ext>
            </a:extLst>
          </xdr:cNvPr>
          <xdr:cNvSpPr/>
        </xdr:nvSpPr>
        <xdr:spPr>
          <a:xfrm>
            <a:off x="173436" y="1752598"/>
            <a:ext cx="2520000" cy="16200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rgbClr val="FFC000"/>
                </a:solidFill>
                <a:latin typeface="Arial Black" panose="020B0A04020102020204" pitchFamily="34" charset="0"/>
                <a:cs typeface="Times New Roman" panose="02020603050405020304" pitchFamily="18" charset="0"/>
              </a:rPr>
              <a:t>Total</a:t>
            </a:r>
            <a:r>
              <a:rPr lang="en-US" sz="1600" kern="1200" baseline="0">
                <a:solidFill>
                  <a:srgbClr val="FFC000"/>
                </a:solidFill>
                <a:latin typeface="Arial Black" panose="020B0A04020102020204" pitchFamily="34" charset="0"/>
                <a:cs typeface="Times New Roman" panose="02020603050405020304" pitchFamily="18" charset="0"/>
              </a:rPr>
              <a:t> Sales</a:t>
            </a:r>
            <a:endParaRPr lang="en-US" sz="1600" kern="1200">
              <a:solidFill>
                <a:srgbClr val="FFC000"/>
              </a:solidFill>
              <a:latin typeface="Arial Black" panose="020B0A04020102020204" pitchFamily="34" charset="0"/>
              <a:cs typeface="Times New Roman" panose="02020603050405020304" pitchFamily="18" charset="0"/>
            </a:endParaRPr>
          </a:p>
        </xdr:txBody>
      </xdr:sp>
      <xdr:sp macro="" textlink="Analysis!A26">
        <xdr:nvSpPr>
          <xdr:cNvPr id="30" name="TextBox 29">
            <a:extLst>
              <a:ext uri="{FF2B5EF4-FFF2-40B4-BE49-F238E27FC236}">
                <a16:creationId xmlns:a16="http://schemas.microsoft.com/office/drawing/2014/main" id="{9C41BC02-786D-D571-3D78-5CC622175956}"/>
              </a:ext>
            </a:extLst>
          </xdr:cNvPr>
          <xdr:cNvSpPr txBox="1"/>
        </xdr:nvSpPr>
        <xdr:spPr>
          <a:xfrm>
            <a:off x="304800" y="2133602"/>
            <a:ext cx="2198913" cy="740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8B673C-39D0-48AA-9FAD-E9763AD55878}" type="TxLink">
              <a:rPr lang="en-US" sz="2800" b="0" i="0" u="none" strike="noStrike" kern="1200">
                <a:ln>
                  <a:noFill/>
                </a:ln>
                <a:solidFill>
                  <a:srgbClr val="DB3A01"/>
                </a:solidFill>
                <a:latin typeface="Arial Black" panose="020B0A04020102020204" pitchFamily="34" charset="0"/>
                <a:ea typeface="Calibri"/>
                <a:cs typeface="Calibri"/>
              </a:rPr>
              <a:pPr/>
              <a:t> 2,192,690 </a:t>
            </a:fld>
            <a:endParaRPr lang="en-AU" sz="2800" b="0" kern="1200">
              <a:ln>
                <a:noFill/>
              </a:ln>
              <a:solidFill>
                <a:srgbClr val="DB3A01"/>
              </a:solidFill>
              <a:latin typeface="Arial Black" panose="020B0A04020102020204" pitchFamily="34" charset="0"/>
            </a:endParaRPr>
          </a:p>
        </xdr:txBody>
      </xdr:sp>
      <xdr:sp macro="" textlink="Analysis!B26">
        <xdr:nvSpPr>
          <xdr:cNvPr id="32" name="TextBox 31">
            <a:extLst>
              <a:ext uri="{FF2B5EF4-FFF2-40B4-BE49-F238E27FC236}">
                <a16:creationId xmlns:a16="http://schemas.microsoft.com/office/drawing/2014/main" id="{9CB4362B-36F4-0397-5B6A-9ED4E3689C39}"/>
              </a:ext>
            </a:extLst>
          </xdr:cNvPr>
          <xdr:cNvSpPr txBox="1"/>
        </xdr:nvSpPr>
        <xdr:spPr>
          <a:xfrm>
            <a:off x="1491343" y="2775857"/>
            <a:ext cx="1338942" cy="500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342F5E-E6AD-4B25-96E7-B11515BDCE14}" type="TxLink">
              <a:rPr lang="en-US" sz="1400" b="0" i="0" u="none" strike="noStrike" kern="1200">
                <a:ln>
                  <a:noFill/>
                </a:ln>
                <a:solidFill>
                  <a:srgbClr val="DB3A01"/>
                </a:solidFill>
                <a:latin typeface="Arial Black" panose="020B0A04020102020204" pitchFamily="34" charset="0"/>
                <a:ea typeface="Calibri"/>
                <a:cs typeface="Calibri"/>
              </a:rPr>
              <a:pPr marL="0" indent="0"/>
              <a:t> 1,979,748 </a:t>
            </a:fld>
            <a:endParaRPr lang="en-AU" sz="1400" b="0" i="0" u="none" strike="noStrike" kern="1200">
              <a:ln>
                <a:noFill/>
              </a:ln>
              <a:solidFill>
                <a:srgbClr val="DB3A01"/>
              </a:solidFill>
              <a:latin typeface="Arial Black" panose="020B0A04020102020204" pitchFamily="34" charset="0"/>
              <a:ea typeface="Calibri"/>
              <a:cs typeface="Calibri"/>
            </a:endParaRPr>
          </a:p>
        </xdr:txBody>
      </xdr:sp>
      <xdr:sp macro="" textlink="">
        <xdr:nvSpPr>
          <xdr:cNvPr id="34" name="TextBox 33">
            <a:extLst>
              <a:ext uri="{FF2B5EF4-FFF2-40B4-BE49-F238E27FC236}">
                <a16:creationId xmlns:a16="http://schemas.microsoft.com/office/drawing/2014/main" id="{D3D5B613-0790-6FC7-4675-3C3E14F10822}"/>
              </a:ext>
            </a:extLst>
          </xdr:cNvPr>
          <xdr:cNvSpPr txBox="1"/>
        </xdr:nvSpPr>
        <xdr:spPr>
          <a:xfrm>
            <a:off x="261257" y="2797630"/>
            <a:ext cx="1611086" cy="4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kern="1200">
                <a:ln>
                  <a:noFill/>
                </a:ln>
                <a:solidFill>
                  <a:srgbClr val="F7CE75"/>
                </a:solidFill>
                <a:latin typeface="Arial Black" panose="020B0A04020102020204" pitchFamily="34" charset="0"/>
                <a:ea typeface="Calibri"/>
                <a:cs typeface="Calibri"/>
              </a:rPr>
              <a:t>previous year :</a:t>
            </a:r>
          </a:p>
        </xdr:txBody>
      </xdr:sp>
    </xdr:grpSp>
    <xdr:clientData/>
  </xdr:twoCellAnchor>
  <xdr:twoCellAnchor>
    <xdr:from>
      <xdr:col>4</xdr:col>
      <xdr:colOff>380264</xdr:colOff>
      <xdr:row>9</xdr:row>
      <xdr:rowOff>65312</xdr:rowOff>
    </xdr:from>
    <xdr:to>
      <xdr:col>8</xdr:col>
      <xdr:colOff>461864</xdr:colOff>
      <xdr:row>18</xdr:row>
      <xdr:rowOff>19798</xdr:rowOff>
    </xdr:to>
    <xdr:grpSp>
      <xdr:nvGrpSpPr>
        <xdr:cNvPr id="36" name="Group 35">
          <a:extLst>
            <a:ext uri="{FF2B5EF4-FFF2-40B4-BE49-F238E27FC236}">
              <a16:creationId xmlns:a16="http://schemas.microsoft.com/office/drawing/2014/main" id="{4CC83002-04DE-4439-B5CD-6E0DEDFD4AC5}"/>
            </a:ext>
          </a:extLst>
        </xdr:cNvPr>
        <xdr:cNvGrpSpPr/>
      </xdr:nvGrpSpPr>
      <xdr:grpSpPr>
        <a:xfrm>
          <a:off x="2818664" y="1741712"/>
          <a:ext cx="2520000" cy="1620000"/>
          <a:chOff x="173436" y="1752598"/>
          <a:chExt cx="2520000" cy="1620000"/>
        </a:xfrm>
      </xdr:grpSpPr>
      <xdr:sp macro="" textlink="">
        <xdr:nvSpPr>
          <xdr:cNvPr id="37" name="Rectangle: Rounded Corners 36">
            <a:extLst>
              <a:ext uri="{FF2B5EF4-FFF2-40B4-BE49-F238E27FC236}">
                <a16:creationId xmlns:a16="http://schemas.microsoft.com/office/drawing/2014/main" id="{C2D6FD6A-3A50-2E9A-F8BC-9661DF1931E6}"/>
              </a:ext>
            </a:extLst>
          </xdr:cNvPr>
          <xdr:cNvSpPr/>
        </xdr:nvSpPr>
        <xdr:spPr>
          <a:xfrm>
            <a:off x="173436" y="1752598"/>
            <a:ext cx="2520000" cy="16200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rgbClr val="FFC000"/>
                </a:solidFill>
                <a:latin typeface="Arial Black" panose="020B0A04020102020204" pitchFamily="34" charset="0"/>
                <a:cs typeface="Times New Roman" panose="02020603050405020304" pitchFamily="18" charset="0"/>
              </a:rPr>
              <a:t>Total</a:t>
            </a:r>
            <a:r>
              <a:rPr lang="en-US" sz="1600" kern="1200" baseline="0">
                <a:solidFill>
                  <a:srgbClr val="FFC000"/>
                </a:solidFill>
                <a:latin typeface="Arial Black" panose="020B0A04020102020204" pitchFamily="34" charset="0"/>
                <a:cs typeface="Times New Roman" panose="02020603050405020304" pitchFamily="18" charset="0"/>
              </a:rPr>
              <a:t> Profit</a:t>
            </a:r>
          </a:p>
        </xdr:txBody>
      </xdr:sp>
      <xdr:sp macro="" textlink="Analysis!A30">
        <xdr:nvSpPr>
          <xdr:cNvPr id="38" name="TextBox 37">
            <a:extLst>
              <a:ext uri="{FF2B5EF4-FFF2-40B4-BE49-F238E27FC236}">
                <a16:creationId xmlns:a16="http://schemas.microsoft.com/office/drawing/2014/main" id="{4CDD4F3A-BA81-106E-30DA-43830E129EED}"/>
              </a:ext>
            </a:extLst>
          </xdr:cNvPr>
          <xdr:cNvSpPr txBox="1"/>
        </xdr:nvSpPr>
        <xdr:spPr>
          <a:xfrm>
            <a:off x="566058" y="2122716"/>
            <a:ext cx="1796145" cy="664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265B77-9600-4F73-AD1F-A9317CB1B693}" type="TxLink">
              <a:rPr lang="en-US" sz="2800" b="0" i="0" u="none" strike="noStrike" kern="1200">
                <a:ln>
                  <a:noFill/>
                </a:ln>
                <a:solidFill>
                  <a:srgbClr val="DB3A01"/>
                </a:solidFill>
                <a:latin typeface="Arial Black" panose="020B0A04020102020204" pitchFamily="34" charset="0"/>
                <a:ea typeface="Calibri"/>
                <a:cs typeface="Calibri"/>
              </a:rPr>
              <a:pPr/>
              <a:t> 93,439 </a:t>
            </a:fld>
            <a:endParaRPr lang="en-AU" sz="6000" b="0" kern="1200">
              <a:ln>
                <a:noFill/>
              </a:ln>
              <a:solidFill>
                <a:srgbClr val="DB3A01"/>
              </a:solidFill>
              <a:latin typeface="Arial Black" panose="020B0A04020102020204" pitchFamily="34" charset="0"/>
            </a:endParaRPr>
          </a:p>
        </xdr:txBody>
      </xdr:sp>
      <xdr:sp macro="" textlink="Analysis!B30">
        <xdr:nvSpPr>
          <xdr:cNvPr id="39" name="TextBox 38">
            <a:extLst>
              <a:ext uri="{FF2B5EF4-FFF2-40B4-BE49-F238E27FC236}">
                <a16:creationId xmlns:a16="http://schemas.microsoft.com/office/drawing/2014/main" id="{538E2767-BBDC-FBCD-6296-A4C739A9B050}"/>
              </a:ext>
            </a:extLst>
          </xdr:cNvPr>
          <xdr:cNvSpPr txBox="1"/>
        </xdr:nvSpPr>
        <xdr:spPr>
          <a:xfrm>
            <a:off x="1491344" y="2764972"/>
            <a:ext cx="1045028" cy="500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426FB9-3F09-4CAF-9BF6-0D27ECAD7D02}" type="TxLink">
              <a:rPr lang="en-US" sz="1400" b="0" i="0" u="none" strike="noStrike" kern="1200">
                <a:ln>
                  <a:noFill/>
                </a:ln>
                <a:solidFill>
                  <a:srgbClr val="DB3A01"/>
                </a:solidFill>
                <a:latin typeface="Arial Black" panose="020B0A04020102020204" pitchFamily="34" charset="0"/>
                <a:ea typeface="Calibri"/>
                <a:cs typeface="Calibri"/>
              </a:rPr>
              <a:pPr marL="0" indent="0"/>
              <a:t> 81,795 </a:t>
            </a:fld>
            <a:endParaRPr lang="en-AU" sz="2000" b="0" i="0" u="none" strike="noStrike" kern="1200">
              <a:ln>
                <a:noFill/>
              </a:ln>
              <a:solidFill>
                <a:srgbClr val="DB3A01"/>
              </a:solidFill>
              <a:latin typeface="Arial Black" panose="020B0A04020102020204" pitchFamily="34" charset="0"/>
              <a:ea typeface="Calibri"/>
              <a:cs typeface="Calibri"/>
            </a:endParaRPr>
          </a:p>
        </xdr:txBody>
      </xdr:sp>
      <xdr:sp macro="" textlink="">
        <xdr:nvSpPr>
          <xdr:cNvPr id="40" name="TextBox 39">
            <a:extLst>
              <a:ext uri="{FF2B5EF4-FFF2-40B4-BE49-F238E27FC236}">
                <a16:creationId xmlns:a16="http://schemas.microsoft.com/office/drawing/2014/main" id="{2170B4C7-4E58-29EB-C4F3-72A482F4A49C}"/>
              </a:ext>
            </a:extLst>
          </xdr:cNvPr>
          <xdr:cNvSpPr txBox="1"/>
        </xdr:nvSpPr>
        <xdr:spPr>
          <a:xfrm>
            <a:off x="315685" y="2797632"/>
            <a:ext cx="1338944" cy="4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kern="1200">
                <a:ln>
                  <a:noFill/>
                </a:ln>
                <a:solidFill>
                  <a:srgbClr val="F7CE75"/>
                </a:solidFill>
                <a:latin typeface="Arial Black" panose="020B0A04020102020204" pitchFamily="34" charset="0"/>
                <a:ea typeface="Calibri"/>
                <a:cs typeface="Calibri"/>
              </a:rPr>
              <a:t>previous year :</a:t>
            </a:r>
          </a:p>
        </xdr:txBody>
      </xdr:sp>
    </xdr:grpSp>
    <xdr:clientData/>
  </xdr:twoCellAnchor>
  <xdr:oneCellAnchor>
    <xdr:from>
      <xdr:col>24</xdr:col>
      <xdr:colOff>65314</xdr:colOff>
      <xdr:row>6</xdr:row>
      <xdr:rowOff>76200</xdr:rowOff>
    </xdr:from>
    <xdr:ext cx="184731" cy="264560"/>
    <xdr:sp macro="" textlink="">
      <xdr:nvSpPr>
        <xdr:cNvPr id="42" name="TextBox 41">
          <a:extLst>
            <a:ext uri="{FF2B5EF4-FFF2-40B4-BE49-F238E27FC236}">
              <a16:creationId xmlns:a16="http://schemas.microsoft.com/office/drawing/2014/main" id="{4EDEE894-5C14-78E3-E902-77C4D013E476}"/>
            </a:ext>
          </a:extLst>
        </xdr:cNvPr>
        <xdr:cNvSpPr txBox="1"/>
      </xdr:nvSpPr>
      <xdr:spPr>
        <a:xfrm>
          <a:off x="14695714" y="1197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kern="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91440</xdr:colOff>
      <xdr:row>7</xdr:row>
      <xdr:rowOff>175260</xdr:rowOff>
    </xdr:from>
    <xdr:to>
      <xdr:col>4</xdr:col>
      <xdr:colOff>91440</xdr:colOff>
      <xdr:row>20</xdr:row>
      <xdr:rowOff>114300</xdr:rowOff>
    </xdr:to>
    <xdr:graphicFrame macro="">
      <xdr:nvGraphicFramePr>
        <xdr:cNvPr id="4" name="over_years">
          <a:extLst>
            <a:ext uri="{FF2B5EF4-FFF2-40B4-BE49-F238E27FC236}">
              <a16:creationId xmlns:a16="http://schemas.microsoft.com/office/drawing/2014/main" id="{C0189254-1355-B639-81DD-13D1E7A90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52</xdr:row>
      <xdr:rowOff>64770</xdr:rowOff>
    </xdr:from>
    <xdr:to>
      <xdr:col>10</xdr:col>
      <xdr:colOff>1089660</xdr:colOff>
      <xdr:row>67</xdr:row>
      <xdr:rowOff>64770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2C6241F-BE96-DF80-6247-E2C227250B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78580" y="9612630"/>
              <a:ext cx="470916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71718</xdr:colOff>
      <xdr:row>7</xdr:row>
      <xdr:rowOff>8964</xdr:rowOff>
    </xdr:from>
    <xdr:to>
      <xdr:col>22</xdr:col>
      <xdr:colOff>251012</xdr:colOff>
      <xdr:row>20</xdr:row>
      <xdr:rowOff>134470</xdr:rowOff>
    </xdr:to>
    <xdr:graphicFrame macro="">
      <xdr:nvGraphicFramePr>
        <xdr:cNvPr id="13" name="Chart 12">
          <a:extLst>
            <a:ext uri="{FF2B5EF4-FFF2-40B4-BE49-F238E27FC236}">
              <a16:creationId xmlns:a16="http://schemas.microsoft.com/office/drawing/2014/main" id="{E7D5EA19-3D5F-AD74-2F14-51647CC70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147917</xdr:colOff>
      <xdr:row>14</xdr:row>
      <xdr:rowOff>31377</xdr:rowOff>
    </xdr:from>
    <xdr:to>
      <xdr:col>31</xdr:col>
      <xdr:colOff>183776</xdr:colOff>
      <xdr:row>29</xdr:row>
      <xdr:rowOff>85165</xdr:rowOff>
    </xdr:to>
    <xdr:graphicFrame macro="">
      <xdr:nvGraphicFramePr>
        <xdr:cNvPr id="14" name="Chart 13">
          <a:extLst>
            <a:ext uri="{FF2B5EF4-FFF2-40B4-BE49-F238E27FC236}">
              <a16:creationId xmlns:a16="http://schemas.microsoft.com/office/drawing/2014/main" id="{16FD8D01-C3E1-9E0A-A712-3789E3066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43544</xdr:colOff>
      <xdr:row>8</xdr:row>
      <xdr:rowOff>108857</xdr:rowOff>
    </xdr:from>
    <xdr:to>
      <xdr:col>17</xdr:col>
      <xdr:colOff>566057</xdr:colOff>
      <xdr:row>21</xdr:row>
      <xdr:rowOff>97972</xdr:rowOff>
    </xdr:to>
    <xdr:graphicFrame macro="">
      <xdr:nvGraphicFramePr>
        <xdr:cNvPr id="20" name="Chart 19">
          <a:extLst>
            <a:ext uri="{FF2B5EF4-FFF2-40B4-BE49-F238E27FC236}">
              <a16:creationId xmlns:a16="http://schemas.microsoft.com/office/drawing/2014/main" id="{4C7311F9-D94C-973E-875E-ED4B68963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2980324072" backgroundQuery="1" createdVersion="8" refreshedVersion="8" minRefreshableVersion="3" recordCount="0" supportSubquery="1" supportAdvancedDrill="1" xr:uid="{21643B09-7491-4084-A699-4A19FF59FBE5}">
  <cacheSource type="external" connectionId="5"/>
  <cacheFields count="6">
    <cacheField name="[Orders].[Order Date].[Order Date]" caption="Order Date" numFmtId="0" hierarchy="2" level="1">
      <sharedItems containsSemiMixedTypes="0" containsNonDate="0" containsDate="1" containsString="0" minDate="2014-01-03T00:00:00" maxDate="2014-02-01T00:00:00" count="22">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sharedItems>
    </cacheField>
    <cacheField name="[Orders].[Order Date (Month)].[Order Date (Month)]" caption="Order Date (Month)" numFmtId="0" hierarchy="28" level="1">
      <sharedItems count="3">
        <s v="Jan"/>
        <s v="Feb"/>
        <s v="Mar"/>
      </sharedItems>
    </cacheField>
    <cacheField name="[Orders].[Order Date (Quarter)].[Order Date (Quarter)]" caption="Order Date (Quarter)" numFmtId="0" hierarchy="27" level="1">
      <sharedItems count="4">
        <s v="Qtr1"/>
        <s v="Qtr2"/>
        <s v="Qtr3"/>
        <s v="Qtr4"/>
      </sharedItems>
    </cacheField>
    <cacheField name="[Orders].[Order Date (Year)].[Order Date (Year)]" caption="Order Date (Year)" numFmtId="0" hierarchy="26" level="1">
      <sharedItems count="4">
        <s v="2014"/>
        <s v="2015"/>
        <s v="2016"/>
        <s v="2017"/>
      </sharedItems>
    </cacheField>
    <cacheField name="[Measures].[Sum of total_sales]" caption="Sum of total_sales" numFmtId="0" hierarchy="37" level="32767"/>
    <cacheField name="[Measures].[Sum of Profit]" caption="Sum of Profit" numFmtId="0" hierarchy="38" level="32767"/>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4"/>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fieldsUsage count="1">
        <fieldUsage x="5"/>
      </fieldsUsage>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574633680553" backgroundQuery="1" createdVersion="8" refreshedVersion="8" minRefreshableVersion="3" recordCount="0" supportSubquery="1" supportAdvancedDrill="1" xr:uid="{A9FB451B-7507-45B5-8A8D-FE8B7B1B86E9}">
  <cacheSource type="external" connectionId="5"/>
  <cacheFields count="3">
    <cacheField name="[Measures].[Sum of total_sales]" caption="Sum of total_sales" numFmtId="0" hierarchy="37" level="32767"/>
    <cacheField name="[Orders].[State].[State]" caption="State" numFmtId="0" hierarchy="14" level="1">
      <sharedItems count="47">
        <s v="Alabama"/>
        <s v="Arizona"/>
        <s v="Arkansas"/>
        <s v="California"/>
        <s v="Colorado"/>
        <s v="Connecticut"/>
        <s v="Delaware"/>
        <s v="District of Columbia"/>
        <s v="Florida"/>
        <s v="Georgia"/>
        <s v="Idaho"/>
        <s v="Illinois"/>
        <s v="Indiana"/>
        <s v="Iowa"/>
        <s v="Kansas"/>
        <s v="Kentucky"/>
        <s v="Louisiana"/>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haredItems>
    </cacheField>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574634259261" backgroundQuery="1" createdVersion="8" refreshedVersion="8" minRefreshableVersion="3" recordCount="0" supportSubquery="1" supportAdvancedDrill="1" xr:uid="{F1E0881E-890C-424F-B311-FFDC2BC838F5}">
  <cacheSource type="external" connectionId="5"/>
  <cacheFields count="4">
    <cacheField name="[Measures].[Sum of total_sales]" caption="Sum of total_sales" numFmtId="0" hierarchy="37" level="32767"/>
    <cacheField name="[Orders].[Region].[Region]" caption="Region" numFmtId="0" hierarchy="16" level="1">
      <sharedItems count="4">
        <s v="Central"/>
        <s v="East"/>
        <s v="South"/>
        <s v="West"/>
      </sharedItems>
    </cacheField>
    <cacheField name="[Measures].[Sum of Profit]" caption="Sum of Profit" numFmtId="0" hierarchy="38"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5746349537" backgroundQuery="1" createdVersion="8" refreshedVersion="8" minRefreshableVersion="3" recordCount="0" supportSubquery="1" supportAdvancedDrill="1" xr:uid="{C441599B-FBD6-492F-B3C1-2C4C527A511F}">
  <cacheSource type="external" connectionId="5"/>
  <cacheFields count="3">
    <cacheField name="[Measures].[Sum of total_sales]" caption="Sum of total_sales" numFmtId="0" hierarchy="37" level="32767"/>
    <cacheField name="[Orders].[Category].[Category]" caption="Category" numFmtId="0" hierarchy="18" level="1">
      <sharedItems count="3">
        <s v="Furniture"/>
        <s v="Office Supplies"/>
        <s v="Technology"/>
      </sharedItems>
    </cacheField>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574635763885" backgroundQuery="1" createdVersion="8" refreshedVersion="8" minRefreshableVersion="3" recordCount="0" supportSubquery="1" supportAdvancedDrill="1" xr:uid="{D6301F5F-EDDA-4057-BAA2-923B8FA6C59A}">
  <cacheSource type="external" connectionId="5"/>
  <cacheFields count="3">
    <cacheField name="[Measures].[Sum of total_sales]" caption="Sum of total_sales" numFmtId="0" hierarchy="37" level="32767"/>
    <cacheField name="[Orders].[Sub-Category].[Sub-Category]" caption="Sub-Category" numFmtId="0" hierarchy="19" level="1">
      <sharedItems count="5">
        <s v="Accessories"/>
        <s v="Appliances"/>
        <s v="Chairs"/>
        <s v="Phones"/>
        <s v="Storage"/>
      </sharedItems>
    </cacheField>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574636458332" backgroundQuery="1" createdVersion="8" refreshedVersion="8" minRefreshableVersion="3" recordCount="0" supportSubquery="1" supportAdvancedDrill="1" xr:uid="{04378172-581D-486A-94FB-FCC9D42E4192}">
  <cacheSource type="external" connectionId="5"/>
  <cacheFields count="3">
    <cacheField name="[Orders].[Order Year].[Order Year]" caption="Order Year" numFmtId="0" hierarchy="3" level="1">
      <sharedItems count="1">
        <s v="2017"/>
      </sharedItems>
    </cacheField>
    <cacheField name="[Measures].[Count of Returned]" caption="Count of Returned" numFmtId="0" hierarchy="39"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0"/>
      </fieldsUsage>
    </cacheHierarchy>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oneField="1">
      <fieldsUsage count="1">
        <fieldUsage x="1"/>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574638773149" backgroundQuery="1" createdVersion="8" refreshedVersion="8" minRefreshableVersion="3" recordCount="0" supportSubquery="1" supportAdvancedDrill="1" xr:uid="{F2BEEE4A-1BBA-4AAF-8891-21ABC94000A5}">
  <cacheSource type="external" connectionId="5"/>
  <cacheFields count="3">
    <cacheField name="[Measures].[TotalSalesSelectedYear]" caption="TotalSalesSelectedYear" numFmtId="0" hierarchy="41" level="32767"/>
    <cacheField name="[Measures].[TotalSalesPreviousYear]" caption="TotalSalesPreviousYear" numFmtId="0" hierarchy="42"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oneField="1">
      <fieldsUsage count="1">
        <fieldUsage x="0"/>
      </fieldsUsage>
    </cacheHierarchy>
    <cacheHierarchy uniqueName="[Measures].[TotalSalesPreviousYear]" caption="TotalSalesPreviousYear" measure="1" displayFolder="" measureGroup="Orders" count="0" oneField="1">
      <fieldsUsage count="1">
        <fieldUsage x="1"/>
      </fieldsUsage>
    </cacheHierarchy>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574639120372" backgroundQuery="1" createdVersion="8" refreshedVersion="8" minRefreshableVersion="3" recordCount="0" supportSubquery="1" supportAdvancedDrill="1" xr:uid="{84707DC2-D728-4ACE-A362-4C591B1E7C50}">
  <cacheSource type="external" connectionId="5"/>
  <cacheFields count="3">
    <cacheField name="[Measures].[selected profit]" caption="selected profit" numFmtId="0" hierarchy="43" level="32767"/>
    <cacheField name="[Measures].[before selected profit]" caption="before selected profit" numFmtId="0" hierarchy="44"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oneField="1">
      <fieldsUsage count="1">
        <fieldUsage x="0"/>
      </fieldsUsage>
    </cacheHierarchy>
    <cacheHierarchy uniqueName="[Measures].[before selected profit]" caption="before selected profit" measure="1" displayFolder="" measureGroup="Orders" count="0" oneField="1">
      <fieldsUsage count="1">
        <fieldUsage x="1"/>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43792129632" backgroundQuery="1" createdVersion="3" refreshedVersion="8" minRefreshableVersion="3" recordCount="0" supportSubquery="1" supportAdvancedDrill="1" xr:uid="{393B8F75-BC54-4FD0-9FAE-9A4FDAC427FC}">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666726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DAF96C-5E00-41D3-A7FF-803FE0699048}" name="PivotTable2" cacheId="32" applyNumberFormats="0" applyBorderFormats="0" applyFontFormats="0" applyPatternFormats="0" applyAlignmentFormats="0" applyWidthHeightFormats="1" dataCaption="Values" tag="532193ad-76eb-4157-81f6-59009e22d835" updatedVersion="8" minRefreshableVersion="3" useAutoFormatting="1" itemPrintTitles="1" createdVersion="8" indent="0" outline="1" outlineData="1" multipleFieldFilters="0" chartFormat="6">
  <location ref="G2:H50" firstHeaderRow="1" firstDataRow="1" firstDataCol="1"/>
  <pivotFields count="3">
    <pivotField dataField="1" subtotalTop="0" showAll="0" defaultSubtotal="0"/>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allDrilled="1" subtotalTop="0" showAll="0" dataSourceSort="1" defaultSubtotal="0" defaultAttributeDrillState="1"/>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total_sales" fld="0" baseField="0" baseItem="0"/>
  </dataFields>
  <formats count="1">
    <format dxfId="3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FBD042-C005-47E7-B038-08F300BC7657}" name="PivotTable6" cacheId="44" applyNumberFormats="0" applyBorderFormats="0" applyFontFormats="0" applyPatternFormats="0" applyAlignmentFormats="0" applyWidthHeightFormats="1" dataCaption="Values" tag="644c094f-9528-452c-8ded-ccbbcf63c3e3" updatedVersion="8" minRefreshableVersion="3" useAutoFormatting="1" itemPrintTitles="1" createdVersion="8" indent="0" outline="1" outlineData="1" multipleFieldFilters="0">
  <location ref="AH2:AI4"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Returned" fld="1" subtotal="count" baseField="0" baseItem="0"/>
  </dataFields>
  <formats count="12">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24D237-6BA3-41D7-A234-8720F097C7B8}" name="over_years" cacheId="7" applyNumberFormats="0" applyBorderFormats="0" applyFontFormats="0" applyPatternFormats="0" applyAlignmentFormats="0" applyWidthHeightFormats="1" dataCaption="Values" tag="9dfbdf6a-d867-4049-99cf-951f41fb1cca" updatedVersion="8" minRefreshableVersion="3" useAutoFormatting="1" subtotalHiddenItems="1" itemPrintTitles="1" createdVersion="8" indent="0" outline="1" outlineData="1" multipleFieldFilters="0" chartFormat="16">
  <location ref="A2:C7" firstHeaderRow="0" firstDataRow="1" firstDataCol="1"/>
  <pivotFields count="6">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s>
  <rowFields count="4">
    <field x="3"/>
    <field x="2"/>
    <field x="1"/>
    <field x="0"/>
  </rowFields>
  <rowItems count="5">
    <i>
      <x/>
    </i>
    <i>
      <x v="1"/>
    </i>
    <i>
      <x v="2"/>
    </i>
    <i>
      <x v="3"/>
    </i>
    <i t="grand">
      <x/>
    </i>
  </rowItems>
  <colFields count="1">
    <field x="-2"/>
  </colFields>
  <colItems count="2">
    <i>
      <x/>
    </i>
    <i i="1">
      <x v="1"/>
    </i>
  </colItems>
  <dataFields count="2">
    <dataField name="Sales" fld="4" baseField="3" baseItem="0" numFmtId="164"/>
    <dataField name="Profit" fld="5" baseField="3" baseItem="0"/>
  </dataFields>
  <formats count="2">
    <format dxfId="50">
      <pivotArea outline="0" collapsedLevelsAreSubtotals="1" fieldPosition="0"/>
    </format>
    <format dxfId="49">
      <pivotArea field="3" grandRow="1" outline="0" collapsedLevelsAreSubtotals="1" axis="axisRow" fieldPosition="0">
        <references count="1">
          <reference field="4294967294" count="1" selected="0">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26"/>
    <rowHierarchyUsage hierarchyUsage="27"/>
    <rowHierarchyUsage hierarchyUsage="28"/>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59B139-B5D5-4345-978E-C22D1C9AD3A7}" name="PivotTable5" cacheId="41" applyNumberFormats="0" applyBorderFormats="0" applyFontFormats="0" applyPatternFormats="0" applyAlignmentFormats="0" applyWidthHeightFormats="1" dataCaption="Values" tag="e6cdefd3-f069-4c8e-b17f-cb995f1c7e05" updatedVersion="8" minRefreshableVersion="3" useAutoFormatting="1" itemPrintTitles="1" createdVersion="8" indent="0" outline="1" outlineData="1" multipleFieldFilters="0" chartFormat="6">
  <location ref="Y2:Z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1"/>
    </i>
    <i>
      <x/>
    </i>
    <i>
      <x v="4"/>
    </i>
    <i>
      <x v="3"/>
    </i>
    <i t="grand">
      <x/>
    </i>
  </rowItems>
  <colItems count="1">
    <i/>
  </colItems>
  <dataFields count="1">
    <dataField name="Sum of total_sales" fld="0" baseField="0" baseItem="0" numFmtId="164"/>
  </dataFields>
  <formats count="1">
    <format dxfId="5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7">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82883-45E4-4AA9-B938-598B3F431A90}" name="PivotTable4" cacheId="38" applyNumberFormats="0" applyBorderFormats="0" applyFontFormats="0" applyPatternFormats="0" applyAlignmentFormats="0" applyWidthHeightFormats="1" dataCaption="Values" tag="fe521b3c-194d-48b4-999e-07ef8c02df2f" updatedVersion="8" minRefreshableVersion="3" useAutoFormatting="1" itemPrintTitles="1" createdVersion="8" indent="0" outline="1" outlineData="1" multipleFieldFilters="0" chartFormat="14">
  <location ref="T2:U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_sales" fld="0" baseField="0" baseItem="0" numFmtId="164"/>
  </dataFields>
  <formats count="1">
    <format dxfId="5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862F24-272C-4899-B24D-787D03F51042}" name="PivotTable3" cacheId="35" applyNumberFormats="0" applyBorderFormats="0" applyFontFormats="0" applyPatternFormats="0" applyAlignmentFormats="0" applyWidthHeightFormats="1" dataCaption="Values" tag="ce3e5169-ff94-4c11-9579-b23c135e2fad" updatedVersion="8" minRefreshableVersion="3" useAutoFormatting="1" subtotalHiddenItems="1" itemPrintTitles="1" createdVersion="8" indent="0" outline="1" outlineData="1" multipleFieldFilters="0" chartFormat="22">
  <location ref="N2:P7" firstHeaderRow="0" firstDataRow="1" firstDataCol="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3"/>
    </i>
    <i>
      <x v="1"/>
    </i>
    <i>
      <x/>
    </i>
    <i>
      <x v="2"/>
    </i>
    <i t="grand">
      <x/>
    </i>
  </rowItems>
  <colFields count="1">
    <field x="-2"/>
  </colFields>
  <colItems count="2">
    <i>
      <x/>
    </i>
    <i i="1">
      <x v="1"/>
    </i>
  </colItems>
  <dataFields count="2">
    <dataField name="Sales" fld="0" baseField="0" baseItem="0"/>
    <dataField name="Profit" fld="2" baseField="0" baseItem="0"/>
  </dataFields>
  <formats count="1">
    <format dxfId="53">
      <pivotArea outline="0" collapsedLevelsAreSubtotals="1" fieldPosition="0"/>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622F95-0F97-46B4-A412-8BCE1BAD575C}" name="PivotTable13" cacheId="50" applyNumberFormats="0" applyBorderFormats="0" applyFontFormats="0" applyPatternFormats="0" applyAlignmentFormats="0" applyWidthHeightFormats="1" dataCaption="Values" tag="f64cb36a-bd3e-45c4-9a5b-6d7b57938767" updatedVersion="8" minRefreshableVersion="3" useAutoFormatting="1" itemPrintTitles="1" createdVersion="8" indent="0" outline="1" outlineData="1" multipleFieldFilters="0">
  <location ref="A28:B2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1">
    <format dxfId="54">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153095-CB9A-4D99-9381-157E4CA6D690}" name="PivotTable10" cacheId="47" applyNumberFormats="0" applyBorderFormats="0" applyFontFormats="0" applyPatternFormats="0" applyAlignmentFormats="0" applyWidthHeightFormats="1" dataCaption="Values" tag="f43f6dbe-257a-47a4-a1b8-dd135e99033f" updatedVersion="8" minRefreshableVersion="3" useAutoFormatting="1" itemPrintTitles="1" createdVersion="8" indent="0" outline="1" outlineData="1" multipleFieldFilters="0">
  <location ref="A24:B2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1A9C95E-F7F3-46A3-822A-3D0CF8A72F9F}" sourceName="[Orders].[State]">
  <pivotTables>
    <pivotTable tabId="6" name="PivotTable10"/>
    <pivotTable tabId="6" name="PivotTable2"/>
    <pivotTable tabId="6" name="PivotTable3"/>
    <pivotTable tabId="6" name="PivotTable4"/>
    <pivotTable tabId="6" name="PivotTable5"/>
    <pivotTable tabId="6" name="PivotTable6"/>
    <pivotTable tabId="6" name="PivotTable13"/>
  </pivotTables>
  <data>
    <olap pivotCacheId="1916667268">
      <levels count="2">
        <level uniqueName="[Orders].[State].[(All)]" sourceCaption="(All)" count="0"/>
        <level uniqueName="[Orders].[State].[State]" sourceCaption="State" count="49">
          <ranges>
            <range startItem="0">
              <i n="[Orders].[State].&amp;[Alabama]" c="Alabama"/>
              <i n="[Orders].[State].&amp;[Arizona]" c="Arizona"/>
              <i n="[Orders].[State].&amp;[Arkansas]" c="Arkansas"/>
              <i n="[Orders].[State].&amp;[California]" c="California"/>
              <i n="[Orders].[State].&amp;[Colorado]" c="Colorado"/>
              <i n="[Orders].[State].&amp;[Connecticut]" c="Connecticut"/>
              <i n="[Orders].[State].&amp;[Delaware]" c="Delaware"/>
              <i n="[Orders].[State].&amp;[District of Columbia]" c="District of Columbia"/>
              <i n="[Orders].[State].&amp;[Florida]" c="Florida"/>
              <i n="[Orders].[State].&amp;[Georgia]" c="Georgia"/>
              <i n="[Orders].[State].&amp;[Idaho]" c="Idaho"/>
              <i n="[Orders].[State].&amp;[Illinois]" c="Illinois"/>
              <i n="[Orders].[State].&amp;[Indiana]" c="Indiana"/>
              <i n="[Orders].[State].&amp;[Iowa]" c="Iowa"/>
              <i n="[Orders].[State].&amp;[Kansas]" c="Kansas"/>
              <i n="[Orders].[State].&amp;[Kentucky]" c="Kentucky"/>
              <i n="[Orders].[State].&amp;[Louisiana]" c="Louisiana"/>
              <i n="[Orders].[State].&amp;[Maryland]" c="Maryland"/>
              <i n="[Orders].[State].&amp;[Massachusetts]" c="Massachusetts"/>
              <i n="[Orders].[State].&amp;[Michigan]" c="Michigan"/>
              <i n="[Orders].[State].&amp;[Minnesota]" c="Minnesota"/>
              <i n="[Orders].[State].&amp;[Mississippi]" c="Mississippi"/>
              <i n="[Orders].[State].&amp;[Missouri]" c="Missouri"/>
              <i n="[Orders].[State].&amp;[Montana]" c="Montana"/>
              <i n="[Orders].[State].&amp;[Nebraska]" c="Nebraska"/>
              <i n="[Orders].[State].&amp;[Nevada]" c="Nevada"/>
              <i n="[Orders].[State].&amp;[New Hampshire]" c="New Hampshire"/>
              <i n="[Orders].[State].&amp;[New Jersey]" c="New Jersey"/>
              <i n="[Orders].[State].&amp;[New Mexico]" c="New Mexico"/>
              <i n="[Orders].[State].&amp;[New York]" c="New York"/>
              <i n="[Orders].[State].&amp;[North Carolina]" c="North Carolina"/>
              <i n="[Orders].[State].&amp;[North Dakota]" c="North Dakota"/>
              <i n="[Orders].[State].&amp;[Ohio]" c="Ohio"/>
              <i n="[Orders].[State].&amp;[Oklahoma]" c="Oklahoma"/>
              <i n="[Orders].[State].&amp;[Oregon]" c="Oregon"/>
              <i n="[Orders].[State].&amp;[Pennsylvania]" c="Pennsylvania"/>
              <i n="[Orders].[State].&amp;[Rhode Island]" c="Rhode Island"/>
              <i n="[Orders].[State].&amp;[South Carolina]" c="South Carolina"/>
              <i n="[Orders].[State].&amp;[South Dakota]" c="South Dakota"/>
              <i n="[Orders].[State].&amp;[Tennessee]" c="Tennessee"/>
              <i n="[Orders].[State].&amp;[Texas]" c="Texas"/>
              <i n="[Orders].[State].&amp;[Utah]" c="Utah"/>
              <i n="[Orders].[State].&amp;[Vermont]" c="Vermont"/>
              <i n="[Orders].[State].&amp;[Virginia]" c="Virginia"/>
              <i n="[Orders].[State].&amp;[Washington]" c="Washington"/>
              <i n="[Orders].[State].&amp;[West Virginia]" c="West Virginia"/>
              <i n="[Orders].[State].&amp;[Wisconsin]" c="Wisconsin"/>
              <i n="[Orders].[State].&amp;[Maine]" c="Maine" nd="1"/>
              <i n="[Orders].[State].&amp;[Wyoming]" c="Wyoming" nd="1"/>
            </range>
          </ranges>
        </level>
      </levels>
      <selections count="1">
        <selection n="[Orders].[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E0806588-B089-4BE3-8167-2B8F98064932}" sourceName="[Orders].[Order Date (Year)]">
  <pivotTables>
    <pivotTable tabId="6" name="PivotTable2"/>
    <pivotTable tabId="6" name="PivotTable3"/>
    <pivotTable tabId="6" name="PivotTable4"/>
    <pivotTable tabId="6" name="PivotTable5"/>
    <pivotTable tabId="6" name="PivotTable6"/>
    <pivotTable tabId="6" name="PivotTable10"/>
    <pivotTable tabId="6" name="PivotTable13"/>
  </pivotTables>
  <data>
    <olap pivotCacheId="1916667268">
      <levels count="2">
        <level uniqueName="[Orders].[Order Date (Year)].[(All)]" sourceCaption="(All)" count="0"/>
        <level uniqueName="[Orders].[Order Date (Year)].[Order Date (Year)]" sourceCaption="Order Date (Year)" count="4">
          <ranges>
            <range startItem="0">
              <i n="[Orders].[Order Date (Year)].&amp;[2014]" c="2014"/>
              <i n="[Orders].[Order Date (Year)].&amp;[2015]" c="2015"/>
              <i n="[Orders].[Order Date (Year)].&amp;[2016]" c="2016"/>
              <i n="[Orders].[Order Date (Year)].&amp;[2017]" c="2017"/>
            </range>
          </ranges>
        </level>
      </levels>
      <selections count="1">
        <selection n="[Orders].[Order Date (Year)].&amp;[201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5743463-2DF3-48CB-A422-5D852456EA8F}" cache="Slicer_State" caption="States" columnCount="3" level="1" style="SlicerStyleLight1 2" rowHeight="234950"/>
  <slicer name="Order Date (Year)" xr10:uid="{FE785F0F-440A-4FD7-8CD2-2E573163D57C}" cache="Slicer_Order_Date__Year" caption="Years" columnCount="2" level="1" style="SlicerStyleLight1 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CC33-244F-41E8-9CCC-302C6EB210C4}">
  <sheetPr>
    <tabColor rgb="FFF7CE75"/>
  </sheetPr>
  <dimension ref="A1"/>
  <sheetViews>
    <sheetView tabSelected="1" zoomScale="70" zoomScaleNormal="70" workbookViewId="0">
      <selection activeCell="X13" sqref="X13"/>
    </sheetView>
  </sheetViews>
  <sheetFormatPr defaultRowHeight="14.4" x14ac:dyDescent="0.3"/>
  <sheetData>
    <row r="1" spans="1:1" ht="15.6" x14ac:dyDescent="0.3">
      <c r="A1" s="1"/>
    </row>
  </sheetData>
  <pageMargins left="0.70866141732283472" right="0.70866141732283472" top="0.74803149606299213" bottom="0.74803149606299213" header="0.31496062992125984" footer="0.31496062992125984"/>
  <pageSetup paperSize="9" orientation="portrait" horizontalDpi="2400" verticalDpi="24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E29"/>
  <sheetViews>
    <sheetView topLeftCell="A15" zoomScaleNormal="100" workbookViewId="0">
      <selection activeCell="B26" sqref="B26"/>
    </sheetView>
  </sheetViews>
  <sheetFormatPr defaultRowHeight="28.8" customHeight="1" x14ac:dyDescent="0.4"/>
  <cols>
    <col min="1" max="1" width="17.6640625" style="2" customWidth="1"/>
    <col min="2" max="2" width="142.33203125" style="9" bestFit="1" customWidth="1"/>
    <col min="3" max="3" width="20.6640625" style="2" customWidth="1"/>
    <col min="4" max="16384" width="8.88671875" style="2"/>
  </cols>
  <sheetData>
    <row r="1" spans="1:2" ht="28.8" customHeight="1" x14ac:dyDescent="0.4">
      <c r="A1" s="16" t="s">
        <v>2</v>
      </c>
      <c r="B1" s="16"/>
    </row>
    <row r="2" spans="1:2" ht="28.8" customHeight="1" x14ac:dyDescent="0.4">
      <c r="A2" s="2" t="s">
        <v>1</v>
      </c>
    </row>
    <row r="3" spans="1:2" ht="28.8" customHeight="1" x14ac:dyDescent="0.4">
      <c r="B3" s="9" t="s">
        <v>34</v>
      </c>
    </row>
    <row r="4" spans="1:2" ht="28.8" customHeight="1" x14ac:dyDescent="0.4">
      <c r="A4" s="2" t="s">
        <v>0</v>
      </c>
    </row>
    <row r="5" spans="1:2" ht="28.8" customHeight="1" x14ac:dyDescent="0.4">
      <c r="A5" s="10" t="s">
        <v>23</v>
      </c>
      <c r="B5" s="9" t="s">
        <v>14</v>
      </c>
    </row>
    <row r="6" spans="1:2" ht="28.8" customHeight="1" x14ac:dyDescent="0.4">
      <c r="A6" s="10" t="s">
        <v>24</v>
      </c>
      <c r="B6" s="9" t="s">
        <v>33</v>
      </c>
    </row>
    <row r="7" spans="1:2" ht="28.8" customHeight="1" x14ac:dyDescent="0.4">
      <c r="A7" s="10" t="s">
        <v>25</v>
      </c>
      <c r="B7" s="9" t="s">
        <v>15</v>
      </c>
    </row>
    <row r="8" spans="1:2" ht="28.8" customHeight="1" x14ac:dyDescent="0.4">
      <c r="A8" s="10" t="s">
        <v>26</v>
      </c>
      <c r="B8" s="9" t="s">
        <v>16</v>
      </c>
    </row>
    <row r="9" spans="1:2" ht="28.8" customHeight="1" x14ac:dyDescent="0.4">
      <c r="A9" s="10" t="s">
        <v>27</v>
      </c>
      <c r="B9" s="9" t="s">
        <v>17</v>
      </c>
    </row>
    <row r="10" spans="1:2" ht="28.8" customHeight="1" x14ac:dyDescent="0.4">
      <c r="A10" s="10" t="s">
        <v>28</v>
      </c>
      <c r="B10" s="9" t="s">
        <v>18</v>
      </c>
    </row>
    <row r="11" spans="1:2" ht="28.8" customHeight="1" x14ac:dyDescent="0.4">
      <c r="A11" s="10" t="s">
        <v>29</v>
      </c>
      <c r="B11" s="9" t="s">
        <v>19</v>
      </c>
    </row>
    <row r="12" spans="1:2" ht="28.8" customHeight="1" x14ac:dyDescent="0.4">
      <c r="A12" s="10" t="s">
        <v>30</v>
      </c>
      <c r="B12" s="9" t="s">
        <v>20</v>
      </c>
    </row>
    <row r="13" spans="1:2" ht="28.8" customHeight="1" x14ac:dyDescent="0.4">
      <c r="A13" s="10" t="s">
        <v>31</v>
      </c>
      <c r="B13" s="9" t="s">
        <v>21</v>
      </c>
    </row>
    <row r="14" spans="1:2" ht="28.8" customHeight="1" x14ac:dyDescent="0.4">
      <c r="A14" s="10" t="s">
        <v>32</v>
      </c>
      <c r="B14" s="9" t="s">
        <v>22</v>
      </c>
    </row>
    <row r="15" spans="1:2" ht="28.8" customHeight="1" x14ac:dyDescent="0.4">
      <c r="A15" s="2" t="s">
        <v>35</v>
      </c>
    </row>
    <row r="16" spans="1:2" ht="28.8" customHeight="1" x14ac:dyDescent="0.4">
      <c r="A16" s="10" t="s">
        <v>23</v>
      </c>
      <c r="B16" s="9" t="s">
        <v>36</v>
      </c>
    </row>
    <row r="17" spans="1:5" ht="28.8" customHeight="1" x14ac:dyDescent="0.4">
      <c r="A17" s="10" t="s">
        <v>24</v>
      </c>
      <c r="B17" s="9" t="s">
        <v>37</v>
      </c>
    </row>
    <row r="18" spans="1:5" ht="28.8" customHeight="1" x14ac:dyDescent="0.4">
      <c r="A18" s="10" t="s">
        <v>25</v>
      </c>
      <c r="B18" s="9" t="s">
        <v>38</v>
      </c>
    </row>
    <row r="19" spans="1:5" ht="28.8" customHeight="1" x14ac:dyDescent="0.4">
      <c r="A19" s="10" t="s">
        <v>26</v>
      </c>
      <c r="B19" s="9" t="s">
        <v>89</v>
      </c>
    </row>
    <row r="20" spans="1:5" ht="28.8" customHeight="1" x14ac:dyDescent="0.4">
      <c r="A20" s="10" t="s">
        <v>27</v>
      </c>
      <c r="B20" s="9" t="s">
        <v>39</v>
      </c>
    </row>
    <row r="21" spans="1:5" ht="28.8" customHeight="1" x14ac:dyDescent="0.4">
      <c r="A21" s="10" t="s">
        <v>28</v>
      </c>
      <c r="B21" s="9" t="s">
        <v>90</v>
      </c>
    </row>
    <row r="22" spans="1:5" ht="28.8" customHeight="1" x14ac:dyDescent="0.4">
      <c r="A22" s="10" t="s">
        <v>29</v>
      </c>
      <c r="B22" s="9" t="s">
        <v>102</v>
      </c>
    </row>
    <row r="23" spans="1:5" ht="28.8" customHeight="1" x14ac:dyDescent="0.4">
      <c r="A23" s="2" t="s">
        <v>118</v>
      </c>
    </row>
    <row r="24" spans="1:5" ht="28.8" customHeight="1" x14ac:dyDescent="0.45">
      <c r="A24" s="10" t="s">
        <v>23</v>
      </c>
      <c r="B24" s="9" t="s">
        <v>117</v>
      </c>
    </row>
    <row r="25" spans="1:5" ht="28.8" customHeight="1" x14ac:dyDescent="0.4">
      <c r="A25" s="10" t="s">
        <v>24</v>
      </c>
      <c r="B25" s="9" t="s">
        <v>112</v>
      </c>
      <c r="C25" s="8"/>
      <c r="D25" s="8"/>
      <c r="E25" s="8"/>
    </row>
    <row r="26" spans="1:5" ht="28.8" customHeight="1" x14ac:dyDescent="0.4">
      <c r="A26" s="10" t="s">
        <v>25</v>
      </c>
      <c r="B26" s="9" t="s">
        <v>113</v>
      </c>
    </row>
    <row r="27" spans="1:5" ht="28.8" customHeight="1" x14ac:dyDescent="0.4">
      <c r="A27" s="10" t="s">
        <v>26</v>
      </c>
      <c r="B27" s="9" t="s">
        <v>114</v>
      </c>
    </row>
    <row r="28" spans="1:5" ht="28.8" customHeight="1" x14ac:dyDescent="0.4">
      <c r="A28" s="10" t="s">
        <v>27</v>
      </c>
      <c r="B28" s="9" t="s">
        <v>115</v>
      </c>
    </row>
    <row r="29" spans="1:5" ht="28.8" customHeight="1" x14ac:dyDescent="0.4">
      <c r="A29" s="10" t="s">
        <v>28</v>
      </c>
      <c r="B29" s="9" t="s">
        <v>116</v>
      </c>
    </row>
  </sheetData>
  <mergeCells count="1">
    <mergeCell ref="A1:B1"/>
  </mergeCells>
  <pageMargins left="0.70866141732283472" right="0.70866141732283472" top="0.74803149606299213" bottom="0.74803149606299213" header="0.31496062992125984" footer="0.31496062992125984"/>
  <pageSetup paperSize="9" scale="56" orientation="portrait" horizontalDpi="2400" verticalDpi="24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E608D-F075-4A31-8F83-377C8F09858A}">
  <sheetPr>
    <tabColor theme="6" tint="0.39997558519241921"/>
  </sheetPr>
  <dimension ref="A1:AJ51"/>
  <sheetViews>
    <sheetView zoomScale="70" zoomScaleNormal="70" workbookViewId="0">
      <selection activeCell="AI22" sqref="AI22"/>
    </sheetView>
  </sheetViews>
  <sheetFormatPr defaultRowHeight="14.4" x14ac:dyDescent="0.3"/>
  <cols>
    <col min="1" max="1" width="13.77734375" bestFit="1" customWidth="1"/>
    <col min="2" max="2" width="20.44140625" bestFit="1" customWidth="1"/>
    <col min="3" max="3" width="9.44140625" bestFit="1" customWidth="1"/>
    <col min="4" max="4" width="6" bestFit="1" customWidth="1"/>
    <col min="5" max="5" width="7" bestFit="1" customWidth="1"/>
    <col min="6" max="6" width="7" style="3" bestFit="1" customWidth="1"/>
    <col min="7" max="7" width="18.88671875" bestFit="1" customWidth="1"/>
    <col min="8" max="8" width="16.88671875" bestFit="1" customWidth="1"/>
    <col min="9" max="9" width="12.109375" bestFit="1" customWidth="1"/>
    <col min="10" max="10" width="7" bestFit="1" customWidth="1"/>
    <col min="11" max="11" width="16.44140625" bestFit="1" customWidth="1"/>
    <col min="12" max="12" width="7" bestFit="1" customWidth="1"/>
    <col min="13" max="13" width="7" style="3" customWidth="1"/>
    <col min="14" max="14" width="13.88671875" bestFit="1" customWidth="1"/>
    <col min="15" max="15" width="11.109375" bestFit="1" customWidth="1"/>
    <col min="16" max="16" width="8.33203125" bestFit="1" customWidth="1"/>
    <col min="17" max="18" width="8.33203125" customWidth="1"/>
    <col min="19" max="19" width="7" style="3" bestFit="1" customWidth="1"/>
    <col min="20" max="20" width="14.21875" bestFit="1" customWidth="1"/>
    <col min="21" max="21" width="16.88671875" bestFit="1" customWidth="1"/>
    <col min="22" max="23" width="7" bestFit="1" customWidth="1"/>
    <col min="24" max="24" width="7" style="3" bestFit="1" customWidth="1"/>
    <col min="25" max="25" width="13.88671875" bestFit="1" customWidth="1"/>
    <col min="26" max="26" width="16.88671875" bestFit="1" customWidth="1"/>
    <col min="27" max="27" width="7" bestFit="1" customWidth="1"/>
    <col min="28" max="31" width="7" customWidth="1"/>
    <col min="32" max="32" width="6" bestFit="1" customWidth="1"/>
    <col min="33" max="33" width="7" style="3" bestFit="1" customWidth="1"/>
    <col min="34" max="34" width="13.88671875" style="12" bestFit="1" customWidth="1"/>
    <col min="35" max="35" width="17.44140625" style="12" bestFit="1" customWidth="1"/>
    <col min="36" max="36" width="7" style="3" bestFit="1" customWidth="1"/>
    <col min="37" max="323" width="15.109375" bestFit="1" customWidth="1"/>
    <col min="324" max="324" width="11.44140625" bestFit="1" customWidth="1"/>
    <col min="325" max="327" width="7" bestFit="1" customWidth="1"/>
    <col min="328" max="328" width="5" bestFit="1" customWidth="1"/>
    <col min="329" max="334" width="7" bestFit="1" customWidth="1"/>
    <col min="335" max="335" width="5" bestFit="1" customWidth="1"/>
    <col min="336" max="340" width="7" bestFit="1" customWidth="1"/>
    <col min="341" max="341" width="5" bestFit="1" customWidth="1"/>
    <col min="342" max="347" width="7" bestFit="1" customWidth="1"/>
    <col min="348" max="348" width="6" bestFit="1" customWidth="1"/>
    <col min="349" max="353" width="7" bestFit="1" customWidth="1"/>
    <col min="354" max="354" width="6" bestFit="1" customWidth="1"/>
    <col min="355" max="355" width="5" bestFit="1" customWidth="1"/>
    <col min="356" max="361" width="7" bestFit="1" customWidth="1"/>
    <col min="362" max="362" width="5" bestFit="1" customWidth="1"/>
    <col min="363" max="366" width="7" bestFit="1" customWidth="1"/>
    <col min="367" max="367" width="6" bestFit="1" customWidth="1"/>
    <col min="368" max="368" width="7" bestFit="1" customWidth="1"/>
    <col min="369" max="369" width="5" bestFit="1" customWidth="1"/>
    <col min="370" max="370" width="7" bestFit="1" customWidth="1"/>
    <col min="371" max="371" width="5" bestFit="1" customWidth="1"/>
    <col min="372" max="372" width="6" bestFit="1" customWidth="1"/>
    <col min="373" max="383" width="7" bestFit="1" customWidth="1"/>
    <col min="384" max="384" width="5" bestFit="1" customWidth="1"/>
    <col min="385" max="385" width="6" bestFit="1" customWidth="1"/>
    <col min="386" max="389" width="7" bestFit="1" customWidth="1"/>
    <col min="390" max="390" width="6" bestFit="1" customWidth="1"/>
    <col min="391" max="391" width="5" bestFit="1" customWidth="1"/>
    <col min="392" max="402" width="7" bestFit="1" customWidth="1"/>
    <col min="403" max="403" width="6" bestFit="1" customWidth="1"/>
    <col min="404" max="404" width="7" bestFit="1" customWidth="1"/>
    <col min="405" max="405" width="6" bestFit="1" customWidth="1"/>
    <col min="406" max="406" width="7" bestFit="1" customWidth="1"/>
    <col min="407" max="407" width="5" bestFit="1" customWidth="1"/>
    <col min="408" max="409" width="7" bestFit="1" customWidth="1"/>
    <col min="410" max="410" width="5" bestFit="1" customWidth="1"/>
    <col min="411" max="411" width="7" bestFit="1" customWidth="1"/>
    <col min="412" max="412" width="5" bestFit="1" customWidth="1"/>
    <col min="413" max="418" width="7" bestFit="1" customWidth="1"/>
    <col min="419" max="419" width="6" bestFit="1" customWidth="1"/>
    <col min="420" max="422" width="7" bestFit="1" customWidth="1"/>
    <col min="423" max="425" width="5" bestFit="1" customWidth="1"/>
    <col min="426" max="426" width="7" bestFit="1" customWidth="1"/>
    <col min="427" max="427" width="5" bestFit="1" customWidth="1"/>
    <col min="428" max="428" width="7" bestFit="1" customWidth="1"/>
    <col min="429" max="429" width="5" bestFit="1" customWidth="1"/>
    <col min="430" max="430" width="7" bestFit="1" customWidth="1"/>
    <col min="431" max="431" width="2" bestFit="1" customWidth="1"/>
    <col min="432" max="434" width="7" bestFit="1" customWidth="1"/>
    <col min="435" max="435" width="5" bestFit="1" customWidth="1"/>
    <col min="436" max="450" width="7" bestFit="1" customWidth="1"/>
    <col min="451" max="451" width="5" bestFit="1" customWidth="1"/>
    <col min="452" max="460" width="7" bestFit="1" customWidth="1"/>
    <col min="461" max="461" width="4" bestFit="1" customWidth="1"/>
    <col min="462" max="462" width="6" bestFit="1" customWidth="1"/>
    <col min="463" max="464" width="7" bestFit="1" customWidth="1"/>
    <col min="465" max="465" width="5" bestFit="1" customWidth="1"/>
    <col min="466" max="468" width="7" bestFit="1" customWidth="1"/>
    <col min="469" max="469" width="4" bestFit="1" customWidth="1"/>
    <col min="470" max="470" width="6" bestFit="1" customWidth="1"/>
    <col min="471" max="472" width="7" bestFit="1" customWidth="1"/>
    <col min="473" max="473" width="5" bestFit="1" customWidth="1"/>
    <col min="474" max="474" width="7" bestFit="1" customWidth="1"/>
    <col min="475" max="475" width="5" bestFit="1" customWidth="1"/>
    <col min="476" max="482" width="7" bestFit="1" customWidth="1"/>
    <col min="483" max="484" width="6" bestFit="1" customWidth="1"/>
    <col min="485" max="485" width="7" bestFit="1" customWidth="1"/>
    <col min="486" max="486" width="6" bestFit="1" customWidth="1"/>
    <col min="487" max="490" width="7" bestFit="1" customWidth="1"/>
    <col min="491" max="491" width="5" bestFit="1" customWidth="1"/>
    <col min="492" max="492" width="4" bestFit="1" customWidth="1"/>
    <col min="493" max="493" width="5" bestFit="1" customWidth="1"/>
    <col min="494" max="495" width="7" bestFit="1" customWidth="1"/>
    <col min="496" max="496" width="5" bestFit="1" customWidth="1"/>
    <col min="497" max="498" width="7" bestFit="1" customWidth="1"/>
    <col min="499" max="499" width="5" bestFit="1" customWidth="1"/>
    <col min="500" max="500" width="7" bestFit="1" customWidth="1"/>
    <col min="501" max="501" width="5" bestFit="1" customWidth="1"/>
    <col min="502" max="502" width="7" bestFit="1" customWidth="1"/>
    <col min="503" max="503" width="5" bestFit="1" customWidth="1"/>
    <col min="504" max="508" width="7" bestFit="1" customWidth="1"/>
    <col min="509" max="509" width="5" bestFit="1" customWidth="1"/>
    <col min="510" max="512" width="7" bestFit="1" customWidth="1"/>
    <col min="513" max="513" width="6" bestFit="1" customWidth="1"/>
    <col min="514" max="517" width="7" bestFit="1" customWidth="1"/>
    <col min="518" max="518" width="5" bestFit="1" customWidth="1"/>
    <col min="519" max="519" width="6" bestFit="1" customWidth="1"/>
    <col min="520" max="520" width="7" bestFit="1" customWidth="1"/>
    <col min="521" max="521" width="6" bestFit="1" customWidth="1"/>
    <col min="522" max="523" width="7" bestFit="1" customWidth="1"/>
    <col min="524" max="524" width="5" bestFit="1" customWidth="1"/>
    <col min="525" max="529" width="7" bestFit="1" customWidth="1"/>
    <col min="530" max="530" width="4" bestFit="1" customWidth="1"/>
    <col min="531" max="535" width="7" bestFit="1" customWidth="1"/>
    <col min="536" max="536" width="5" bestFit="1" customWidth="1"/>
    <col min="537" max="541" width="7" bestFit="1" customWidth="1"/>
    <col min="542" max="542" width="5" bestFit="1" customWidth="1"/>
    <col min="543" max="543" width="6" bestFit="1" customWidth="1"/>
    <col min="544" max="545" width="7" bestFit="1" customWidth="1"/>
    <col min="546" max="546" width="5" bestFit="1" customWidth="1"/>
    <col min="547" max="550" width="7" bestFit="1" customWidth="1"/>
    <col min="551" max="551" width="6" bestFit="1" customWidth="1"/>
    <col min="552" max="553" width="7" bestFit="1" customWidth="1"/>
    <col min="554" max="555" width="5" bestFit="1" customWidth="1"/>
    <col min="556" max="556" width="4" bestFit="1" customWidth="1"/>
    <col min="557" max="559" width="7" bestFit="1" customWidth="1"/>
    <col min="560" max="562" width="5" bestFit="1" customWidth="1"/>
    <col min="563" max="566" width="7" bestFit="1" customWidth="1"/>
    <col min="567" max="567" width="5" bestFit="1" customWidth="1"/>
    <col min="568" max="570" width="7" bestFit="1" customWidth="1"/>
    <col min="571" max="571" width="5" bestFit="1" customWidth="1"/>
    <col min="572" max="572" width="7" bestFit="1" customWidth="1"/>
    <col min="573" max="573" width="6" bestFit="1" customWidth="1"/>
    <col min="574" max="576" width="7" bestFit="1" customWidth="1"/>
    <col min="577" max="577" width="4" bestFit="1" customWidth="1"/>
    <col min="578" max="582" width="7" bestFit="1" customWidth="1"/>
    <col min="583" max="583" width="5" bestFit="1" customWidth="1"/>
    <col min="584" max="584" width="7" bestFit="1" customWidth="1"/>
    <col min="585" max="585" width="6" bestFit="1" customWidth="1"/>
    <col min="586" max="586" width="5" bestFit="1" customWidth="1"/>
    <col min="587" max="588" width="7" bestFit="1" customWidth="1"/>
    <col min="589" max="589" width="6" bestFit="1" customWidth="1"/>
    <col min="590" max="590" width="7" bestFit="1" customWidth="1"/>
    <col min="591" max="591" width="5" bestFit="1" customWidth="1"/>
    <col min="592" max="600" width="7" bestFit="1" customWidth="1"/>
    <col min="601" max="601" width="5" bestFit="1" customWidth="1"/>
    <col min="602" max="603" width="7" bestFit="1" customWidth="1"/>
    <col min="604" max="604" width="6" bestFit="1" customWidth="1"/>
    <col min="605" max="606" width="4" bestFit="1" customWidth="1"/>
    <col min="607" max="607" width="7" bestFit="1" customWidth="1"/>
    <col min="608" max="609" width="5" bestFit="1" customWidth="1"/>
    <col min="610" max="610" width="6" bestFit="1" customWidth="1"/>
    <col min="611" max="611" width="5" bestFit="1" customWidth="1"/>
    <col min="612" max="613" width="7" bestFit="1" customWidth="1"/>
    <col min="614" max="614" width="5" bestFit="1" customWidth="1"/>
    <col min="615" max="617" width="7" bestFit="1" customWidth="1"/>
    <col min="618" max="618" width="5" bestFit="1" customWidth="1"/>
    <col min="619" max="622" width="7" bestFit="1" customWidth="1"/>
    <col min="623" max="624" width="5" bestFit="1" customWidth="1"/>
    <col min="625" max="626" width="7" bestFit="1" customWidth="1"/>
    <col min="627" max="627" width="5" bestFit="1" customWidth="1"/>
    <col min="628" max="628" width="7" bestFit="1" customWidth="1"/>
    <col min="629" max="629" width="6" bestFit="1" customWidth="1"/>
    <col min="630" max="636" width="7" bestFit="1" customWidth="1"/>
    <col min="637" max="637" width="6" bestFit="1" customWidth="1"/>
    <col min="638" max="639" width="5" bestFit="1" customWidth="1"/>
    <col min="640" max="641" width="7" bestFit="1" customWidth="1"/>
    <col min="642" max="643" width="5" bestFit="1" customWidth="1"/>
    <col min="644" max="649" width="7" bestFit="1" customWidth="1"/>
    <col min="650" max="650" width="5" bestFit="1" customWidth="1"/>
    <col min="651" max="654" width="7" bestFit="1" customWidth="1"/>
    <col min="655" max="655" width="5" bestFit="1" customWidth="1"/>
    <col min="656" max="656" width="6" bestFit="1" customWidth="1"/>
    <col min="657" max="657" width="5" bestFit="1" customWidth="1"/>
    <col min="658" max="658" width="7" bestFit="1" customWidth="1"/>
    <col min="659" max="659" width="4" bestFit="1" customWidth="1"/>
    <col min="660" max="660" width="6" bestFit="1" customWidth="1"/>
    <col min="661" max="665" width="7" bestFit="1" customWidth="1"/>
    <col min="666" max="666" width="5" bestFit="1" customWidth="1"/>
    <col min="667" max="667" width="7" bestFit="1" customWidth="1"/>
    <col min="668" max="668" width="6" bestFit="1" customWidth="1"/>
    <col min="669" max="669" width="5" bestFit="1" customWidth="1"/>
    <col min="670" max="671" width="7" bestFit="1" customWidth="1"/>
    <col min="672" max="672" width="5" bestFit="1" customWidth="1"/>
    <col min="673" max="675" width="7" bestFit="1" customWidth="1"/>
    <col min="676" max="676" width="5" bestFit="1" customWidth="1"/>
    <col min="677" max="678" width="7" bestFit="1" customWidth="1"/>
    <col min="679" max="679" width="5" bestFit="1" customWidth="1"/>
    <col min="680" max="680" width="6" bestFit="1" customWidth="1"/>
    <col min="681" max="682" width="7" bestFit="1" customWidth="1"/>
    <col min="683" max="683" width="5" bestFit="1" customWidth="1"/>
    <col min="684" max="685" width="7" bestFit="1" customWidth="1"/>
    <col min="686" max="686" width="6" bestFit="1" customWidth="1"/>
    <col min="687" max="689" width="7" bestFit="1" customWidth="1"/>
    <col min="690" max="691" width="5" bestFit="1" customWidth="1"/>
    <col min="692" max="692" width="7" bestFit="1" customWidth="1"/>
    <col min="693" max="693" width="6" bestFit="1" customWidth="1"/>
    <col min="694" max="695" width="7" bestFit="1" customWidth="1"/>
    <col min="696" max="696" width="5" bestFit="1" customWidth="1"/>
    <col min="697" max="697" width="7" bestFit="1" customWidth="1"/>
    <col min="698" max="698" width="4" bestFit="1" customWidth="1"/>
    <col min="699" max="700" width="7" bestFit="1" customWidth="1"/>
    <col min="701" max="701" width="6" bestFit="1" customWidth="1"/>
    <col min="702" max="706" width="7" bestFit="1" customWidth="1"/>
    <col min="707" max="707" width="5" bestFit="1" customWidth="1"/>
    <col min="708" max="708" width="6" bestFit="1" customWidth="1"/>
    <col min="709" max="710" width="7" bestFit="1" customWidth="1"/>
    <col min="711" max="711" width="4" bestFit="1" customWidth="1"/>
    <col min="712" max="714" width="7" bestFit="1" customWidth="1"/>
    <col min="715" max="715" width="5" bestFit="1" customWidth="1"/>
    <col min="716" max="718" width="7" bestFit="1" customWidth="1"/>
    <col min="719" max="719" width="6" bestFit="1" customWidth="1"/>
    <col min="720" max="720" width="5" bestFit="1" customWidth="1"/>
    <col min="721" max="723" width="7" bestFit="1" customWidth="1"/>
    <col min="724" max="726" width="5" bestFit="1" customWidth="1"/>
    <col min="727" max="728" width="7" bestFit="1" customWidth="1"/>
    <col min="729" max="729" width="5" bestFit="1" customWidth="1"/>
    <col min="730" max="730" width="7" bestFit="1" customWidth="1"/>
    <col min="731" max="731" width="5" bestFit="1" customWidth="1"/>
    <col min="732" max="733" width="7" bestFit="1" customWidth="1"/>
    <col min="734" max="734" width="5" bestFit="1" customWidth="1"/>
    <col min="735" max="736" width="7" bestFit="1" customWidth="1"/>
    <col min="737" max="737" width="6" bestFit="1" customWidth="1"/>
    <col min="738" max="738" width="5" bestFit="1" customWidth="1"/>
    <col min="739" max="745" width="7" bestFit="1" customWidth="1"/>
    <col min="746" max="746" width="6" bestFit="1" customWidth="1"/>
    <col min="747" max="749" width="7" bestFit="1" customWidth="1"/>
    <col min="750" max="750" width="5" bestFit="1" customWidth="1"/>
    <col min="751" max="753" width="7" bestFit="1" customWidth="1"/>
    <col min="754" max="754" width="5" bestFit="1" customWidth="1"/>
    <col min="755" max="755" width="7" bestFit="1" customWidth="1"/>
    <col min="756" max="756" width="5" bestFit="1" customWidth="1"/>
    <col min="757" max="758" width="7" bestFit="1" customWidth="1"/>
    <col min="759" max="759" width="6" bestFit="1" customWidth="1"/>
    <col min="760" max="761" width="7" bestFit="1" customWidth="1"/>
    <col min="762" max="762" width="6" bestFit="1" customWidth="1"/>
    <col min="763" max="766" width="7" bestFit="1" customWidth="1"/>
    <col min="767" max="767" width="5" bestFit="1" customWidth="1"/>
    <col min="768" max="768" width="6" bestFit="1" customWidth="1"/>
    <col min="769" max="770" width="7" bestFit="1" customWidth="1"/>
    <col min="771" max="771" width="5" bestFit="1" customWidth="1"/>
    <col min="772" max="776" width="7" bestFit="1" customWidth="1"/>
    <col min="777" max="777" width="6" bestFit="1" customWidth="1"/>
    <col min="778" max="778" width="7" bestFit="1" customWidth="1"/>
    <col min="779" max="779" width="5" bestFit="1" customWidth="1"/>
    <col min="780" max="786" width="7" bestFit="1" customWidth="1"/>
    <col min="787" max="787" width="4" bestFit="1" customWidth="1"/>
    <col min="788" max="791" width="7" bestFit="1" customWidth="1"/>
    <col min="792" max="792" width="5" bestFit="1" customWidth="1"/>
    <col min="793" max="798" width="7" bestFit="1" customWidth="1"/>
    <col min="799" max="799" width="5" bestFit="1" customWidth="1"/>
    <col min="800" max="802" width="7" bestFit="1" customWidth="1"/>
    <col min="803" max="803" width="5" bestFit="1" customWidth="1"/>
    <col min="804" max="807" width="7" bestFit="1" customWidth="1"/>
    <col min="808" max="808" width="6" bestFit="1" customWidth="1"/>
    <col min="809" max="810" width="5" bestFit="1" customWidth="1"/>
    <col min="811" max="812" width="7" bestFit="1" customWidth="1"/>
    <col min="813" max="814" width="8" bestFit="1" customWidth="1"/>
    <col min="815" max="815" width="7" bestFit="1" customWidth="1"/>
    <col min="816" max="817" width="8" bestFit="1" customWidth="1"/>
    <col min="818" max="818" width="6" bestFit="1" customWidth="1"/>
    <col min="819" max="819" width="7" bestFit="1" customWidth="1"/>
    <col min="820" max="820" width="6" bestFit="1" customWidth="1"/>
    <col min="821" max="823" width="8" bestFit="1" customWidth="1"/>
    <col min="824" max="825" width="7" bestFit="1" customWidth="1"/>
    <col min="826" max="830" width="8" bestFit="1" customWidth="1"/>
    <col min="831" max="831" width="6" bestFit="1" customWidth="1"/>
    <col min="832" max="835" width="8" bestFit="1" customWidth="1"/>
    <col min="836" max="837" width="6" bestFit="1" customWidth="1"/>
    <col min="838" max="838" width="8" bestFit="1" customWidth="1"/>
    <col min="839" max="839" width="6" bestFit="1" customWidth="1"/>
    <col min="840" max="843" width="8" bestFit="1" customWidth="1"/>
    <col min="844" max="844" width="6" bestFit="1" customWidth="1"/>
    <col min="845" max="848" width="8" bestFit="1" customWidth="1"/>
    <col min="849" max="849" width="6" bestFit="1" customWidth="1"/>
    <col min="850" max="850" width="7" bestFit="1" customWidth="1"/>
    <col min="851" max="852" width="6" bestFit="1" customWidth="1"/>
    <col min="853" max="853" width="8" bestFit="1" customWidth="1"/>
    <col min="854" max="855" width="7" bestFit="1" customWidth="1"/>
    <col min="856" max="858" width="8" bestFit="1" customWidth="1"/>
    <col min="859" max="859" width="7" bestFit="1" customWidth="1"/>
    <col min="860" max="863" width="8" bestFit="1" customWidth="1"/>
    <col min="864" max="864" width="6" bestFit="1" customWidth="1"/>
    <col min="865" max="865" width="5" bestFit="1" customWidth="1"/>
    <col min="866" max="869" width="8" bestFit="1" customWidth="1"/>
    <col min="870" max="870" width="6" bestFit="1" customWidth="1"/>
    <col min="871" max="871" width="8" bestFit="1" customWidth="1"/>
    <col min="872" max="872" width="6" bestFit="1" customWidth="1"/>
    <col min="873" max="873" width="8" bestFit="1" customWidth="1"/>
    <col min="874" max="874" width="7" bestFit="1" customWidth="1"/>
    <col min="875" max="875" width="6" bestFit="1" customWidth="1"/>
    <col min="876" max="876" width="8" bestFit="1" customWidth="1"/>
    <col min="877" max="877" width="6" bestFit="1" customWidth="1"/>
    <col min="878" max="879" width="8" bestFit="1" customWidth="1"/>
    <col min="880" max="880" width="6" bestFit="1" customWidth="1"/>
    <col min="881" max="881" width="7" bestFit="1" customWidth="1"/>
    <col min="882" max="882" width="6" bestFit="1" customWidth="1"/>
    <col min="883" max="883" width="8" bestFit="1" customWidth="1"/>
    <col min="884" max="884" width="6" bestFit="1" customWidth="1"/>
    <col min="885" max="887" width="8" bestFit="1" customWidth="1"/>
    <col min="888" max="888" width="6" bestFit="1" customWidth="1"/>
    <col min="889" max="892" width="8" bestFit="1" customWidth="1"/>
    <col min="893" max="895" width="6" bestFit="1" customWidth="1"/>
    <col min="896" max="904" width="8" bestFit="1" customWidth="1"/>
    <col min="905" max="907" width="6" bestFit="1" customWidth="1"/>
    <col min="908" max="908" width="8" bestFit="1" customWidth="1"/>
    <col min="909" max="909" width="6" bestFit="1" customWidth="1"/>
    <col min="910" max="910" width="8" bestFit="1" customWidth="1"/>
    <col min="911" max="911" width="6" bestFit="1" customWidth="1"/>
    <col min="912" max="912" width="8" bestFit="1" customWidth="1"/>
    <col min="913" max="913" width="6" bestFit="1" customWidth="1"/>
    <col min="914" max="915" width="8" bestFit="1" customWidth="1"/>
    <col min="916" max="916" width="6" bestFit="1" customWidth="1"/>
    <col min="917" max="921" width="8" bestFit="1" customWidth="1"/>
    <col min="922" max="922" width="6" bestFit="1" customWidth="1"/>
    <col min="923" max="925" width="8" bestFit="1" customWidth="1"/>
    <col min="926" max="926" width="7" bestFit="1" customWidth="1"/>
    <col min="927" max="928" width="8" bestFit="1" customWidth="1"/>
    <col min="929" max="929" width="6" bestFit="1" customWidth="1"/>
    <col min="930" max="933" width="8" bestFit="1" customWidth="1"/>
    <col min="934" max="935" width="6" bestFit="1" customWidth="1"/>
    <col min="936" max="936" width="8" bestFit="1" customWidth="1"/>
    <col min="937" max="937" width="7" bestFit="1" customWidth="1"/>
    <col min="938" max="938" width="6" bestFit="1" customWidth="1"/>
    <col min="939" max="939" width="8" bestFit="1" customWidth="1"/>
    <col min="940" max="940" width="6" bestFit="1" customWidth="1"/>
    <col min="941" max="942" width="8" bestFit="1" customWidth="1"/>
    <col min="943" max="944" width="6" bestFit="1" customWidth="1"/>
    <col min="945" max="946" width="8" bestFit="1" customWidth="1"/>
    <col min="947" max="947" width="6" bestFit="1" customWidth="1"/>
    <col min="948" max="948" width="7" bestFit="1" customWidth="1"/>
    <col min="949" max="951" width="8" bestFit="1" customWidth="1"/>
    <col min="952" max="952" width="6" bestFit="1" customWidth="1"/>
    <col min="953" max="953" width="8" bestFit="1" customWidth="1"/>
    <col min="954" max="955" width="6" bestFit="1" customWidth="1"/>
    <col min="956" max="957" width="8" bestFit="1" customWidth="1"/>
    <col min="958" max="958" width="6" bestFit="1" customWidth="1"/>
    <col min="959" max="960" width="8" bestFit="1" customWidth="1"/>
    <col min="961" max="961" width="7" bestFit="1" customWidth="1"/>
    <col min="962" max="963" width="5" bestFit="1" customWidth="1"/>
    <col min="964" max="966" width="8" bestFit="1" customWidth="1"/>
    <col min="967" max="967" width="6" bestFit="1" customWidth="1"/>
    <col min="968" max="969" width="8" bestFit="1" customWidth="1"/>
    <col min="970" max="970" width="7" bestFit="1" customWidth="1"/>
    <col min="971" max="971" width="8" bestFit="1" customWidth="1"/>
    <col min="972" max="972" width="7" bestFit="1" customWidth="1"/>
    <col min="973" max="973" width="6" bestFit="1" customWidth="1"/>
    <col min="974" max="977" width="8" bestFit="1" customWidth="1"/>
    <col min="978" max="978" width="5" bestFit="1" customWidth="1"/>
    <col min="979" max="984" width="8" bestFit="1" customWidth="1"/>
    <col min="985" max="985" width="6" bestFit="1" customWidth="1"/>
    <col min="986" max="986" width="7" bestFit="1" customWidth="1"/>
    <col min="987" max="987" width="6" bestFit="1" customWidth="1"/>
    <col min="988" max="990" width="8" bestFit="1" customWidth="1"/>
    <col min="991" max="992" width="6" bestFit="1" customWidth="1"/>
    <col min="993" max="993" width="3" bestFit="1" customWidth="1"/>
    <col min="994" max="994" width="8" bestFit="1" customWidth="1"/>
    <col min="995" max="995" width="6" bestFit="1" customWidth="1"/>
    <col min="996" max="997" width="8" bestFit="1" customWidth="1"/>
    <col min="998" max="1000" width="6" bestFit="1" customWidth="1"/>
    <col min="1001" max="1005" width="8" bestFit="1" customWidth="1"/>
    <col min="1006" max="1006" width="6" bestFit="1" customWidth="1"/>
    <col min="1007" max="1008" width="8" bestFit="1" customWidth="1"/>
    <col min="1009" max="1010" width="6" bestFit="1" customWidth="1"/>
    <col min="1011" max="1011" width="5" bestFit="1" customWidth="1"/>
    <col min="1012" max="1012" width="8" bestFit="1" customWidth="1"/>
    <col min="1013" max="1013" width="7" bestFit="1" customWidth="1"/>
    <col min="1014" max="1015" width="8" bestFit="1" customWidth="1"/>
    <col min="1016" max="1016" width="6" bestFit="1" customWidth="1"/>
    <col min="1017" max="1026" width="8" bestFit="1" customWidth="1"/>
    <col min="1027" max="1028" width="7" bestFit="1" customWidth="1"/>
    <col min="1029" max="1032" width="8" bestFit="1" customWidth="1"/>
    <col min="1033" max="1033" width="6" bestFit="1" customWidth="1"/>
    <col min="1034" max="1035" width="8" bestFit="1" customWidth="1"/>
    <col min="1036" max="1037" width="6" bestFit="1" customWidth="1"/>
    <col min="1038" max="1038" width="8" bestFit="1" customWidth="1"/>
    <col min="1039" max="1039" width="6" bestFit="1" customWidth="1"/>
    <col min="1040" max="1040" width="7" bestFit="1" customWidth="1"/>
    <col min="1041" max="1042" width="8" bestFit="1" customWidth="1"/>
    <col min="1043" max="1043" width="6" bestFit="1" customWidth="1"/>
    <col min="1044" max="1045" width="8" bestFit="1" customWidth="1"/>
    <col min="1046" max="1048" width="7" bestFit="1" customWidth="1"/>
    <col min="1049" max="1049" width="8" bestFit="1" customWidth="1"/>
    <col min="1050" max="1050" width="7" bestFit="1" customWidth="1"/>
    <col min="1051" max="1051" width="8" bestFit="1" customWidth="1"/>
    <col min="1052" max="1052" width="6" bestFit="1" customWidth="1"/>
    <col min="1053" max="1054" width="8" bestFit="1" customWidth="1"/>
    <col min="1055" max="1056" width="6" bestFit="1" customWidth="1"/>
    <col min="1057" max="1061" width="8" bestFit="1" customWidth="1"/>
    <col min="1062" max="1062" width="5" bestFit="1" customWidth="1"/>
    <col min="1063" max="1063" width="8" bestFit="1" customWidth="1"/>
    <col min="1064" max="1064" width="6" bestFit="1" customWidth="1"/>
    <col min="1065" max="1065" width="7" bestFit="1" customWidth="1"/>
    <col min="1066" max="1068" width="8" bestFit="1" customWidth="1"/>
    <col min="1069" max="1069" width="5" bestFit="1" customWidth="1"/>
    <col min="1070" max="1074" width="8" bestFit="1" customWidth="1"/>
    <col min="1075" max="1076" width="6" bestFit="1" customWidth="1"/>
    <col min="1077" max="1077" width="8" bestFit="1" customWidth="1"/>
    <col min="1078" max="1078" width="6" bestFit="1" customWidth="1"/>
    <col min="1079" max="1080" width="8" bestFit="1" customWidth="1"/>
    <col min="1081" max="1081" width="5" bestFit="1" customWidth="1"/>
    <col min="1082" max="1083" width="8" bestFit="1" customWidth="1"/>
    <col min="1084" max="1084" width="6" bestFit="1" customWidth="1"/>
    <col min="1085" max="1085" width="7" bestFit="1" customWidth="1"/>
    <col min="1086" max="1086" width="8" bestFit="1" customWidth="1"/>
    <col min="1087" max="1087" width="6" bestFit="1" customWidth="1"/>
    <col min="1088" max="1088" width="7" bestFit="1" customWidth="1"/>
    <col min="1089" max="1089" width="8" bestFit="1" customWidth="1"/>
    <col min="1090" max="1090" width="6" bestFit="1" customWidth="1"/>
    <col min="1091" max="1091" width="7" bestFit="1" customWidth="1"/>
    <col min="1092" max="1093" width="6" bestFit="1" customWidth="1"/>
    <col min="1094" max="1094" width="3" bestFit="1" customWidth="1"/>
    <col min="1095" max="1095" width="8" bestFit="1" customWidth="1"/>
    <col min="1096" max="1096" width="6" bestFit="1" customWidth="1"/>
    <col min="1097" max="1097" width="8" bestFit="1" customWidth="1"/>
    <col min="1098" max="1099" width="6" bestFit="1" customWidth="1"/>
    <col min="1100" max="1100" width="7" bestFit="1" customWidth="1"/>
    <col min="1101" max="1101" width="6" bestFit="1" customWidth="1"/>
    <col min="1102" max="1105" width="8" bestFit="1" customWidth="1"/>
    <col min="1106" max="1106" width="7" bestFit="1" customWidth="1"/>
    <col min="1107" max="1108" width="6" bestFit="1" customWidth="1"/>
    <col min="1109" max="1114" width="8" bestFit="1" customWidth="1"/>
    <col min="1115" max="1115" width="5" bestFit="1" customWidth="1"/>
    <col min="1116" max="1116" width="6" bestFit="1" customWidth="1"/>
    <col min="1117" max="1117" width="9" bestFit="1" customWidth="1"/>
    <col min="1118" max="1119" width="6" bestFit="1" customWidth="1"/>
    <col min="1120" max="1120" width="8" bestFit="1" customWidth="1"/>
    <col min="1121" max="1121" width="6" bestFit="1" customWidth="1"/>
    <col min="1122" max="1122" width="8" bestFit="1" customWidth="1"/>
    <col min="1123" max="1123" width="6" bestFit="1" customWidth="1"/>
    <col min="1124" max="1124" width="8" bestFit="1" customWidth="1"/>
    <col min="1125" max="1125" width="7" bestFit="1" customWidth="1"/>
    <col min="1126" max="1126" width="8" bestFit="1" customWidth="1"/>
    <col min="1127" max="1127" width="6" bestFit="1" customWidth="1"/>
    <col min="1128" max="1128" width="8" bestFit="1" customWidth="1"/>
    <col min="1129" max="1129" width="5" bestFit="1" customWidth="1"/>
    <col min="1130" max="1132" width="8" bestFit="1" customWidth="1"/>
    <col min="1133" max="1133" width="6" bestFit="1" customWidth="1"/>
    <col min="1134" max="1134" width="8" bestFit="1" customWidth="1"/>
    <col min="1135" max="1138" width="6" bestFit="1" customWidth="1"/>
    <col min="1139" max="1140" width="8" bestFit="1" customWidth="1"/>
    <col min="1141" max="1141" width="7" bestFit="1" customWidth="1"/>
    <col min="1142" max="1143" width="8" bestFit="1" customWidth="1"/>
    <col min="1144" max="1144" width="3" bestFit="1" customWidth="1"/>
    <col min="1145" max="1146" width="8" bestFit="1" customWidth="1"/>
    <col min="1147" max="1147" width="6" bestFit="1" customWidth="1"/>
    <col min="1148" max="1148" width="8" bestFit="1" customWidth="1"/>
    <col min="1149" max="1149" width="7" bestFit="1" customWidth="1"/>
    <col min="1150" max="1150" width="5" bestFit="1" customWidth="1"/>
    <col min="1151" max="1151" width="6" bestFit="1" customWidth="1"/>
    <col min="1152" max="1152" width="7" bestFit="1" customWidth="1"/>
    <col min="1153" max="1153" width="8" bestFit="1" customWidth="1"/>
    <col min="1154" max="1154" width="6" bestFit="1" customWidth="1"/>
    <col min="1155" max="1160" width="8" bestFit="1" customWidth="1"/>
    <col min="1161" max="1161" width="7" bestFit="1" customWidth="1"/>
    <col min="1162" max="1163" width="6" bestFit="1" customWidth="1"/>
    <col min="1164" max="1165" width="8" bestFit="1" customWidth="1"/>
    <col min="1166" max="1167" width="6" bestFit="1" customWidth="1"/>
    <col min="1168" max="1169" width="8" bestFit="1" customWidth="1"/>
    <col min="1170" max="1170" width="6" bestFit="1" customWidth="1"/>
    <col min="1171" max="1174" width="8" bestFit="1" customWidth="1"/>
    <col min="1175" max="1175" width="6" bestFit="1" customWidth="1"/>
    <col min="1176" max="1177" width="8" bestFit="1" customWidth="1"/>
    <col min="1178" max="1178" width="7" bestFit="1" customWidth="1"/>
    <col min="1179" max="1182" width="8" bestFit="1" customWidth="1"/>
    <col min="1183" max="1184" width="6" bestFit="1" customWidth="1"/>
    <col min="1185" max="1186" width="8" bestFit="1" customWidth="1"/>
    <col min="1187" max="1188" width="7" bestFit="1" customWidth="1"/>
    <col min="1189" max="1189" width="5" bestFit="1" customWidth="1"/>
    <col min="1190" max="1190" width="7" bestFit="1" customWidth="1"/>
    <col min="1191" max="1191" width="8" bestFit="1" customWidth="1"/>
    <col min="1192" max="1193" width="6" bestFit="1" customWidth="1"/>
    <col min="1194" max="1196" width="8" bestFit="1" customWidth="1"/>
    <col min="1197" max="1197" width="6" bestFit="1" customWidth="1"/>
    <col min="1198" max="1198" width="8" bestFit="1" customWidth="1"/>
    <col min="1199" max="1199" width="6" bestFit="1" customWidth="1"/>
    <col min="1200" max="1200" width="8" bestFit="1" customWidth="1"/>
    <col min="1201" max="1202" width="6" bestFit="1" customWidth="1"/>
    <col min="1203" max="1204" width="8" bestFit="1" customWidth="1"/>
    <col min="1205" max="1205" width="6" bestFit="1" customWidth="1"/>
    <col min="1206" max="1208" width="8" bestFit="1" customWidth="1"/>
    <col min="1209" max="1210" width="6" bestFit="1" customWidth="1"/>
    <col min="1211" max="1213" width="8" bestFit="1" customWidth="1"/>
    <col min="1214" max="1214" width="7" bestFit="1" customWidth="1"/>
    <col min="1215" max="1217" width="8" bestFit="1" customWidth="1"/>
    <col min="1218" max="1218" width="5" bestFit="1" customWidth="1"/>
    <col min="1219" max="1224" width="8" bestFit="1" customWidth="1"/>
    <col min="1225" max="1226" width="6" bestFit="1" customWidth="1"/>
    <col min="1227" max="1227" width="8" bestFit="1" customWidth="1"/>
    <col min="1228" max="1228" width="6" bestFit="1" customWidth="1"/>
    <col min="1229" max="1231" width="8" bestFit="1" customWidth="1"/>
    <col min="1232" max="1232" width="6" bestFit="1" customWidth="1"/>
    <col min="1233" max="1235" width="8" bestFit="1" customWidth="1"/>
    <col min="1236" max="1236" width="7" bestFit="1" customWidth="1"/>
    <col min="1237" max="1237" width="8" bestFit="1" customWidth="1"/>
    <col min="1238" max="1238" width="6" bestFit="1" customWidth="1"/>
    <col min="1239" max="1241" width="8" bestFit="1" customWidth="1"/>
    <col min="1242" max="1242" width="6" bestFit="1" customWidth="1"/>
    <col min="1243" max="1245" width="8" bestFit="1" customWidth="1"/>
    <col min="1246" max="1246" width="6" bestFit="1" customWidth="1"/>
    <col min="1247" max="1247" width="8" bestFit="1" customWidth="1"/>
    <col min="1248" max="1248" width="9" bestFit="1" customWidth="1"/>
    <col min="1249" max="1249" width="3" bestFit="1" customWidth="1"/>
    <col min="1250" max="1250" width="7" bestFit="1" customWidth="1"/>
    <col min="1251" max="1251" width="8" bestFit="1" customWidth="1"/>
    <col min="1252" max="1252" width="6" bestFit="1" customWidth="1"/>
    <col min="1253" max="1254" width="8" bestFit="1" customWidth="1"/>
    <col min="1255" max="1255" width="6" bestFit="1" customWidth="1"/>
    <col min="1256" max="1257" width="8" bestFit="1" customWidth="1"/>
    <col min="1258" max="1258" width="7" bestFit="1" customWidth="1"/>
    <col min="1259" max="1259" width="6" bestFit="1" customWidth="1"/>
    <col min="1260" max="1260" width="8" bestFit="1" customWidth="1"/>
    <col min="1261" max="1261" width="7" bestFit="1" customWidth="1"/>
    <col min="1262" max="1263" width="8" bestFit="1" customWidth="1"/>
    <col min="1264" max="1264" width="6" bestFit="1" customWidth="1"/>
    <col min="1265" max="1265" width="8" bestFit="1" customWidth="1"/>
    <col min="1266" max="1266" width="6" bestFit="1" customWidth="1"/>
    <col min="1267" max="1268" width="8" bestFit="1" customWidth="1"/>
    <col min="1269" max="1269" width="6" bestFit="1" customWidth="1"/>
    <col min="1270" max="1274" width="8" bestFit="1" customWidth="1"/>
    <col min="1275" max="1275" width="7" bestFit="1" customWidth="1"/>
    <col min="1276" max="1276" width="8" bestFit="1" customWidth="1"/>
    <col min="1277" max="1277" width="5" bestFit="1" customWidth="1"/>
    <col min="1278" max="1278" width="8" bestFit="1" customWidth="1"/>
    <col min="1279" max="1280" width="6" bestFit="1" customWidth="1"/>
    <col min="1281" max="1281" width="8" bestFit="1" customWidth="1"/>
    <col min="1282" max="1282" width="6" bestFit="1" customWidth="1"/>
    <col min="1283" max="1283" width="8" bestFit="1" customWidth="1"/>
    <col min="1284" max="1285" width="6" bestFit="1" customWidth="1"/>
    <col min="1286" max="1286" width="7" bestFit="1" customWidth="1"/>
    <col min="1287" max="1287" width="6" bestFit="1" customWidth="1"/>
    <col min="1288" max="1288" width="8" bestFit="1" customWidth="1"/>
    <col min="1289" max="1289" width="7" bestFit="1" customWidth="1"/>
    <col min="1290" max="1290" width="6" bestFit="1" customWidth="1"/>
    <col min="1291" max="1291" width="8" bestFit="1" customWidth="1"/>
    <col min="1292" max="1292" width="7" bestFit="1" customWidth="1"/>
    <col min="1293" max="1298" width="8" bestFit="1" customWidth="1"/>
    <col min="1299" max="1299" width="6" bestFit="1" customWidth="1"/>
    <col min="1300" max="1300" width="8" bestFit="1" customWidth="1"/>
    <col min="1301" max="1301" width="6" bestFit="1" customWidth="1"/>
    <col min="1302" max="1303" width="8" bestFit="1" customWidth="1"/>
    <col min="1304" max="1304" width="7" bestFit="1" customWidth="1"/>
    <col min="1305" max="1307" width="8" bestFit="1" customWidth="1"/>
    <col min="1308" max="1310" width="6" bestFit="1" customWidth="1"/>
    <col min="1311" max="1311" width="8" bestFit="1" customWidth="1"/>
    <col min="1312" max="1313" width="6" bestFit="1" customWidth="1"/>
    <col min="1314" max="1314" width="7" bestFit="1" customWidth="1"/>
    <col min="1315" max="1317" width="8" bestFit="1" customWidth="1"/>
    <col min="1318" max="1318" width="5" bestFit="1" customWidth="1"/>
    <col min="1319" max="1319" width="8" bestFit="1" customWidth="1"/>
    <col min="1320" max="1321" width="6" bestFit="1" customWidth="1"/>
    <col min="1322" max="1322" width="8" bestFit="1" customWidth="1"/>
    <col min="1323" max="1324" width="6" bestFit="1" customWidth="1"/>
    <col min="1325" max="1325" width="5" bestFit="1" customWidth="1"/>
    <col min="1326" max="1327" width="8" bestFit="1" customWidth="1"/>
    <col min="1328" max="1329" width="6" bestFit="1" customWidth="1"/>
    <col min="1330" max="1330" width="8" bestFit="1" customWidth="1"/>
    <col min="1331" max="1331" width="6" bestFit="1" customWidth="1"/>
    <col min="1332" max="1337" width="8" bestFit="1" customWidth="1"/>
    <col min="1338" max="1338" width="6" bestFit="1" customWidth="1"/>
    <col min="1339" max="1339" width="8" bestFit="1" customWidth="1"/>
    <col min="1340" max="1340" width="6" bestFit="1" customWidth="1"/>
    <col min="1341" max="1342" width="8" bestFit="1" customWidth="1"/>
    <col min="1343" max="1344" width="6" bestFit="1" customWidth="1"/>
    <col min="1345" max="1355" width="8" bestFit="1" customWidth="1"/>
    <col min="1356" max="1358" width="6" bestFit="1" customWidth="1"/>
    <col min="1359" max="1361" width="8" bestFit="1" customWidth="1"/>
    <col min="1362" max="1362" width="6" bestFit="1" customWidth="1"/>
    <col min="1363" max="1363" width="7" bestFit="1" customWidth="1"/>
    <col min="1364" max="1367" width="8" bestFit="1" customWidth="1"/>
    <col min="1368" max="1368" width="6" bestFit="1" customWidth="1"/>
    <col min="1369" max="1372" width="8" bestFit="1" customWidth="1"/>
    <col min="1373" max="1373" width="6" bestFit="1" customWidth="1"/>
    <col min="1374" max="1375" width="8" bestFit="1" customWidth="1"/>
    <col min="1376" max="1376" width="7" bestFit="1" customWidth="1"/>
    <col min="1377" max="1379" width="8" bestFit="1" customWidth="1"/>
    <col min="1380" max="1380" width="7" bestFit="1" customWidth="1"/>
    <col min="1381" max="1382" width="6" bestFit="1" customWidth="1"/>
    <col min="1383" max="1386" width="8" bestFit="1" customWidth="1"/>
    <col min="1387" max="1387" width="6" bestFit="1" customWidth="1"/>
    <col min="1388" max="1396" width="8" bestFit="1" customWidth="1"/>
    <col min="1397" max="1398" width="6" bestFit="1" customWidth="1"/>
    <col min="1399" max="1401" width="8" bestFit="1" customWidth="1"/>
    <col min="1402" max="1402" width="10" bestFit="1" customWidth="1"/>
    <col min="1403" max="1403" width="6" bestFit="1" customWidth="1"/>
    <col min="1404" max="1405" width="8" bestFit="1" customWidth="1"/>
    <col min="1406" max="1406" width="7" bestFit="1" customWidth="1"/>
    <col min="1407" max="1407" width="6" bestFit="1" customWidth="1"/>
    <col min="1408" max="1408" width="7" bestFit="1" customWidth="1"/>
    <col min="1409" max="1410" width="8" bestFit="1" customWidth="1"/>
    <col min="1411" max="1411" width="7" bestFit="1" customWidth="1"/>
    <col min="1412" max="1414" width="8" bestFit="1" customWidth="1"/>
    <col min="1415" max="1415" width="6" bestFit="1" customWidth="1"/>
    <col min="1416" max="1417" width="8" bestFit="1" customWidth="1"/>
    <col min="1418" max="1419" width="6" bestFit="1" customWidth="1"/>
    <col min="1420" max="1420" width="3" bestFit="1" customWidth="1"/>
    <col min="1421" max="1426" width="8" bestFit="1" customWidth="1"/>
    <col min="1427" max="1427" width="6" bestFit="1" customWidth="1"/>
    <col min="1428" max="1430" width="8" bestFit="1" customWidth="1"/>
    <col min="1431" max="1431" width="6" bestFit="1" customWidth="1"/>
    <col min="1432" max="1436" width="8" bestFit="1" customWidth="1"/>
    <col min="1437" max="1437" width="5" bestFit="1" customWidth="1"/>
    <col min="1438" max="1438" width="8" bestFit="1" customWidth="1"/>
    <col min="1439" max="1439" width="6" bestFit="1" customWidth="1"/>
    <col min="1440" max="1441" width="8" bestFit="1" customWidth="1"/>
    <col min="1442" max="1442" width="7" bestFit="1" customWidth="1"/>
    <col min="1443" max="1444" width="8" bestFit="1" customWidth="1"/>
    <col min="1445" max="1445" width="6" bestFit="1" customWidth="1"/>
    <col min="1446" max="1446" width="8" bestFit="1" customWidth="1"/>
    <col min="1447" max="1447" width="6" bestFit="1" customWidth="1"/>
    <col min="1448" max="1450" width="8" bestFit="1" customWidth="1"/>
    <col min="1451" max="1451" width="6" bestFit="1" customWidth="1"/>
    <col min="1452" max="1452" width="8" bestFit="1" customWidth="1"/>
    <col min="1453" max="1453" width="6" bestFit="1" customWidth="1"/>
    <col min="1454" max="1457" width="8" bestFit="1" customWidth="1"/>
    <col min="1458" max="1460" width="6" bestFit="1" customWidth="1"/>
    <col min="1461" max="1461" width="5" bestFit="1" customWidth="1"/>
    <col min="1462" max="1462" width="6" bestFit="1" customWidth="1"/>
    <col min="1463" max="1464" width="8" bestFit="1" customWidth="1"/>
    <col min="1465" max="1467" width="7" bestFit="1" customWidth="1"/>
    <col min="1468" max="1468" width="6" bestFit="1" customWidth="1"/>
    <col min="1469" max="1471" width="8" bestFit="1" customWidth="1"/>
    <col min="1472" max="1472" width="5" bestFit="1" customWidth="1"/>
    <col min="1473" max="1474" width="8" bestFit="1" customWidth="1"/>
    <col min="1475" max="1477" width="6" bestFit="1" customWidth="1"/>
    <col min="1478" max="1478" width="8" bestFit="1" customWidth="1"/>
    <col min="1479" max="1482" width="6" bestFit="1" customWidth="1"/>
    <col min="1483" max="1483" width="8" bestFit="1" customWidth="1"/>
    <col min="1484" max="1484" width="6" bestFit="1" customWidth="1"/>
    <col min="1485" max="1487" width="8" bestFit="1" customWidth="1"/>
    <col min="1488" max="1488" width="6" bestFit="1" customWidth="1"/>
    <col min="1489" max="1491" width="8" bestFit="1" customWidth="1"/>
    <col min="1492" max="1493" width="6" bestFit="1" customWidth="1"/>
    <col min="1494" max="1494" width="8" bestFit="1" customWidth="1"/>
    <col min="1495" max="1495" width="6" bestFit="1" customWidth="1"/>
    <col min="1496" max="1496" width="7" bestFit="1" customWidth="1"/>
    <col min="1497" max="1498" width="8" bestFit="1" customWidth="1"/>
    <col min="1499" max="1499" width="6" bestFit="1" customWidth="1"/>
    <col min="1500" max="1502" width="8" bestFit="1" customWidth="1"/>
    <col min="1503" max="1503" width="7" bestFit="1" customWidth="1"/>
    <col min="1504" max="1508" width="8" bestFit="1" customWidth="1"/>
    <col min="1509" max="1509" width="6" bestFit="1" customWidth="1"/>
    <col min="1510" max="1510" width="8" bestFit="1" customWidth="1"/>
    <col min="1511" max="1511" width="7" bestFit="1" customWidth="1"/>
    <col min="1512" max="1520" width="8" bestFit="1" customWidth="1"/>
    <col min="1521" max="1521" width="6" bestFit="1" customWidth="1"/>
    <col min="1522" max="1522" width="7" bestFit="1" customWidth="1"/>
    <col min="1523" max="1526" width="8" bestFit="1" customWidth="1"/>
    <col min="1527" max="1527" width="6" bestFit="1" customWidth="1"/>
    <col min="1528" max="1529" width="8" bestFit="1" customWidth="1"/>
    <col min="1530" max="1530" width="6" bestFit="1" customWidth="1"/>
    <col min="1531" max="1532" width="8" bestFit="1" customWidth="1"/>
    <col min="1533" max="1535" width="6" bestFit="1" customWidth="1"/>
    <col min="1536" max="1536" width="5" bestFit="1" customWidth="1"/>
    <col min="1537" max="1537" width="8" bestFit="1" customWidth="1"/>
    <col min="1538" max="1538" width="7" bestFit="1" customWidth="1"/>
    <col min="1539" max="1539" width="6" bestFit="1" customWidth="1"/>
    <col min="1540" max="1540" width="8" bestFit="1" customWidth="1"/>
    <col min="1541" max="1541" width="7" bestFit="1" customWidth="1"/>
    <col min="1542" max="1542" width="5" bestFit="1" customWidth="1"/>
    <col min="1543" max="1544" width="8" bestFit="1" customWidth="1"/>
    <col min="1545" max="1546" width="6" bestFit="1" customWidth="1"/>
    <col min="1547" max="1547" width="8" bestFit="1" customWidth="1"/>
    <col min="1548" max="1548" width="7" bestFit="1" customWidth="1"/>
    <col min="1549" max="1549" width="8" bestFit="1" customWidth="1"/>
    <col min="1550" max="1550" width="6" bestFit="1" customWidth="1"/>
    <col min="1551" max="1551" width="7" bestFit="1" customWidth="1"/>
    <col min="1552" max="1558" width="8" bestFit="1" customWidth="1"/>
    <col min="1559" max="1559" width="5" bestFit="1" customWidth="1"/>
    <col min="1560" max="1560" width="6" bestFit="1" customWidth="1"/>
    <col min="1561" max="1561" width="8" bestFit="1" customWidth="1"/>
    <col min="1562" max="1563" width="6" bestFit="1" customWidth="1"/>
    <col min="1564" max="1564" width="8" bestFit="1" customWidth="1"/>
    <col min="1565" max="1569" width="6" bestFit="1" customWidth="1"/>
    <col min="1570" max="1570" width="8" bestFit="1" customWidth="1"/>
    <col min="1571" max="1571" width="7" bestFit="1" customWidth="1"/>
    <col min="1572" max="1572" width="6" bestFit="1" customWidth="1"/>
    <col min="1573" max="1573" width="8" bestFit="1" customWidth="1"/>
    <col min="1574" max="1574" width="6" bestFit="1" customWidth="1"/>
    <col min="1575" max="1579" width="8" bestFit="1" customWidth="1"/>
    <col min="1580" max="1580" width="6" bestFit="1" customWidth="1"/>
    <col min="1581" max="1581" width="7" bestFit="1" customWidth="1"/>
    <col min="1582" max="1582" width="8" bestFit="1" customWidth="1"/>
    <col min="1583" max="1583" width="6" bestFit="1" customWidth="1"/>
    <col min="1584" max="1585" width="8" bestFit="1" customWidth="1"/>
    <col min="1586" max="1587" width="6" bestFit="1" customWidth="1"/>
    <col min="1588" max="1588" width="7" bestFit="1" customWidth="1"/>
    <col min="1589" max="1590" width="6" bestFit="1" customWidth="1"/>
    <col min="1591" max="1591" width="8" bestFit="1" customWidth="1"/>
    <col min="1592" max="1593" width="6" bestFit="1" customWidth="1"/>
    <col min="1594" max="1594" width="8" bestFit="1" customWidth="1"/>
    <col min="1595" max="1596" width="6" bestFit="1" customWidth="1"/>
    <col min="1597" max="1597" width="7" bestFit="1" customWidth="1"/>
    <col min="1598" max="1598" width="8" bestFit="1" customWidth="1"/>
    <col min="1599" max="1599" width="6" bestFit="1" customWidth="1"/>
    <col min="1600" max="1600" width="8" bestFit="1" customWidth="1"/>
    <col min="1601" max="1601" width="7" bestFit="1" customWidth="1"/>
    <col min="1602" max="1602" width="8" bestFit="1" customWidth="1"/>
    <col min="1603" max="1603" width="6" bestFit="1" customWidth="1"/>
    <col min="1604" max="1604" width="8" bestFit="1" customWidth="1"/>
    <col min="1605" max="1605" width="7" bestFit="1" customWidth="1"/>
    <col min="1606" max="1606" width="6" bestFit="1" customWidth="1"/>
    <col min="1607" max="1607" width="8" bestFit="1" customWidth="1"/>
    <col min="1608" max="1609" width="6" bestFit="1" customWidth="1"/>
    <col min="1610" max="1610" width="8" bestFit="1" customWidth="1"/>
    <col min="1611" max="1611" width="6" bestFit="1" customWidth="1"/>
    <col min="1612" max="1616" width="8" bestFit="1" customWidth="1"/>
    <col min="1617" max="1618" width="6" bestFit="1" customWidth="1"/>
    <col min="1619" max="1619" width="7" bestFit="1" customWidth="1"/>
    <col min="1620" max="1620" width="8" bestFit="1" customWidth="1"/>
    <col min="1621" max="1621" width="6" bestFit="1" customWidth="1"/>
    <col min="1622" max="1622" width="8" bestFit="1" customWidth="1"/>
    <col min="1623" max="1623" width="7" bestFit="1" customWidth="1"/>
    <col min="1624" max="1624" width="6" bestFit="1" customWidth="1"/>
    <col min="1625" max="1625" width="8" bestFit="1" customWidth="1"/>
    <col min="1626" max="1626" width="6" bestFit="1" customWidth="1"/>
    <col min="1627" max="1627" width="8" bestFit="1" customWidth="1"/>
    <col min="1628" max="1628" width="6" bestFit="1" customWidth="1"/>
    <col min="1629" max="1631" width="8" bestFit="1" customWidth="1"/>
    <col min="1632" max="1632" width="6" bestFit="1" customWidth="1"/>
    <col min="1633" max="1633" width="7" bestFit="1" customWidth="1"/>
    <col min="1634" max="1634" width="8" bestFit="1" customWidth="1"/>
    <col min="1635" max="1635" width="6" bestFit="1" customWidth="1"/>
    <col min="1636" max="1636" width="8" bestFit="1" customWidth="1"/>
    <col min="1637" max="1637" width="6" bestFit="1" customWidth="1"/>
    <col min="1638" max="1638" width="8" bestFit="1" customWidth="1"/>
    <col min="1639" max="1639" width="7" bestFit="1" customWidth="1"/>
    <col min="1640" max="1642" width="8" bestFit="1" customWidth="1"/>
    <col min="1643" max="1643" width="6" bestFit="1" customWidth="1"/>
    <col min="1644" max="1644" width="8" bestFit="1" customWidth="1"/>
    <col min="1645" max="1645" width="6" bestFit="1" customWidth="1"/>
    <col min="1646" max="1646" width="8" bestFit="1" customWidth="1"/>
    <col min="1647" max="1648" width="6" bestFit="1" customWidth="1"/>
    <col min="1649" max="1649" width="5" bestFit="1" customWidth="1"/>
    <col min="1650" max="1650" width="8" bestFit="1" customWidth="1"/>
    <col min="1651" max="1651" width="5" bestFit="1" customWidth="1"/>
    <col min="1652" max="1652" width="10" bestFit="1" customWidth="1"/>
    <col min="1653" max="1654" width="8" bestFit="1" customWidth="1"/>
    <col min="1655" max="1655" width="6" bestFit="1" customWidth="1"/>
    <col min="1656" max="1656" width="8" bestFit="1" customWidth="1"/>
    <col min="1657" max="1657" width="6" bestFit="1" customWidth="1"/>
    <col min="1658" max="1668" width="8" bestFit="1" customWidth="1"/>
    <col min="1669" max="1670" width="6" bestFit="1" customWidth="1"/>
    <col min="1671" max="1671" width="8" bestFit="1" customWidth="1"/>
    <col min="1672" max="1673" width="6" bestFit="1" customWidth="1"/>
    <col min="1674" max="1677" width="8" bestFit="1" customWidth="1"/>
    <col min="1678" max="1678" width="5" bestFit="1" customWidth="1"/>
    <col min="1679" max="1679" width="8" bestFit="1" customWidth="1"/>
    <col min="1680" max="1680" width="7" bestFit="1" customWidth="1"/>
    <col min="1681" max="1681" width="6" bestFit="1" customWidth="1"/>
    <col min="1682" max="1682" width="8" bestFit="1" customWidth="1"/>
    <col min="1683" max="1683" width="6" bestFit="1" customWidth="1"/>
    <col min="1684" max="1685" width="8" bestFit="1" customWidth="1"/>
    <col min="1686" max="1687" width="6" bestFit="1" customWidth="1"/>
    <col min="1688" max="1688" width="7" bestFit="1" customWidth="1"/>
    <col min="1689" max="1689" width="8" bestFit="1" customWidth="1"/>
    <col min="1690" max="1690" width="5" bestFit="1" customWidth="1"/>
    <col min="1691" max="1691" width="6" bestFit="1" customWidth="1"/>
    <col min="1692" max="1693" width="8" bestFit="1" customWidth="1"/>
    <col min="1694" max="1694" width="5" bestFit="1" customWidth="1"/>
    <col min="1695" max="1696" width="8" bestFit="1" customWidth="1"/>
    <col min="1697" max="1699" width="6" bestFit="1" customWidth="1"/>
    <col min="1700" max="1701" width="8" bestFit="1" customWidth="1"/>
    <col min="1702" max="1702" width="5" bestFit="1" customWidth="1"/>
    <col min="1703" max="1705" width="8" bestFit="1" customWidth="1"/>
    <col min="1706" max="1706" width="6" bestFit="1" customWidth="1"/>
    <col min="1707" max="1708" width="8" bestFit="1" customWidth="1"/>
    <col min="1709" max="1710" width="7" bestFit="1" customWidth="1"/>
    <col min="1711" max="1713" width="6" bestFit="1" customWidth="1"/>
    <col min="1714" max="1720" width="8" bestFit="1" customWidth="1"/>
    <col min="1721" max="1722" width="6" bestFit="1" customWidth="1"/>
    <col min="1723" max="1723" width="5" bestFit="1" customWidth="1"/>
    <col min="1724" max="1725" width="8" bestFit="1" customWidth="1"/>
    <col min="1726" max="1728" width="6" bestFit="1" customWidth="1"/>
    <col min="1729" max="1729" width="7" bestFit="1" customWidth="1"/>
    <col min="1730" max="1730" width="8" bestFit="1" customWidth="1"/>
    <col min="1731" max="1731" width="7" bestFit="1" customWidth="1"/>
    <col min="1732" max="1734" width="6" bestFit="1" customWidth="1"/>
    <col min="1735" max="1738" width="8" bestFit="1" customWidth="1"/>
    <col min="1739" max="1741" width="6" bestFit="1" customWidth="1"/>
    <col min="1742" max="1745" width="8" bestFit="1" customWidth="1"/>
    <col min="1746" max="1746" width="7" bestFit="1" customWidth="1"/>
    <col min="1747" max="1747" width="6" bestFit="1" customWidth="1"/>
    <col min="1748" max="1756" width="8" bestFit="1" customWidth="1"/>
    <col min="1757" max="1757" width="6" bestFit="1" customWidth="1"/>
    <col min="1758" max="1759" width="8" bestFit="1" customWidth="1"/>
    <col min="1760" max="1762" width="6" bestFit="1" customWidth="1"/>
    <col min="1763" max="1763" width="7" bestFit="1" customWidth="1"/>
    <col min="1764" max="1765" width="8" bestFit="1" customWidth="1"/>
    <col min="1766" max="1766" width="7" bestFit="1" customWidth="1"/>
    <col min="1767" max="1768" width="6" bestFit="1" customWidth="1"/>
    <col min="1769" max="1769" width="8" bestFit="1" customWidth="1"/>
    <col min="1770" max="1770" width="7" bestFit="1" customWidth="1"/>
    <col min="1771" max="1771" width="6" bestFit="1" customWidth="1"/>
    <col min="1772" max="1772" width="8" bestFit="1" customWidth="1"/>
    <col min="1773" max="1776" width="6" bestFit="1" customWidth="1"/>
    <col min="1777" max="1781" width="8" bestFit="1" customWidth="1"/>
    <col min="1782" max="1782" width="6" bestFit="1" customWidth="1"/>
    <col min="1783" max="1783" width="8" bestFit="1" customWidth="1"/>
    <col min="1784" max="1784" width="6" bestFit="1" customWidth="1"/>
    <col min="1785" max="1787" width="8" bestFit="1" customWidth="1"/>
    <col min="1788" max="1788" width="6" bestFit="1" customWidth="1"/>
    <col min="1789" max="1789" width="8" bestFit="1" customWidth="1"/>
    <col min="1790" max="1790" width="6" bestFit="1" customWidth="1"/>
    <col min="1791" max="1793" width="8" bestFit="1" customWidth="1"/>
    <col min="1794" max="1794" width="6" bestFit="1" customWidth="1"/>
    <col min="1795" max="1795" width="7" bestFit="1" customWidth="1"/>
    <col min="1796" max="1798" width="8" bestFit="1" customWidth="1"/>
    <col min="1799" max="1800" width="6" bestFit="1" customWidth="1"/>
    <col min="1801" max="1804" width="8" bestFit="1" customWidth="1"/>
    <col min="1805" max="1805" width="6" bestFit="1" customWidth="1"/>
    <col min="1806" max="1806" width="8" bestFit="1" customWidth="1"/>
    <col min="1807" max="1807" width="6" bestFit="1" customWidth="1"/>
    <col min="1808" max="1808" width="7" bestFit="1" customWidth="1"/>
    <col min="1809" max="1809" width="8" bestFit="1" customWidth="1"/>
    <col min="1810" max="1812" width="6" bestFit="1" customWidth="1"/>
    <col min="1813" max="1816" width="8" bestFit="1" customWidth="1"/>
    <col min="1817" max="1818" width="6" bestFit="1" customWidth="1"/>
    <col min="1819" max="1819" width="8" bestFit="1" customWidth="1"/>
    <col min="1820" max="1820" width="6" bestFit="1" customWidth="1"/>
    <col min="1821" max="1821" width="8" bestFit="1" customWidth="1"/>
    <col min="1822" max="1822" width="6" bestFit="1" customWidth="1"/>
    <col min="1823" max="1823" width="8" bestFit="1" customWidth="1"/>
    <col min="1824" max="1824" width="7" bestFit="1" customWidth="1"/>
    <col min="1825" max="1825" width="8" bestFit="1" customWidth="1"/>
    <col min="1826" max="1826" width="6" bestFit="1" customWidth="1"/>
    <col min="1827" max="1829" width="8" bestFit="1" customWidth="1"/>
    <col min="1830" max="1830" width="5" bestFit="1" customWidth="1"/>
    <col min="1831" max="1831" width="8" bestFit="1" customWidth="1"/>
    <col min="1832" max="1832" width="6" bestFit="1" customWidth="1"/>
    <col min="1833" max="1833" width="5" bestFit="1" customWidth="1"/>
    <col min="1834" max="1834" width="8" bestFit="1" customWidth="1"/>
    <col min="1835" max="1835" width="6" bestFit="1" customWidth="1"/>
    <col min="1836" max="1836" width="8" bestFit="1" customWidth="1"/>
    <col min="1837" max="1837" width="3" bestFit="1" customWidth="1"/>
    <col min="1838" max="1838" width="6" bestFit="1" customWidth="1"/>
    <col min="1839" max="1839" width="8" bestFit="1" customWidth="1"/>
    <col min="1840" max="1840" width="6" bestFit="1" customWidth="1"/>
    <col min="1841" max="1841" width="8" bestFit="1" customWidth="1"/>
    <col min="1842" max="1843" width="6" bestFit="1" customWidth="1"/>
    <col min="1844" max="1844" width="7" bestFit="1" customWidth="1"/>
    <col min="1845" max="1846" width="8" bestFit="1" customWidth="1"/>
    <col min="1847" max="1847" width="6" bestFit="1" customWidth="1"/>
    <col min="1848" max="1848" width="8" bestFit="1" customWidth="1"/>
    <col min="1849" max="1849" width="6" bestFit="1" customWidth="1"/>
    <col min="1850" max="1851" width="8" bestFit="1" customWidth="1"/>
    <col min="1852" max="1853" width="6" bestFit="1" customWidth="1"/>
    <col min="1854" max="1854" width="8" bestFit="1" customWidth="1"/>
    <col min="1855" max="1856" width="6" bestFit="1" customWidth="1"/>
    <col min="1857" max="1857" width="8" bestFit="1" customWidth="1"/>
    <col min="1858" max="1861" width="6" bestFit="1" customWidth="1"/>
    <col min="1862" max="1862" width="8" bestFit="1" customWidth="1"/>
    <col min="1863" max="1863" width="7" bestFit="1" customWidth="1"/>
    <col min="1864" max="1868" width="8" bestFit="1" customWidth="1"/>
    <col min="1869" max="1869" width="5" bestFit="1" customWidth="1"/>
    <col min="1870" max="1872" width="6" bestFit="1" customWidth="1"/>
    <col min="1873" max="1875" width="8" bestFit="1" customWidth="1"/>
    <col min="1876" max="1878" width="6" bestFit="1" customWidth="1"/>
    <col min="1879" max="1879" width="7" bestFit="1" customWidth="1"/>
    <col min="1880" max="1880" width="6" bestFit="1" customWidth="1"/>
    <col min="1881" max="1881" width="8" bestFit="1" customWidth="1"/>
    <col min="1882" max="1882" width="6" bestFit="1" customWidth="1"/>
    <col min="1883" max="1883" width="5" bestFit="1" customWidth="1"/>
    <col min="1884" max="1884" width="6" bestFit="1" customWidth="1"/>
    <col min="1885" max="1887" width="8" bestFit="1" customWidth="1"/>
    <col min="1888" max="1888" width="6" bestFit="1" customWidth="1"/>
    <col min="1889" max="1896" width="8" bestFit="1" customWidth="1"/>
    <col min="1897" max="1899" width="6" bestFit="1" customWidth="1"/>
    <col min="1900" max="1902" width="8" bestFit="1" customWidth="1"/>
    <col min="1903" max="1903" width="6" bestFit="1" customWidth="1"/>
    <col min="1904" max="1904" width="8" bestFit="1" customWidth="1"/>
    <col min="1905" max="1905" width="6" bestFit="1" customWidth="1"/>
    <col min="1906" max="1906" width="7" bestFit="1" customWidth="1"/>
    <col min="1907" max="1912" width="8" bestFit="1" customWidth="1"/>
    <col min="1913" max="1913" width="6" bestFit="1" customWidth="1"/>
    <col min="1914" max="1914" width="7" bestFit="1" customWidth="1"/>
    <col min="1915" max="1915" width="6" bestFit="1" customWidth="1"/>
    <col min="1916" max="1916" width="7" bestFit="1" customWidth="1"/>
    <col min="1917" max="1917" width="6" bestFit="1" customWidth="1"/>
    <col min="1918" max="1918" width="7" bestFit="1" customWidth="1"/>
    <col min="1919" max="1919" width="8" bestFit="1" customWidth="1"/>
    <col min="1920" max="1921" width="6" bestFit="1" customWidth="1"/>
    <col min="1922" max="1922" width="8" bestFit="1" customWidth="1"/>
    <col min="1923" max="1923" width="6" bestFit="1" customWidth="1"/>
    <col min="1924" max="1927" width="8" bestFit="1" customWidth="1"/>
    <col min="1928" max="1930" width="6" bestFit="1" customWidth="1"/>
    <col min="1931" max="1932" width="8" bestFit="1" customWidth="1"/>
    <col min="1933" max="1933" width="6" bestFit="1" customWidth="1"/>
    <col min="1934" max="1934" width="8" bestFit="1" customWidth="1"/>
    <col min="1935" max="1935" width="5" bestFit="1" customWidth="1"/>
    <col min="1936" max="1936" width="7" bestFit="1" customWidth="1"/>
    <col min="1937" max="1937" width="6" bestFit="1" customWidth="1"/>
    <col min="1938" max="1938" width="8" bestFit="1" customWidth="1"/>
    <col min="1939" max="1941" width="6" bestFit="1" customWidth="1"/>
    <col min="1942" max="1945" width="8" bestFit="1" customWidth="1"/>
    <col min="1946" max="1946" width="7" bestFit="1" customWidth="1"/>
    <col min="1947" max="1947" width="6" bestFit="1" customWidth="1"/>
    <col min="1948" max="1949" width="8" bestFit="1" customWidth="1"/>
    <col min="1950" max="1950" width="7" bestFit="1" customWidth="1"/>
    <col min="1951" max="1955" width="8" bestFit="1" customWidth="1"/>
    <col min="1956" max="1956" width="6" bestFit="1" customWidth="1"/>
    <col min="1957" max="1964" width="8" bestFit="1" customWidth="1"/>
    <col min="1965" max="1965" width="6" bestFit="1" customWidth="1"/>
    <col min="1966" max="1966" width="5" bestFit="1" customWidth="1"/>
    <col min="1967" max="1967" width="8" bestFit="1" customWidth="1"/>
    <col min="1968" max="1968" width="6" bestFit="1" customWidth="1"/>
    <col min="1969" max="1969" width="7" bestFit="1" customWidth="1"/>
    <col min="1970" max="1970" width="8" bestFit="1" customWidth="1"/>
    <col min="1971" max="1971" width="7" bestFit="1" customWidth="1"/>
    <col min="1972" max="1980" width="8" bestFit="1" customWidth="1"/>
    <col min="1981" max="1981" width="6" bestFit="1" customWidth="1"/>
    <col min="1982" max="1988" width="8" bestFit="1" customWidth="1"/>
    <col min="1989" max="1990" width="6" bestFit="1" customWidth="1"/>
    <col min="1991" max="1992" width="8" bestFit="1" customWidth="1"/>
    <col min="1993" max="1993" width="6" bestFit="1" customWidth="1"/>
    <col min="1994" max="1994" width="8" bestFit="1" customWidth="1"/>
    <col min="1995" max="1995" width="7" bestFit="1" customWidth="1"/>
    <col min="1996" max="1996" width="6" bestFit="1" customWidth="1"/>
    <col min="1997" max="1998" width="8" bestFit="1" customWidth="1"/>
    <col min="1999" max="2001" width="6" bestFit="1" customWidth="1"/>
    <col min="2002" max="2002" width="8" bestFit="1" customWidth="1"/>
    <col min="2003" max="2006" width="6" bestFit="1" customWidth="1"/>
    <col min="2007" max="2007" width="3" bestFit="1" customWidth="1"/>
    <col min="2008" max="2008" width="6" bestFit="1" customWidth="1"/>
    <col min="2009" max="2009" width="7" bestFit="1" customWidth="1"/>
    <col min="2010" max="2010" width="8" bestFit="1" customWidth="1"/>
    <col min="2011" max="2012" width="6" bestFit="1" customWidth="1"/>
    <col min="2013" max="2014" width="8" bestFit="1" customWidth="1"/>
    <col min="2015" max="2015" width="7" bestFit="1" customWidth="1"/>
    <col min="2016" max="2016" width="8" bestFit="1" customWidth="1"/>
    <col min="2017" max="2017" width="6" bestFit="1" customWidth="1"/>
    <col min="2018" max="2018" width="8" bestFit="1" customWidth="1"/>
    <col min="2019" max="2019" width="6" bestFit="1" customWidth="1"/>
    <col min="2020" max="2020" width="8" bestFit="1" customWidth="1"/>
    <col min="2021" max="2022" width="6" bestFit="1" customWidth="1"/>
    <col min="2023" max="2024" width="8" bestFit="1" customWidth="1"/>
    <col min="2025" max="2025" width="6" bestFit="1" customWidth="1"/>
    <col min="2026" max="2026" width="8" bestFit="1" customWidth="1"/>
    <col min="2027" max="2028" width="6" bestFit="1" customWidth="1"/>
    <col min="2029" max="2029" width="8" bestFit="1" customWidth="1"/>
    <col min="2030" max="2033" width="6" bestFit="1" customWidth="1"/>
    <col min="2034" max="2034" width="5" bestFit="1" customWidth="1"/>
    <col min="2035" max="2037" width="8" bestFit="1" customWidth="1"/>
    <col min="2038" max="2038" width="6" bestFit="1" customWidth="1"/>
    <col min="2039" max="2039" width="8" bestFit="1" customWidth="1"/>
    <col min="2040" max="2040" width="6" bestFit="1" customWidth="1"/>
    <col min="2041" max="2041" width="8" bestFit="1" customWidth="1"/>
    <col min="2042" max="2044" width="6" bestFit="1" customWidth="1"/>
    <col min="2045" max="2045" width="8" bestFit="1" customWidth="1"/>
    <col min="2046" max="2046" width="6" bestFit="1" customWidth="1"/>
    <col min="2047" max="2047" width="8" bestFit="1" customWidth="1"/>
    <col min="2048" max="2048" width="3" bestFit="1" customWidth="1"/>
    <col min="2049" max="2050" width="8" bestFit="1" customWidth="1"/>
    <col min="2051" max="2051" width="7" bestFit="1" customWidth="1"/>
    <col min="2052" max="2052" width="6" bestFit="1" customWidth="1"/>
    <col min="2053" max="2054" width="8" bestFit="1" customWidth="1"/>
    <col min="2055" max="2055" width="6" bestFit="1" customWidth="1"/>
    <col min="2056" max="2057" width="8" bestFit="1" customWidth="1"/>
    <col min="2058" max="2058" width="6" bestFit="1" customWidth="1"/>
    <col min="2059" max="2059" width="5" bestFit="1" customWidth="1"/>
    <col min="2060" max="2060" width="8" bestFit="1" customWidth="1"/>
    <col min="2061" max="2062" width="6" bestFit="1" customWidth="1"/>
    <col min="2063" max="2064" width="8" bestFit="1" customWidth="1"/>
    <col min="2065" max="2066" width="6" bestFit="1" customWidth="1"/>
    <col min="2067" max="2067" width="8" bestFit="1" customWidth="1"/>
    <col min="2068" max="2068" width="6" bestFit="1" customWidth="1"/>
    <col min="2069" max="2071" width="8" bestFit="1" customWidth="1"/>
    <col min="2072" max="2072" width="6" bestFit="1" customWidth="1"/>
    <col min="2073" max="2073" width="7" bestFit="1" customWidth="1"/>
    <col min="2074" max="2074" width="8" bestFit="1" customWidth="1"/>
    <col min="2075" max="2075" width="7" bestFit="1" customWidth="1"/>
    <col min="2076" max="2078" width="6" bestFit="1" customWidth="1"/>
    <col min="2079" max="2081" width="8" bestFit="1" customWidth="1"/>
    <col min="2082" max="2084" width="6" bestFit="1" customWidth="1"/>
    <col min="2085" max="2088" width="8" bestFit="1" customWidth="1"/>
    <col min="2089" max="2091" width="6" bestFit="1" customWidth="1"/>
    <col min="2092" max="2092" width="5" bestFit="1" customWidth="1"/>
    <col min="2093" max="2093" width="6" bestFit="1" customWidth="1"/>
    <col min="2094" max="2095" width="8" bestFit="1" customWidth="1"/>
    <col min="2096" max="2096" width="6" bestFit="1" customWidth="1"/>
    <col min="2097" max="2098" width="7" bestFit="1" customWidth="1"/>
    <col min="2099" max="2099" width="6" bestFit="1" customWidth="1"/>
    <col min="2100" max="2100" width="7" bestFit="1" customWidth="1"/>
    <col min="2101" max="2102" width="6" bestFit="1" customWidth="1"/>
    <col min="2103" max="2103" width="3" bestFit="1" customWidth="1"/>
    <col min="2104" max="2104" width="8" bestFit="1" customWidth="1"/>
    <col min="2105" max="2105" width="6" bestFit="1" customWidth="1"/>
    <col min="2106" max="2108" width="8" bestFit="1" customWidth="1"/>
    <col min="2109" max="2110" width="6" bestFit="1" customWidth="1"/>
    <col min="2111" max="2111" width="7" bestFit="1" customWidth="1"/>
    <col min="2112" max="2113" width="8" bestFit="1" customWidth="1"/>
    <col min="2114" max="2114" width="6" bestFit="1" customWidth="1"/>
    <col min="2115" max="2116" width="7" bestFit="1" customWidth="1"/>
    <col min="2117" max="2117" width="6" bestFit="1" customWidth="1"/>
    <col min="2118" max="2118" width="8" bestFit="1" customWidth="1"/>
    <col min="2119" max="2121" width="6" bestFit="1" customWidth="1"/>
    <col min="2122" max="2122" width="8" bestFit="1" customWidth="1"/>
    <col min="2123" max="2123" width="6" bestFit="1" customWidth="1"/>
    <col min="2124" max="2124" width="8" bestFit="1" customWidth="1"/>
    <col min="2125" max="2125" width="6" bestFit="1" customWidth="1"/>
    <col min="2126" max="2126" width="8" bestFit="1" customWidth="1"/>
    <col min="2127" max="2128" width="6" bestFit="1" customWidth="1"/>
    <col min="2129" max="2131" width="8" bestFit="1" customWidth="1"/>
    <col min="2132" max="2132" width="6" bestFit="1" customWidth="1"/>
    <col min="2133" max="2133" width="3" bestFit="1" customWidth="1"/>
    <col min="2134" max="2134" width="6" bestFit="1" customWidth="1"/>
    <col min="2135" max="2137" width="8" bestFit="1" customWidth="1"/>
    <col min="2138" max="2139" width="6" bestFit="1" customWidth="1"/>
    <col min="2140" max="2141" width="8" bestFit="1" customWidth="1"/>
    <col min="2142" max="2142" width="6" bestFit="1" customWidth="1"/>
    <col min="2143" max="2143" width="8" bestFit="1" customWidth="1"/>
    <col min="2144" max="2144" width="6" bestFit="1" customWidth="1"/>
    <col min="2145" max="2149" width="8" bestFit="1" customWidth="1"/>
    <col min="2150" max="2150" width="6" bestFit="1" customWidth="1"/>
    <col min="2151" max="2151" width="8" bestFit="1" customWidth="1"/>
    <col min="2152" max="2152" width="7" bestFit="1" customWidth="1"/>
    <col min="2153" max="2153" width="8" bestFit="1" customWidth="1"/>
    <col min="2154" max="2156" width="6" bestFit="1" customWidth="1"/>
    <col min="2157" max="2157" width="3" bestFit="1" customWidth="1"/>
    <col min="2158" max="2159" width="8" bestFit="1" customWidth="1"/>
    <col min="2160" max="2161" width="6" bestFit="1" customWidth="1"/>
    <col min="2162" max="2162" width="5" bestFit="1" customWidth="1"/>
    <col min="2163" max="2163" width="6" bestFit="1" customWidth="1"/>
    <col min="2164" max="2164" width="8" bestFit="1" customWidth="1"/>
    <col min="2165" max="2166" width="6" bestFit="1" customWidth="1"/>
    <col min="2167" max="2167" width="8" bestFit="1" customWidth="1"/>
    <col min="2168" max="2168" width="6" bestFit="1" customWidth="1"/>
    <col min="2169" max="2169" width="7" bestFit="1" customWidth="1"/>
    <col min="2170" max="2170" width="6" bestFit="1" customWidth="1"/>
    <col min="2171" max="2171" width="8" bestFit="1" customWidth="1"/>
    <col min="2172" max="2172" width="6" bestFit="1" customWidth="1"/>
    <col min="2173" max="2173" width="7" bestFit="1" customWidth="1"/>
    <col min="2174" max="2174" width="6" bestFit="1" customWidth="1"/>
    <col min="2175" max="2175" width="8" bestFit="1" customWidth="1"/>
    <col min="2176" max="2176" width="6" bestFit="1" customWidth="1"/>
    <col min="2177" max="2179" width="8" bestFit="1" customWidth="1"/>
    <col min="2180" max="2180" width="6" bestFit="1" customWidth="1"/>
    <col min="2181" max="2181" width="3" bestFit="1" customWidth="1"/>
    <col min="2182" max="2182" width="8" bestFit="1" customWidth="1"/>
    <col min="2183" max="2183" width="6" bestFit="1" customWidth="1"/>
    <col min="2184" max="2185" width="8" bestFit="1" customWidth="1"/>
    <col min="2186" max="2186" width="5" bestFit="1" customWidth="1"/>
    <col min="2187" max="2187" width="6" bestFit="1" customWidth="1"/>
    <col min="2188" max="2188" width="7" bestFit="1" customWidth="1"/>
    <col min="2189" max="2189" width="8" bestFit="1" customWidth="1"/>
    <col min="2190" max="2190" width="6" bestFit="1" customWidth="1"/>
    <col min="2191" max="2192" width="8" bestFit="1" customWidth="1"/>
    <col min="2193" max="2193" width="6" bestFit="1" customWidth="1"/>
    <col min="2194" max="2194" width="7" bestFit="1" customWidth="1"/>
    <col min="2195" max="2195" width="5" bestFit="1" customWidth="1"/>
    <col min="2196" max="2196" width="6" bestFit="1" customWidth="1"/>
    <col min="2197" max="2197" width="8" bestFit="1" customWidth="1"/>
    <col min="2198" max="2198" width="6" bestFit="1" customWidth="1"/>
    <col min="2199" max="2199" width="7" bestFit="1" customWidth="1"/>
    <col min="2200" max="2201" width="8" bestFit="1" customWidth="1"/>
    <col min="2202" max="2207" width="6" bestFit="1" customWidth="1"/>
    <col min="2208" max="2208" width="5" bestFit="1" customWidth="1"/>
    <col min="2209" max="2209" width="6" bestFit="1" customWidth="1"/>
    <col min="2210" max="2210" width="8" bestFit="1" customWidth="1"/>
    <col min="2211" max="2211" width="5" bestFit="1" customWidth="1"/>
    <col min="2212" max="2212" width="7" bestFit="1" customWidth="1"/>
    <col min="2213" max="2213" width="8" bestFit="1" customWidth="1"/>
    <col min="2214" max="2215" width="6" bestFit="1" customWidth="1"/>
    <col min="2216" max="2217" width="8" bestFit="1" customWidth="1"/>
    <col min="2218" max="2218" width="6" bestFit="1" customWidth="1"/>
    <col min="2219" max="2219" width="8" bestFit="1" customWidth="1"/>
    <col min="2220" max="2220" width="6" bestFit="1" customWidth="1"/>
    <col min="2221" max="2225" width="8" bestFit="1" customWidth="1"/>
    <col min="2226" max="2226" width="7" bestFit="1" customWidth="1"/>
    <col min="2227" max="2230" width="8" bestFit="1" customWidth="1"/>
    <col min="2231" max="2231" width="6" bestFit="1" customWidth="1"/>
    <col min="2232" max="2232" width="8" bestFit="1" customWidth="1"/>
    <col min="2233" max="2233" width="6" bestFit="1" customWidth="1"/>
    <col min="2234" max="2234" width="8" bestFit="1" customWidth="1"/>
    <col min="2235" max="2236" width="6" bestFit="1" customWidth="1"/>
    <col min="2237" max="2239" width="8" bestFit="1" customWidth="1"/>
    <col min="2240" max="2240" width="6" bestFit="1" customWidth="1"/>
    <col min="2241" max="2241" width="8" bestFit="1" customWidth="1"/>
    <col min="2242" max="2242" width="5" bestFit="1" customWidth="1"/>
    <col min="2243" max="2243" width="7" bestFit="1" customWidth="1"/>
    <col min="2244" max="2244" width="10" bestFit="1" customWidth="1"/>
    <col min="2245" max="2248" width="8" bestFit="1" customWidth="1"/>
    <col min="2249" max="2249" width="7" bestFit="1" customWidth="1"/>
    <col min="2250" max="2251" width="8" bestFit="1" customWidth="1"/>
    <col min="2252" max="2252" width="3" bestFit="1" customWidth="1"/>
    <col min="2253" max="2253" width="8" bestFit="1" customWidth="1"/>
    <col min="2254" max="2254" width="6" bestFit="1" customWidth="1"/>
    <col min="2255" max="2256" width="8" bestFit="1" customWidth="1"/>
    <col min="2257" max="2257" width="7" bestFit="1" customWidth="1"/>
    <col min="2258" max="2262" width="8" bestFit="1" customWidth="1"/>
    <col min="2263" max="2267" width="6" bestFit="1" customWidth="1"/>
    <col min="2268" max="2270" width="8" bestFit="1" customWidth="1"/>
    <col min="2271" max="2271" width="6" bestFit="1" customWidth="1"/>
    <col min="2272" max="2273" width="8" bestFit="1" customWidth="1"/>
    <col min="2274" max="2277" width="6" bestFit="1" customWidth="1"/>
    <col min="2278" max="2278" width="3" bestFit="1" customWidth="1"/>
    <col min="2279" max="2279" width="6" bestFit="1" customWidth="1"/>
    <col min="2280" max="2280" width="8" bestFit="1" customWidth="1"/>
    <col min="2281" max="2282" width="6" bestFit="1" customWidth="1"/>
    <col min="2283" max="2284" width="8" bestFit="1" customWidth="1"/>
    <col min="2285" max="2285" width="5" bestFit="1" customWidth="1"/>
    <col min="2286" max="2287" width="8" bestFit="1" customWidth="1"/>
    <col min="2288" max="2288" width="6" bestFit="1" customWidth="1"/>
    <col min="2289" max="2289" width="5" bestFit="1" customWidth="1"/>
    <col min="2290" max="2290" width="6" bestFit="1" customWidth="1"/>
    <col min="2291" max="2292" width="8" bestFit="1" customWidth="1"/>
    <col min="2293" max="2294" width="7" bestFit="1" customWidth="1"/>
    <col min="2295" max="2295" width="6" bestFit="1" customWidth="1"/>
    <col min="2296" max="2296" width="8" bestFit="1" customWidth="1"/>
    <col min="2297" max="2299" width="6" bestFit="1" customWidth="1"/>
    <col min="2300" max="2301" width="8" bestFit="1" customWidth="1"/>
    <col min="2302" max="2302" width="6" bestFit="1" customWidth="1"/>
    <col min="2303" max="2303" width="8" bestFit="1" customWidth="1"/>
    <col min="2304" max="2304" width="5" bestFit="1" customWidth="1"/>
    <col min="2305" max="2305" width="6" bestFit="1" customWidth="1"/>
    <col min="2306" max="2306" width="8" bestFit="1" customWidth="1"/>
    <col min="2307" max="2307" width="5" bestFit="1" customWidth="1"/>
    <col min="2308" max="2308" width="7" bestFit="1" customWidth="1"/>
    <col min="2309" max="2311" width="8" bestFit="1" customWidth="1"/>
    <col min="2312" max="2315" width="6" bestFit="1" customWidth="1"/>
    <col min="2316" max="2316" width="8" bestFit="1" customWidth="1"/>
    <col min="2317" max="2317" width="6" bestFit="1" customWidth="1"/>
    <col min="2318" max="2318" width="8" bestFit="1" customWidth="1"/>
    <col min="2319" max="2319" width="3" bestFit="1" customWidth="1"/>
    <col min="2320" max="2320" width="8" bestFit="1" customWidth="1"/>
    <col min="2321" max="2321" width="6" bestFit="1" customWidth="1"/>
    <col min="2322" max="2322" width="8" bestFit="1" customWidth="1"/>
    <col min="2323" max="2323" width="7" bestFit="1" customWidth="1"/>
    <col min="2324" max="2329" width="8" bestFit="1" customWidth="1"/>
    <col min="2330" max="2330" width="6" bestFit="1" customWidth="1"/>
    <col min="2331" max="2331" width="5" bestFit="1" customWidth="1"/>
    <col min="2332" max="2334" width="8" bestFit="1" customWidth="1"/>
    <col min="2335" max="2335" width="7" bestFit="1" customWidth="1"/>
    <col min="2336" max="2337" width="8" bestFit="1" customWidth="1"/>
    <col min="2338" max="2338" width="6" bestFit="1" customWidth="1"/>
    <col min="2339" max="2339" width="8" bestFit="1" customWidth="1"/>
    <col min="2340" max="2343" width="6" bestFit="1" customWidth="1"/>
    <col min="2344" max="2344" width="8" bestFit="1" customWidth="1"/>
    <col min="2345" max="2346" width="6" bestFit="1" customWidth="1"/>
    <col min="2347" max="2349" width="8" bestFit="1" customWidth="1"/>
    <col min="2350" max="2350" width="6" bestFit="1" customWidth="1"/>
    <col min="2351" max="2351" width="5" bestFit="1" customWidth="1"/>
    <col min="2352" max="2352" width="6" bestFit="1" customWidth="1"/>
    <col min="2353" max="2353" width="8" bestFit="1" customWidth="1"/>
    <col min="2354" max="2357" width="6" bestFit="1" customWidth="1"/>
    <col min="2358" max="2360" width="8" bestFit="1" customWidth="1"/>
    <col min="2361" max="2362" width="6" bestFit="1" customWidth="1"/>
    <col min="2363" max="2363" width="7" bestFit="1" customWidth="1"/>
    <col min="2364" max="2364" width="8" bestFit="1" customWidth="1"/>
    <col min="2365" max="2366" width="5" bestFit="1" customWidth="1"/>
    <col min="2367" max="2368" width="8" bestFit="1" customWidth="1"/>
    <col min="2369" max="2369" width="6" bestFit="1" customWidth="1"/>
    <col min="2370" max="2370" width="8" bestFit="1" customWidth="1"/>
    <col min="2371" max="2371" width="6" bestFit="1" customWidth="1"/>
    <col min="2372" max="2372" width="8" bestFit="1" customWidth="1"/>
    <col min="2373" max="2373" width="6" bestFit="1" customWidth="1"/>
    <col min="2374" max="2374" width="8" bestFit="1" customWidth="1"/>
    <col min="2375" max="2376" width="6" bestFit="1" customWidth="1"/>
    <col min="2377" max="2377" width="8" bestFit="1" customWidth="1"/>
    <col min="2378" max="2378" width="7" bestFit="1" customWidth="1"/>
    <col min="2379" max="2380" width="8" bestFit="1" customWidth="1"/>
    <col min="2381" max="2381" width="7" bestFit="1" customWidth="1"/>
    <col min="2382" max="2385" width="8" bestFit="1" customWidth="1"/>
    <col min="2386" max="2386" width="6" bestFit="1" customWidth="1"/>
    <col min="2387" max="2389" width="8" bestFit="1" customWidth="1"/>
    <col min="2390" max="2390" width="5" bestFit="1" customWidth="1"/>
    <col min="2391" max="2391" width="6" bestFit="1" customWidth="1"/>
    <col min="2392" max="2392" width="3" bestFit="1" customWidth="1"/>
    <col min="2393" max="2393" width="6" bestFit="1" customWidth="1"/>
    <col min="2394" max="2395" width="8" bestFit="1" customWidth="1"/>
    <col min="2396" max="2399" width="6" bestFit="1" customWidth="1"/>
    <col min="2400" max="2401" width="7" bestFit="1" customWidth="1"/>
    <col min="2402" max="2404" width="8" bestFit="1" customWidth="1"/>
    <col min="2405" max="2405" width="6" bestFit="1" customWidth="1"/>
    <col min="2406" max="2408" width="8" bestFit="1" customWidth="1"/>
    <col min="2409" max="2409" width="6" bestFit="1" customWidth="1"/>
    <col min="2410" max="2414" width="8" bestFit="1" customWidth="1"/>
    <col min="2415" max="2415" width="6" bestFit="1" customWidth="1"/>
    <col min="2416" max="2417" width="5" bestFit="1" customWidth="1"/>
    <col min="2418" max="2418" width="6" bestFit="1" customWidth="1"/>
    <col min="2419" max="2419" width="7" bestFit="1" customWidth="1"/>
    <col min="2420" max="2420" width="8" bestFit="1" customWidth="1"/>
    <col min="2421" max="2421" width="6" bestFit="1" customWidth="1"/>
    <col min="2422" max="2422" width="8" bestFit="1" customWidth="1"/>
    <col min="2423" max="2425" width="6" bestFit="1" customWidth="1"/>
    <col min="2426" max="2427" width="8" bestFit="1" customWidth="1"/>
    <col min="2428" max="2428" width="6" bestFit="1" customWidth="1"/>
    <col min="2429" max="2430" width="8" bestFit="1" customWidth="1"/>
    <col min="2431" max="2431" width="6" bestFit="1" customWidth="1"/>
    <col min="2432" max="2432" width="3" bestFit="1" customWidth="1"/>
    <col min="2433" max="2433" width="6" bestFit="1" customWidth="1"/>
    <col min="2434" max="2436" width="8" bestFit="1" customWidth="1"/>
    <col min="2437" max="2437" width="6" bestFit="1" customWidth="1"/>
    <col min="2438" max="2438" width="8" bestFit="1" customWidth="1"/>
    <col min="2439" max="2439" width="6" bestFit="1" customWidth="1"/>
    <col min="2440" max="2440" width="5" bestFit="1" customWidth="1"/>
    <col min="2441" max="2441" width="8" bestFit="1" customWidth="1"/>
    <col min="2442" max="2443" width="6" bestFit="1" customWidth="1"/>
    <col min="2444" max="2444" width="8" bestFit="1" customWidth="1"/>
    <col min="2445" max="2445" width="5" bestFit="1" customWidth="1"/>
    <col min="2446" max="2448" width="6" bestFit="1" customWidth="1"/>
    <col min="2449" max="2449" width="8" bestFit="1" customWidth="1"/>
    <col min="2450" max="2451" width="6" bestFit="1" customWidth="1"/>
    <col min="2452" max="2452" width="7" bestFit="1" customWidth="1"/>
    <col min="2453" max="2453" width="8" bestFit="1" customWidth="1"/>
    <col min="2454" max="2456" width="6" bestFit="1" customWidth="1"/>
    <col min="2457" max="2458" width="8" bestFit="1" customWidth="1"/>
    <col min="2459" max="2459" width="7" bestFit="1" customWidth="1"/>
    <col min="2460" max="2461" width="8" bestFit="1" customWidth="1"/>
    <col min="2462" max="2462" width="5" bestFit="1" customWidth="1"/>
    <col min="2463" max="2464" width="8" bestFit="1" customWidth="1"/>
    <col min="2465" max="2466" width="7" bestFit="1" customWidth="1"/>
    <col min="2467" max="2467" width="6" bestFit="1" customWidth="1"/>
    <col min="2468" max="2468" width="8" bestFit="1" customWidth="1"/>
    <col min="2469" max="2470" width="6" bestFit="1" customWidth="1"/>
    <col min="2471" max="2471" width="8" bestFit="1" customWidth="1"/>
    <col min="2472" max="2472" width="7" bestFit="1" customWidth="1"/>
    <col min="2473" max="2475" width="6" bestFit="1" customWidth="1"/>
    <col min="2476" max="2476" width="5" bestFit="1" customWidth="1"/>
    <col min="2477" max="2477" width="8" bestFit="1" customWidth="1"/>
    <col min="2478" max="2478" width="7" bestFit="1" customWidth="1"/>
    <col min="2479" max="2481" width="6" bestFit="1" customWidth="1"/>
    <col min="2482" max="2482" width="8" bestFit="1" customWidth="1"/>
    <col min="2483" max="2483" width="6" bestFit="1" customWidth="1"/>
    <col min="2484" max="2486" width="8" bestFit="1" customWidth="1"/>
    <col min="2487" max="2487" width="5" bestFit="1" customWidth="1"/>
    <col min="2488" max="2488" width="6" bestFit="1" customWidth="1"/>
    <col min="2489" max="2490" width="8" bestFit="1" customWidth="1"/>
    <col min="2491" max="2491" width="6" bestFit="1" customWidth="1"/>
    <col min="2492" max="2492" width="8" bestFit="1" customWidth="1"/>
    <col min="2493" max="2493" width="5" bestFit="1" customWidth="1"/>
    <col min="2494" max="2494" width="6" bestFit="1" customWidth="1"/>
    <col min="2495" max="2496" width="8" bestFit="1" customWidth="1"/>
    <col min="2497" max="2497" width="6" bestFit="1" customWidth="1"/>
    <col min="2498" max="2498" width="8" bestFit="1" customWidth="1"/>
    <col min="2499" max="2501" width="6" bestFit="1" customWidth="1"/>
    <col min="2502" max="2503" width="8" bestFit="1" customWidth="1"/>
    <col min="2504" max="2504" width="9" bestFit="1" customWidth="1"/>
    <col min="2505" max="2505" width="5" bestFit="1" customWidth="1"/>
    <col min="2506" max="2507" width="6" bestFit="1" customWidth="1"/>
    <col min="2508" max="2509" width="8" bestFit="1" customWidth="1"/>
    <col min="2510" max="2510" width="3" bestFit="1" customWidth="1"/>
    <col min="2511" max="2512" width="6" bestFit="1" customWidth="1"/>
    <col min="2513" max="2513" width="7" bestFit="1" customWidth="1"/>
    <col min="2514" max="2516" width="8" bestFit="1" customWidth="1"/>
    <col min="2517" max="2517" width="7" bestFit="1" customWidth="1"/>
    <col min="2518" max="2519" width="8" bestFit="1" customWidth="1"/>
    <col min="2520" max="2520" width="6" bestFit="1" customWidth="1"/>
    <col min="2521" max="2521" width="8" bestFit="1" customWidth="1"/>
    <col min="2522" max="2524" width="6" bestFit="1" customWidth="1"/>
    <col min="2525" max="2525" width="8" bestFit="1" customWidth="1"/>
    <col min="2526" max="2526" width="6" bestFit="1" customWidth="1"/>
    <col min="2527" max="2527" width="8" bestFit="1" customWidth="1"/>
    <col min="2528" max="2528" width="5" bestFit="1" customWidth="1"/>
    <col min="2529" max="2530" width="6" bestFit="1" customWidth="1"/>
    <col min="2531" max="2531" width="10" bestFit="1" customWidth="1"/>
    <col min="2532" max="2532" width="8" bestFit="1" customWidth="1"/>
    <col min="2533" max="2533" width="6" bestFit="1" customWidth="1"/>
    <col min="2534" max="2534" width="8" bestFit="1" customWidth="1"/>
    <col min="2535" max="2539" width="6" bestFit="1" customWidth="1"/>
    <col min="2540" max="2544" width="8" bestFit="1" customWidth="1"/>
    <col min="2545" max="2545" width="6" bestFit="1" customWidth="1"/>
    <col min="2546" max="2546" width="7" bestFit="1" customWidth="1"/>
    <col min="2547" max="2547" width="8" bestFit="1" customWidth="1"/>
    <col min="2548" max="2549" width="6" bestFit="1" customWidth="1"/>
    <col min="2550" max="2553" width="8" bestFit="1" customWidth="1"/>
    <col min="2554" max="2554" width="9" bestFit="1" customWidth="1"/>
    <col min="2555" max="2555" width="8" bestFit="1" customWidth="1"/>
    <col min="2556" max="2558" width="6" bestFit="1" customWidth="1"/>
    <col min="2559" max="2559" width="7" bestFit="1" customWidth="1"/>
    <col min="2560" max="2563" width="8" bestFit="1" customWidth="1"/>
    <col min="2564" max="2564" width="7" bestFit="1" customWidth="1"/>
    <col min="2565" max="2565" width="8" bestFit="1" customWidth="1"/>
    <col min="2566" max="2566" width="6" bestFit="1" customWidth="1"/>
    <col min="2567" max="2567" width="8" bestFit="1" customWidth="1"/>
    <col min="2568" max="2568" width="5" bestFit="1" customWidth="1"/>
    <col min="2569" max="2569" width="8" bestFit="1" customWidth="1"/>
    <col min="2570" max="2570" width="6" bestFit="1" customWidth="1"/>
    <col min="2571" max="2572" width="8" bestFit="1" customWidth="1"/>
    <col min="2573" max="2574" width="6" bestFit="1" customWidth="1"/>
    <col min="2575" max="2575" width="8" bestFit="1" customWidth="1"/>
    <col min="2576" max="2576" width="7" bestFit="1" customWidth="1"/>
    <col min="2577" max="2577" width="8" bestFit="1" customWidth="1"/>
    <col min="2578" max="2580" width="6" bestFit="1" customWidth="1"/>
    <col min="2581" max="2581" width="8" bestFit="1" customWidth="1"/>
    <col min="2582" max="2583" width="6" bestFit="1" customWidth="1"/>
    <col min="2584" max="2584" width="8" bestFit="1" customWidth="1"/>
    <col min="2585" max="2585" width="5" bestFit="1" customWidth="1"/>
    <col min="2586" max="2587" width="6" bestFit="1" customWidth="1"/>
    <col min="2588" max="2589" width="7" bestFit="1" customWidth="1"/>
    <col min="2590" max="2590" width="8" bestFit="1" customWidth="1"/>
    <col min="2591" max="2591" width="6" bestFit="1" customWidth="1"/>
    <col min="2592" max="2594" width="8" bestFit="1" customWidth="1"/>
    <col min="2595" max="2595" width="5" bestFit="1" customWidth="1"/>
    <col min="2596" max="2596" width="8" bestFit="1" customWidth="1"/>
    <col min="2597" max="2597" width="6" bestFit="1" customWidth="1"/>
    <col min="2598" max="2598" width="5" bestFit="1" customWidth="1"/>
    <col min="2599" max="2599" width="8" bestFit="1" customWidth="1"/>
    <col min="2600" max="2602" width="6" bestFit="1" customWidth="1"/>
    <col min="2603" max="2603" width="8" bestFit="1" customWidth="1"/>
    <col min="2604" max="2605" width="6" bestFit="1" customWidth="1"/>
    <col min="2606" max="2606" width="8" bestFit="1" customWidth="1"/>
    <col min="2607" max="2607" width="7" bestFit="1" customWidth="1"/>
    <col min="2608" max="2610" width="8" bestFit="1" customWidth="1"/>
    <col min="2611" max="2615" width="6" bestFit="1" customWidth="1"/>
    <col min="2616" max="2616" width="8" bestFit="1" customWidth="1"/>
    <col min="2617" max="2617" width="6" bestFit="1" customWidth="1"/>
    <col min="2618" max="2619" width="8" bestFit="1" customWidth="1"/>
    <col min="2620" max="2620" width="6" bestFit="1" customWidth="1"/>
    <col min="2621" max="2621" width="7" bestFit="1" customWidth="1"/>
    <col min="2622" max="2625" width="8" bestFit="1" customWidth="1"/>
    <col min="2626" max="2626" width="6" bestFit="1" customWidth="1"/>
    <col min="2627" max="2630" width="8" bestFit="1" customWidth="1"/>
    <col min="2631" max="2631" width="6" bestFit="1" customWidth="1"/>
    <col min="2632" max="2632" width="8" bestFit="1" customWidth="1"/>
    <col min="2633" max="2633" width="6" bestFit="1" customWidth="1"/>
    <col min="2634" max="2634" width="8" bestFit="1" customWidth="1"/>
    <col min="2635" max="2636" width="6" bestFit="1" customWidth="1"/>
    <col min="2637" max="2638" width="8" bestFit="1" customWidth="1"/>
    <col min="2639" max="2639" width="3" bestFit="1" customWidth="1"/>
    <col min="2640" max="2641" width="8" bestFit="1" customWidth="1"/>
    <col min="2642" max="2642" width="6" bestFit="1" customWidth="1"/>
    <col min="2643" max="2643" width="8" bestFit="1" customWidth="1"/>
    <col min="2644" max="2644" width="5" bestFit="1" customWidth="1"/>
    <col min="2645" max="2645" width="8" bestFit="1" customWidth="1"/>
    <col min="2646" max="2646" width="6" bestFit="1" customWidth="1"/>
    <col min="2647" max="2647" width="8" bestFit="1" customWidth="1"/>
    <col min="2648" max="2648" width="6" bestFit="1" customWidth="1"/>
    <col min="2649" max="2652" width="8" bestFit="1" customWidth="1"/>
    <col min="2653" max="2653" width="6" bestFit="1" customWidth="1"/>
    <col min="2654" max="2654" width="5" bestFit="1" customWidth="1"/>
    <col min="2655" max="2656" width="8" bestFit="1" customWidth="1"/>
    <col min="2657" max="2658" width="6" bestFit="1" customWidth="1"/>
    <col min="2659" max="2659" width="8" bestFit="1" customWidth="1"/>
    <col min="2660" max="2660" width="5" bestFit="1" customWidth="1"/>
    <col min="2661" max="2663" width="8" bestFit="1" customWidth="1"/>
    <col min="2664" max="2664" width="5" bestFit="1" customWidth="1"/>
    <col min="2665" max="2665" width="6" bestFit="1" customWidth="1"/>
    <col min="2666" max="2666" width="8" bestFit="1" customWidth="1"/>
    <col min="2667" max="2667" width="5" bestFit="1" customWidth="1"/>
    <col min="2668" max="2668" width="8" bestFit="1" customWidth="1"/>
    <col min="2669" max="2669" width="7" bestFit="1" customWidth="1"/>
    <col min="2670" max="2670" width="5" bestFit="1" customWidth="1"/>
    <col min="2671" max="2671" width="8" bestFit="1" customWidth="1"/>
    <col min="2672" max="2672" width="6" bestFit="1" customWidth="1"/>
    <col min="2673" max="2673" width="8" bestFit="1" customWidth="1"/>
    <col min="2674" max="2674" width="6" bestFit="1" customWidth="1"/>
    <col min="2675" max="2675" width="8" bestFit="1" customWidth="1"/>
    <col min="2676" max="2676" width="5" bestFit="1" customWidth="1"/>
    <col min="2677" max="2678" width="6" bestFit="1" customWidth="1"/>
    <col min="2679" max="2679" width="7" bestFit="1" customWidth="1"/>
    <col min="2680" max="2680" width="6" bestFit="1" customWidth="1"/>
    <col min="2681" max="2682" width="8" bestFit="1" customWidth="1"/>
    <col min="2683" max="2683" width="6" bestFit="1" customWidth="1"/>
    <col min="2684" max="2684" width="8" bestFit="1" customWidth="1"/>
    <col min="2685" max="2689" width="6" bestFit="1" customWidth="1"/>
    <col min="2690" max="2692" width="8" bestFit="1" customWidth="1"/>
    <col min="2693" max="2693" width="5" bestFit="1" customWidth="1"/>
    <col min="2694" max="2694" width="8" bestFit="1" customWidth="1"/>
    <col min="2695" max="2695" width="7" bestFit="1" customWidth="1"/>
    <col min="2696" max="2697" width="8" bestFit="1" customWidth="1"/>
    <col min="2698" max="2698" width="3" bestFit="1" customWidth="1"/>
    <col min="2699" max="2701" width="6" bestFit="1" customWidth="1"/>
    <col min="2702" max="2702" width="8" bestFit="1" customWidth="1"/>
    <col min="2703" max="2703" width="6" bestFit="1" customWidth="1"/>
    <col min="2704" max="2704" width="8" bestFit="1" customWidth="1"/>
    <col min="2705" max="2705" width="6" bestFit="1" customWidth="1"/>
    <col min="2706" max="2706" width="5" bestFit="1" customWidth="1"/>
    <col min="2707" max="2710" width="8" bestFit="1" customWidth="1"/>
    <col min="2711" max="2711" width="3" bestFit="1" customWidth="1"/>
    <col min="2712" max="2712" width="6" bestFit="1" customWidth="1"/>
    <col min="2713" max="2713" width="8" bestFit="1" customWidth="1"/>
    <col min="2714" max="2714" width="6" bestFit="1" customWidth="1"/>
    <col min="2715" max="2715" width="8" bestFit="1" customWidth="1"/>
    <col min="2716" max="2717" width="5" bestFit="1" customWidth="1"/>
    <col min="2718" max="2719" width="6" bestFit="1" customWidth="1"/>
    <col min="2720" max="2720" width="8" bestFit="1" customWidth="1"/>
    <col min="2721" max="2721" width="6" bestFit="1" customWidth="1"/>
    <col min="2722" max="2722" width="5" bestFit="1" customWidth="1"/>
    <col min="2723" max="2724" width="6" bestFit="1" customWidth="1"/>
    <col min="2725" max="2725" width="7" bestFit="1" customWidth="1"/>
    <col min="2726" max="2727" width="8" bestFit="1" customWidth="1"/>
    <col min="2728" max="2729" width="6" bestFit="1" customWidth="1"/>
    <col min="2730" max="2730" width="5" bestFit="1" customWidth="1"/>
    <col min="2731" max="2732" width="8" bestFit="1" customWidth="1"/>
    <col min="2733" max="2733" width="6" bestFit="1" customWidth="1"/>
    <col min="2734" max="2734" width="8" bestFit="1" customWidth="1"/>
    <col min="2735" max="2740" width="6" bestFit="1" customWidth="1"/>
    <col min="2741" max="2741" width="3" bestFit="1" customWidth="1"/>
    <col min="2742" max="2742" width="8" bestFit="1" customWidth="1"/>
    <col min="2743" max="2744" width="6" bestFit="1" customWidth="1"/>
    <col min="2745" max="2745" width="8" bestFit="1" customWidth="1"/>
    <col min="2746" max="2746" width="5" bestFit="1" customWidth="1"/>
    <col min="2747" max="2749" width="8" bestFit="1" customWidth="1"/>
    <col min="2750" max="2750" width="6" bestFit="1" customWidth="1"/>
    <col min="2751" max="2751" width="7" bestFit="1" customWidth="1"/>
    <col min="2752" max="2756" width="6" bestFit="1" customWidth="1"/>
    <col min="2757" max="2757" width="8" bestFit="1" customWidth="1"/>
    <col min="2758" max="2761" width="6" bestFit="1" customWidth="1"/>
    <col min="2762" max="2763" width="8" bestFit="1" customWidth="1"/>
    <col min="2764" max="2764" width="7" bestFit="1" customWidth="1"/>
    <col min="2765" max="2765" width="8" bestFit="1" customWidth="1"/>
    <col min="2766" max="2766" width="7" bestFit="1" customWidth="1"/>
    <col min="2767" max="2770" width="8" bestFit="1" customWidth="1"/>
    <col min="2771" max="2771" width="6" bestFit="1" customWidth="1"/>
    <col min="2772" max="2772" width="3" bestFit="1" customWidth="1"/>
    <col min="2773" max="2775" width="8" bestFit="1" customWidth="1"/>
    <col min="2776" max="2777" width="6" bestFit="1" customWidth="1"/>
    <col min="2778" max="2780" width="8" bestFit="1" customWidth="1"/>
    <col min="2781" max="2781" width="6" bestFit="1" customWidth="1"/>
    <col min="2782" max="2782" width="8" bestFit="1" customWidth="1"/>
    <col min="2783" max="2783" width="6" bestFit="1" customWidth="1"/>
    <col min="2784" max="2785" width="8" bestFit="1" customWidth="1"/>
    <col min="2786" max="2787" width="6" bestFit="1" customWidth="1"/>
    <col min="2788" max="2788" width="8" bestFit="1" customWidth="1"/>
    <col min="2789" max="2789" width="7" bestFit="1" customWidth="1"/>
    <col min="2790" max="2790" width="6" bestFit="1" customWidth="1"/>
    <col min="2791" max="2791" width="5" bestFit="1" customWidth="1"/>
    <col min="2792" max="2792" width="7" bestFit="1" customWidth="1"/>
    <col min="2793" max="2793" width="8" bestFit="1" customWidth="1"/>
    <col min="2794" max="2794" width="7" bestFit="1" customWidth="1"/>
    <col min="2795" max="2795" width="8" bestFit="1" customWidth="1"/>
    <col min="2796" max="2796" width="7" bestFit="1" customWidth="1"/>
    <col min="2797" max="2797" width="6" bestFit="1" customWidth="1"/>
    <col min="2798" max="2799" width="8" bestFit="1" customWidth="1"/>
    <col min="2800" max="2801" width="6" bestFit="1" customWidth="1"/>
    <col min="2802" max="2803" width="8" bestFit="1" customWidth="1"/>
    <col min="2804" max="2805" width="6" bestFit="1" customWidth="1"/>
    <col min="2806" max="2806" width="5" bestFit="1" customWidth="1"/>
    <col min="2807" max="2809" width="8" bestFit="1" customWidth="1"/>
    <col min="2810" max="2811" width="6" bestFit="1" customWidth="1"/>
    <col min="2812" max="2812" width="7" bestFit="1" customWidth="1"/>
    <col min="2813" max="2815" width="6" bestFit="1" customWidth="1"/>
    <col min="2816" max="2817" width="8" bestFit="1" customWidth="1"/>
    <col min="2818" max="2819" width="6" bestFit="1" customWidth="1"/>
    <col min="2820" max="2820" width="8" bestFit="1" customWidth="1"/>
    <col min="2821" max="2821" width="6" bestFit="1" customWidth="1"/>
    <col min="2822" max="2822" width="10" bestFit="1" customWidth="1"/>
    <col min="2823" max="2826" width="8" bestFit="1" customWidth="1"/>
    <col min="2827" max="2827" width="5" bestFit="1" customWidth="1"/>
    <col min="2828" max="2829" width="6" bestFit="1" customWidth="1"/>
    <col min="2830" max="2832" width="8" bestFit="1" customWidth="1"/>
    <col min="2833" max="2833" width="6" bestFit="1" customWidth="1"/>
    <col min="2834" max="2834" width="8" bestFit="1" customWidth="1"/>
    <col min="2835" max="2837" width="6" bestFit="1" customWidth="1"/>
    <col min="2838" max="2840" width="8" bestFit="1" customWidth="1"/>
    <col min="2841" max="2841" width="5" bestFit="1" customWidth="1"/>
    <col min="2842" max="2842" width="8" bestFit="1" customWidth="1"/>
    <col min="2843" max="2845" width="6" bestFit="1" customWidth="1"/>
    <col min="2846" max="2846" width="8" bestFit="1" customWidth="1"/>
    <col min="2847" max="2847" width="3" bestFit="1" customWidth="1"/>
    <col min="2848" max="2849" width="6" bestFit="1" customWidth="1"/>
    <col min="2850" max="2852" width="8" bestFit="1" customWidth="1"/>
    <col min="2853" max="2853" width="6" bestFit="1" customWidth="1"/>
    <col min="2854" max="2854" width="8" bestFit="1" customWidth="1"/>
    <col min="2855" max="2857" width="6" bestFit="1" customWidth="1"/>
    <col min="2858" max="2859" width="8" bestFit="1" customWidth="1"/>
    <col min="2860" max="2860" width="5" bestFit="1" customWidth="1"/>
    <col min="2861" max="2864" width="6" bestFit="1" customWidth="1"/>
    <col min="2865" max="2865" width="8" bestFit="1" customWidth="1"/>
    <col min="2866" max="2866" width="5" bestFit="1" customWidth="1"/>
    <col min="2867" max="2869" width="8" bestFit="1" customWidth="1"/>
    <col min="2870" max="2872" width="6" bestFit="1" customWidth="1"/>
    <col min="2873" max="2873" width="3" bestFit="1" customWidth="1"/>
    <col min="2874" max="2876" width="8" bestFit="1" customWidth="1"/>
    <col min="2877" max="2877" width="6" bestFit="1" customWidth="1"/>
    <col min="2878" max="2878" width="7" bestFit="1" customWidth="1"/>
    <col min="2879" max="2879" width="6" bestFit="1" customWidth="1"/>
    <col min="2880" max="2880" width="8" bestFit="1" customWidth="1"/>
    <col min="2881" max="2885" width="6" bestFit="1" customWidth="1"/>
    <col min="2886" max="2886" width="8" bestFit="1" customWidth="1"/>
    <col min="2887" max="2888" width="6" bestFit="1" customWidth="1"/>
    <col min="2889" max="2889" width="8" bestFit="1" customWidth="1"/>
    <col min="2890" max="2893" width="6" bestFit="1" customWidth="1"/>
    <col min="2894" max="2895" width="8" bestFit="1" customWidth="1"/>
    <col min="2896" max="2896" width="6" bestFit="1" customWidth="1"/>
    <col min="2897" max="2897" width="8" bestFit="1" customWidth="1"/>
    <col min="2898" max="2898" width="6" bestFit="1" customWidth="1"/>
    <col min="2899" max="2899" width="8" bestFit="1" customWidth="1"/>
    <col min="2900" max="2900" width="6" bestFit="1" customWidth="1"/>
    <col min="2901" max="2901" width="5" bestFit="1" customWidth="1"/>
    <col min="2902" max="2902" width="6" bestFit="1" customWidth="1"/>
    <col min="2903" max="2904" width="8" bestFit="1" customWidth="1"/>
    <col min="2905" max="2905" width="6" bestFit="1" customWidth="1"/>
    <col min="2906" max="2908" width="8" bestFit="1" customWidth="1"/>
    <col min="2909" max="2910" width="6" bestFit="1" customWidth="1"/>
    <col min="2911" max="2911" width="8" bestFit="1" customWidth="1"/>
    <col min="2912" max="2912" width="6" bestFit="1" customWidth="1"/>
    <col min="2913" max="2914" width="8" bestFit="1" customWidth="1"/>
    <col min="2915" max="2915" width="6" bestFit="1" customWidth="1"/>
    <col min="2916" max="2917" width="8" bestFit="1" customWidth="1"/>
    <col min="2918" max="2918" width="5" bestFit="1" customWidth="1"/>
    <col min="2919" max="2919" width="7" bestFit="1" customWidth="1"/>
    <col min="2920" max="2920" width="8" bestFit="1" customWidth="1"/>
    <col min="2921" max="2923" width="6" bestFit="1" customWidth="1"/>
    <col min="2924" max="2924" width="3" bestFit="1" customWidth="1"/>
    <col min="2925" max="2925" width="8" bestFit="1" customWidth="1"/>
    <col min="2926" max="2926" width="6" bestFit="1" customWidth="1"/>
    <col min="2927" max="2927" width="5" bestFit="1" customWidth="1"/>
    <col min="2928" max="2928" width="6" bestFit="1" customWidth="1"/>
    <col min="2929" max="2930" width="8" bestFit="1" customWidth="1"/>
    <col min="2931" max="2931" width="6" bestFit="1" customWidth="1"/>
    <col min="2932" max="2933" width="8" bestFit="1" customWidth="1"/>
    <col min="2934" max="2934" width="6" bestFit="1" customWidth="1"/>
    <col min="2935" max="2939" width="8" bestFit="1" customWidth="1"/>
    <col min="2940" max="2940" width="7" bestFit="1" customWidth="1"/>
    <col min="2941" max="2941" width="3" bestFit="1" customWidth="1"/>
    <col min="2942" max="2943" width="6" bestFit="1" customWidth="1"/>
    <col min="2944" max="2948" width="8" bestFit="1" customWidth="1"/>
    <col min="2949" max="2949" width="3" bestFit="1" customWidth="1"/>
    <col min="2950" max="2950" width="6" bestFit="1" customWidth="1"/>
    <col min="2951" max="2951" width="5" bestFit="1" customWidth="1"/>
    <col min="2952" max="2952" width="8" bestFit="1" customWidth="1"/>
    <col min="2953" max="2953" width="6" bestFit="1" customWidth="1"/>
    <col min="2954" max="2956" width="8" bestFit="1" customWidth="1"/>
    <col min="2957" max="2959" width="6" bestFit="1" customWidth="1"/>
    <col min="2960" max="2963" width="8" bestFit="1" customWidth="1"/>
    <col min="2964" max="2964" width="6" bestFit="1" customWidth="1"/>
    <col min="2965" max="2966" width="5" bestFit="1" customWidth="1"/>
    <col min="2967" max="2967" width="6" bestFit="1" customWidth="1"/>
    <col min="2968" max="2970" width="8" bestFit="1" customWidth="1"/>
    <col min="2971" max="2975" width="6" bestFit="1" customWidth="1"/>
    <col min="2976" max="2976" width="8" bestFit="1" customWidth="1"/>
    <col min="2977" max="2977" width="6" bestFit="1" customWidth="1"/>
    <col min="2978" max="2978" width="4" bestFit="1" customWidth="1"/>
    <col min="2979" max="2979" width="11" bestFit="1" customWidth="1"/>
    <col min="2980" max="2980" width="7" bestFit="1" customWidth="1"/>
    <col min="2981" max="2983" width="9" bestFit="1" customWidth="1"/>
    <col min="2984" max="2984" width="7" bestFit="1" customWidth="1"/>
    <col min="2985" max="2985" width="9" bestFit="1" customWidth="1"/>
    <col min="2986" max="2986" width="6" bestFit="1" customWidth="1"/>
    <col min="2987" max="2987" width="7" bestFit="1" customWidth="1"/>
    <col min="2988" max="2988" width="9" bestFit="1" customWidth="1"/>
    <col min="2989" max="2989" width="8" bestFit="1" customWidth="1"/>
    <col min="2990" max="2990" width="9" bestFit="1" customWidth="1"/>
    <col min="2991" max="2991" width="7" bestFit="1" customWidth="1"/>
    <col min="2992" max="2992" width="9" bestFit="1" customWidth="1"/>
    <col min="2993" max="2993" width="7" bestFit="1" customWidth="1"/>
    <col min="2994" max="2996" width="9" bestFit="1" customWidth="1"/>
    <col min="2997" max="2997" width="7" bestFit="1" customWidth="1"/>
    <col min="2998" max="2998" width="9" bestFit="1" customWidth="1"/>
    <col min="2999" max="2999" width="8" bestFit="1" customWidth="1"/>
    <col min="3000" max="3001" width="7" bestFit="1" customWidth="1"/>
    <col min="3002" max="3002" width="9" bestFit="1" customWidth="1"/>
    <col min="3003" max="3003" width="7" bestFit="1" customWidth="1"/>
    <col min="3004" max="3005" width="9" bestFit="1" customWidth="1"/>
    <col min="3006" max="3006" width="7" bestFit="1" customWidth="1"/>
    <col min="3007" max="3007" width="9" bestFit="1" customWidth="1"/>
    <col min="3008" max="3008" width="6" bestFit="1" customWidth="1"/>
    <col min="3009" max="3010" width="9" bestFit="1" customWidth="1"/>
    <col min="3011" max="3011" width="6" bestFit="1" customWidth="1"/>
    <col min="3012" max="3013" width="9" bestFit="1" customWidth="1"/>
    <col min="3014" max="3014" width="7" bestFit="1" customWidth="1"/>
    <col min="3015" max="3015" width="9" bestFit="1" customWidth="1"/>
    <col min="3016" max="3016" width="7" bestFit="1" customWidth="1"/>
    <col min="3017" max="3017" width="8" bestFit="1" customWidth="1"/>
    <col min="3018" max="3018" width="9" bestFit="1" customWidth="1"/>
    <col min="3019" max="3019" width="6" bestFit="1" customWidth="1"/>
    <col min="3020" max="3021" width="9" bestFit="1" customWidth="1"/>
    <col min="3022" max="3029" width="7" bestFit="1" customWidth="1"/>
    <col min="3030" max="3030" width="6" bestFit="1" customWidth="1"/>
    <col min="3031" max="3032" width="9" bestFit="1" customWidth="1"/>
    <col min="3033" max="3035" width="7" bestFit="1" customWidth="1"/>
    <col min="3036" max="3036" width="9" bestFit="1" customWidth="1"/>
    <col min="3037" max="3037" width="6" bestFit="1" customWidth="1"/>
    <col min="3038" max="3038" width="9" bestFit="1" customWidth="1"/>
    <col min="3039" max="3039" width="7" bestFit="1" customWidth="1"/>
    <col min="3040" max="3042" width="9" bestFit="1" customWidth="1"/>
    <col min="3043" max="3043" width="6" bestFit="1" customWidth="1"/>
    <col min="3044" max="3044" width="7" bestFit="1" customWidth="1"/>
    <col min="3045" max="3045" width="9" bestFit="1" customWidth="1"/>
    <col min="3046" max="3046" width="8" bestFit="1" customWidth="1"/>
    <col min="3047" max="3047" width="9" bestFit="1" customWidth="1"/>
    <col min="3048" max="3050" width="7" bestFit="1" customWidth="1"/>
    <col min="3051" max="3053" width="9" bestFit="1" customWidth="1"/>
    <col min="3054" max="3054" width="8" bestFit="1" customWidth="1"/>
    <col min="3055" max="3055" width="6" bestFit="1" customWidth="1"/>
    <col min="3056" max="3057" width="9" bestFit="1" customWidth="1"/>
    <col min="3058" max="3059" width="7" bestFit="1" customWidth="1"/>
    <col min="3060" max="3060" width="4" bestFit="1" customWidth="1"/>
    <col min="3061" max="3063" width="7" bestFit="1" customWidth="1"/>
    <col min="3064" max="3064" width="9" bestFit="1" customWidth="1"/>
    <col min="3065" max="3066" width="7" bestFit="1" customWidth="1"/>
    <col min="3067" max="3067" width="9" bestFit="1" customWidth="1"/>
    <col min="3068" max="3070" width="7" bestFit="1" customWidth="1"/>
    <col min="3071" max="3071" width="9" bestFit="1" customWidth="1"/>
    <col min="3072" max="3072" width="7" bestFit="1" customWidth="1"/>
    <col min="3073" max="3078" width="9" bestFit="1" customWidth="1"/>
    <col min="3079" max="3079" width="7" bestFit="1" customWidth="1"/>
    <col min="3080" max="3080" width="9" bestFit="1" customWidth="1"/>
    <col min="3081" max="3081" width="6" bestFit="1" customWidth="1"/>
    <col min="3082" max="3083" width="8" bestFit="1" customWidth="1"/>
    <col min="3084" max="3084" width="6" bestFit="1" customWidth="1"/>
    <col min="3085" max="3086" width="7" bestFit="1" customWidth="1"/>
    <col min="3087" max="3087" width="9" bestFit="1" customWidth="1"/>
    <col min="3088" max="3088" width="7" bestFit="1" customWidth="1"/>
    <col min="3089" max="3089" width="6" bestFit="1" customWidth="1"/>
    <col min="3090" max="3090" width="9" bestFit="1" customWidth="1"/>
    <col min="3091" max="3091" width="7" bestFit="1" customWidth="1"/>
    <col min="3092" max="3094" width="9" bestFit="1" customWidth="1"/>
    <col min="3095" max="3095" width="7" bestFit="1" customWidth="1"/>
    <col min="3096" max="3097" width="4" bestFit="1" customWidth="1"/>
    <col min="3098" max="3099" width="7" bestFit="1" customWidth="1"/>
    <col min="3100" max="3100" width="8" bestFit="1" customWidth="1"/>
    <col min="3101" max="3101" width="9" bestFit="1" customWidth="1"/>
    <col min="3102" max="3103" width="7" bestFit="1" customWidth="1"/>
    <col min="3104" max="3104" width="9" bestFit="1" customWidth="1"/>
    <col min="3105" max="3107" width="7" bestFit="1" customWidth="1"/>
    <col min="3108" max="3108" width="9" bestFit="1" customWidth="1"/>
    <col min="3109" max="3109" width="7" bestFit="1" customWidth="1"/>
    <col min="3110" max="3110" width="8" bestFit="1" customWidth="1"/>
    <col min="3111" max="3111" width="7" bestFit="1" customWidth="1"/>
    <col min="3112" max="3114" width="9" bestFit="1" customWidth="1"/>
    <col min="3115" max="3115" width="6" bestFit="1" customWidth="1"/>
    <col min="3116" max="3117" width="7" bestFit="1" customWidth="1"/>
    <col min="3118" max="3118" width="9" bestFit="1" customWidth="1"/>
    <col min="3119" max="3121" width="7" bestFit="1" customWidth="1"/>
    <col min="3122" max="3122" width="8" bestFit="1" customWidth="1"/>
    <col min="3123" max="3123" width="9" bestFit="1" customWidth="1"/>
    <col min="3124" max="3124" width="6" bestFit="1" customWidth="1"/>
    <col min="3125" max="3125" width="9" bestFit="1" customWidth="1"/>
    <col min="3126" max="3126" width="7" bestFit="1" customWidth="1"/>
    <col min="3127" max="3127" width="9" bestFit="1" customWidth="1"/>
    <col min="3128" max="3128" width="6" bestFit="1" customWidth="1"/>
    <col min="3129" max="3130" width="7" bestFit="1" customWidth="1"/>
    <col min="3131" max="3131" width="9" bestFit="1" customWidth="1"/>
    <col min="3132" max="3132" width="7" bestFit="1" customWidth="1"/>
    <col min="3133" max="3134" width="9" bestFit="1" customWidth="1"/>
    <col min="3135" max="3135" width="11" bestFit="1" customWidth="1"/>
    <col min="3136" max="3137" width="9" bestFit="1" customWidth="1"/>
    <col min="3138" max="3138" width="8" bestFit="1" customWidth="1"/>
    <col min="3139" max="3139" width="9" bestFit="1" customWidth="1"/>
    <col min="3140" max="3140" width="7" bestFit="1" customWidth="1"/>
    <col min="3141" max="3147" width="9" bestFit="1" customWidth="1"/>
    <col min="3148" max="3148" width="10" bestFit="1" customWidth="1"/>
    <col min="3149" max="3149" width="9" bestFit="1" customWidth="1"/>
    <col min="3150" max="3151" width="7" bestFit="1" customWidth="1"/>
    <col min="3152" max="3152" width="9" bestFit="1" customWidth="1"/>
    <col min="3153" max="3153" width="7" bestFit="1" customWidth="1"/>
    <col min="3154" max="3154" width="9" bestFit="1" customWidth="1"/>
    <col min="3155" max="3156" width="7" bestFit="1" customWidth="1"/>
    <col min="3157" max="3157" width="4" bestFit="1" customWidth="1"/>
    <col min="3158" max="3158" width="9" bestFit="1" customWidth="1"/>
    <col min="3159" max="3160" width="7" bestFit="1" customWidth="1"/>
    <col min="3161" max="3161" width="9" bestFit="1" customWidth="1"/>
    <col min="3162" max="3162" width="8" bestFit="1" customWidth="1"/>
    <col min="3163" max="3164" width="9" bestFit="1" customWidth="1"/>
    <col min="3165" max="3165" width="7" bestFit="1" customWidth="1"/>
    <col min="3166" max="3166" width="9" bestFit="1" customWidth="1"/>
    <col min="3167" max="3168" width="7" bestFit="1" customWidth="1"/>
    <col min="3169" max="3169" width="6" bestFit="1" customWidth="1"/>
    <col min="3170" max="3172" width="9" bestFit="1" customWidth="1"/>
    <col min="3173" max="3175" width="7" bestFit="1" customWidth="1"/>
    <col min="3176" max="3177" width="9" bestFit="1" customWidth="1"/>
    <col min="3178" max="3179" width="6" bestFit="1" customWidth="1"/>
    <col min="3180" max="3183" width="7" bestFit="1" customWidth="1"/>
    <col min="3184" max="3184" width="4" bestFit="1" customWidth="1"/>
    <col min="3185" max="3185" width="9" bestFit="1" customWidth="1"/>
    <col min="3186" max="3188" width="7" bestFit="1" customWidth="1"/>
    <col min="3189" max="3190" width="6" bestFit="1" customWidth="1"/>
    <col min="3191" max="3192" width="9" bestFit="1" customWidth="1"/>
    <col min="3193" max="3193" width="7" bestFit="1" customWidth="1"/>
    <col min="3194" max="3198" width="9" bestFit="1" customWidth="1"/>
    <col min="3199" max="3200" width="7" bestFit="1" customWidth="1"/>
    <col min="3201" max="3201" width="4" bestFit="1" customWidth="1"/>
    <col min="3202" max="3202" width="9" bestFit="1" customWidth="1"/>
    <col min="3203" max="3205" width="7" bestFit="1" customWidth="1"/>
    <col min="3206" max="3206" width="6" bestFit="1" customWidth="1"/>
    <col min="3207" max="3207" width="9" bestFit="1" customWidth="1"/>
    <col min="3208" max="3208" width="6" bestFit="1" customWidth="1"/>
    <col min="3209" max="3209" width="7" bestFit="1" customWidth="1"/>
    <col min="3210" max="3210" width="8" bestFit="1" customWidth="1"/>
    <col min="3211" max="3215" width="7" bestFit="1" customWidth="1"/>
    <col min="3216" max="3217" width="9" bestFit="1" customWidth="1"/>
    <col min="3218" max="3218" width="7" bestFit="1" customWidth="1"/>
    <col min="3219" max="3219" width="9" bestFit="1" customWidth="1"/>
    <col min="3220" max="3220" width="6" bestFit="1" customWidth="1"/>
    <col min="3221" max="3221" width="7" bestFit="1" customWidth="1"/>
    <col min="3222" max="3222" width="8" bestFit="1" customWidth="1"/>
    <col min="3223" max="3223" width="6" bestFit="1" customWidth="1"/>
    <col min="3224" max="3224" width="7" bestFit="1" customWidth="1"/>
    <col min="3225" max="3225" width="9" bestFit="1" customWidth="1"/>
    <col min="3226" max="3227" width="7" bestFit="1" customWidth="1"/>
    <col min="3228" max="3228" width="9" bestFit="1" customWidth="1"/>
    <col min="3229" max="3229" width="7" bestFit="1" customWidth="1"/>
    <col min="3230" max="3230" width="9" bestFit="1" customWidth="1"/>
    <col min="3231" max="3231" width="6" bestFit="1" customWidth="1"/>
    <col min="3232" max="3233" width="7" bestFit="1" customWidth="1"/>
    <col min="3234" max="3234" width="8" bestFit="1" customWidth="1"/>
    <col min="3235" max="3236" width="9" bestFit="1" customWidth="1"/>
    <col min="3237" max="3237" width="8" bestFit="1" customWidth="1"/>
    <col min="3238" max="3238" width="7" bestFit="1" customWidth="1"/>
    <col min="3239" max="3239" width="6" bestFit="1" customWidth="1"/>
    <col min="3240" max="3244" width="9" bestFit="1" customWidth="1"/>
    <col min="3245" max="3247" width="7" bestFit="1" customWidth="1"/>
    <col min="3248" max="3248" width="9" bestFit="1" customWidth="1"/>
    <col min="3249" max="3249" width="7" bestFit="1" customWidth="1"/>
    <col min="3250" max="3250" width="9" bestFit="1" customWidth="1"/>
    <col min="3251" max="3251" width="7" bestFit="1" customWidth="1"/>
    <col min="3252" max="3252" width="6" bestFit="1" customWidth="1"/>
    <col min="3253" max="3253" width="9" bestFit="1" customWidth="1"/>
    <col min="3254" max="3254" width="8" bestFit="1" customWidth="1"/>
    <col min="3255" max="3256" width="9" bestFit="1" customWidth="1"/>
    <col min="3257" max="3257" width="4" bestFit="1" customWidth="1"/>
    <col min="3258" max="3258" width="7" bestFit="1" customWidth="1"/>
    <col min="3259" max="3259" width="8" bestFit="1" customWidth="1"/>
    <col min="3260" max="3261" width="7" bestFit="1" customWidth="1"/>
    <col min="3262" max="3262" width="6" bestFit="1" customWidth="1"/>
    <col min="3263" max="3264" width="7" bestFit="1" customWidth="1"/>
    <col min="3265" max="3267" width="9" bestFit="1" customWidth="1"/>
    <col min="3268" max="3268" width="8" bestFit="1" customWidth="1"/>
    <col min="3269" max="3270" width="7" bestFit="1" customWidth="1"/>
    <col min="3271" max="3273" width="9" bestFit="1" customWidth="1"/>
    <col min="3274" max="3274" width="7" bestFit="1" customWidth="1"/>
    <col min="3275" max="3275" width="9" bestFit="1" customWidth="1"/>
    <col min="3276" max="3276" width="7" bestFit="1" customWidth="1"/>
    <col min="3277" max="3277" width="9" bestFit="1" customWidth="1"/>
    <col min="3278" max="3278" width="7" bestFit="1" customWidth="1"/>
    <col min="3279" max="3279" width="9" bestFit="1" customWidth="1"/>
    <col min="3280" max="3280" width="6" bestFit="1" customWidth="1"/>
    <col min="3281" max="3282" width="9" bestFit="1" customWidth="1"/>
    <col min="3283" max="3283" width="6" bestFit="1" customWidth="1"/>
    <col min="3284" max="3285" width="7" bestFit="1" customWidth="1"/>
    <col min="3286" max="3287" width="9" bestFit="1" customWidth="1"/>
    <col min="3288" max="3288" width="8" bestFit="1" customWidth="1"/>
    <col min="3289" max="3289" width="6" bestFit="1" customWidth="1"/>
    <col min="3290" max="3290" width="9" bestFit="1" customWidth="1"/>
    <col min="3291" max="3291" width="8" bestFit="1" customWidth="1"/>
    <col min="3292" max="3293" width="7" bestFit="1" customWidth="1"/>
    <col min="3294" max="3294" width="9" bestFit="1" customWidth="1"/>
    <col min="3295" max="3295" width="8" bestFit="1" customWidth="1"/>
    <col min="3296" max="3297" width="9" bestFit="1" customWidth="1"/>
    <col min="3298" max="3298" width="7" bestFit="1" customWidth="1"/>
    <col min="3299" max="3299" width="11" bestFit="1" customWidth="1"/>
    <col min="3300" max="3301" width="9" bestFit="1" customWidth="1"/>
    <col min="3302" max="3302" width="7" bestFit="1" customWidth="1"/>
    <col min="3303" max="3304" width="9" bestFit="1" customWidth="1"/>
    <col min="3305" max="3305" width="10" bestFit="1" customWidth="1"/>
    <col min="3306" max="3306" width="4" bestFit="1" customWidth="1"/>
    <col min="3307" max="3308" width="9" bestFit="1" customWidth="1"/>
    <col min="3309" max="3310" width="7" bestFit="1" customWidth="1"/>
    <col min="3311" max="3312" width="9" bestFit="1" customWidth="1"/>
    <col min="3313" max="3315" width="7" bestFit="1" customWidth="1"/>
    <col min="3316" max="3316" width="6" bestFit="1" customWidth="1"/>
    <col min="3317" max="3319" width="9" bestFit="1" customWidth="1"/>
    <col min="3320" max="3322" width="7" bestFit="1" customWidth="1"/>
    <col min="3323" max="3323" width="6" bestFit="1" customWidth="1"/>
    <col min="3324" max="3324" width="8" bestFit="1" customWidth="1"/>
    <col min="3325" max="3326" width="7" bestFit="1" customWidth="1"/>
    <col min="3327" max="3327" width="8" bestFit="1" customWidth="1"/>
    <col min="3328" max="3330" width="9" bestFit="1" customWidth="1"/>
    <col min="3331" max="3331" width="7" bestFit="1" customWidth="1"/>
    <col min="3332" max="3332" width="6" bestFit="1" customWidth="1"/>
    <col min="3333" max="3334" width="7" bestFit="1" customWidth="1"/>
    <col min="3335" max="3335" width="8" bestFit="1" customWidth="1"/>
    <col min="3336" max="3336" width="7" bestFit="1" customWidth="1"/>
    <col min="3337" max="3337" width="4" bestFit="1" customWidth="1"/>
    <col min="3338" max="3338" width="9" bestFit="1" customWidth="1"/>
    <col min="3339" max="3346" width="7" bestFit="1" customWidth="1"/>
    <col min="3347" max="3347" width="9" bestFit="1" customWidth="1"/>
    <col min="3348" max="3353" width="7" bestFit="1" customWidth="1"/>
    <col min="3354" max="3354" width="9" bestFit="1" customWidth="1"/>
    <col min="3355" max="3355" width="7" bestFit="1" customWidth="1"/>
    <col min="3356" max="3356" width="11" bestFit="1" customWidth="1"/>
    <col min="3357" max="3357" width="8" bestFit="1" customWidth="1"/>
    <col min="3358" max="3359" width="9" bestFit="1" customWidth="1"/>
    <col min="3360" max="3360" width="8" bestFit="1" customWidth="1"/>
    <col min="3361" max="3363" width="9" bestFit="1" customWidth="1"/>
    <col min="3364" max="3365" width="7" bestFit="1" customWidth="1"/>
    <col min="3366" max="3366" width="10" bestFit="1" customWidth="1"/>
    <col min="3367" max="3367" width="7" bestFit="1" customWidth="1"/>
    <col min="3368" max="3368" width="9" bestFit="1" customWidth="1"/>
    <col min="3369" max="3369" width="6" bestFit="1" customWidth="1"/>
    <col min="3370" max="3370" width="9" bestFit="1" customWidth="1"/>
    <col min="3371" max="3372" width="7" bestFit="1" customWidth="1"/>
    <col min="3373" max="3373" width="6" bestFit="1" customWidth="1"/>
    <col min="3374" max="3375" width="7" bestFit="1" customWidth="1"/>
    <col min="3376" max="3376" width="4" bestFit="1" customWidth="1"/>
    <col min="3377" max="3378" width="9" bestFit="1" customWidth="1"/>
    <col min="3379" max="3380" width="7" bestFit="1" customWidth="1"/>
    <col min="3381" max="3382" width="9" bestFit="1" customWidth="1"/>
    <col min="3383" max="3385" width="7" bestFit="1" customWidth="1"/>
    <col min="3386" max="3387" width="9" bestFit="1" customWidth="1"/>
    <col min="3388" max="3390" width="7" bestFit="1" customWidth="1"/>
    <col min="3391" max="3391" width="4" bestFit="1" customWidth="1"/>
    <col min="3392" max="3392" width="9" bestFit="1" customWidth="1"/>
    <col min="3393" max="3393" width="7" bestFit="1" customWidth="1"/>
    <col min="3394" max="3395" width="9" bestFit="1" customWidth="1"/>
    <col min="3396" max="3396" width="8" bestFit="1" customWidth="1"/>
    <col min="3397" max="3398" width="9" bestFit="1" customWidth="1"/>
    <col min="3399" max="3399" width="6" bestFit="1" customWidth="1"/>
    <col min="3400" max="3400" width="7" bestFit="1" customWidth="1"/>
    <col min="3401" max="3401" width="9" bestFit="1" customWidth="1"/>
    <col min="3402" max="3403" width="7" bestFit="1" customWidth="1"/>
    <col min="3404" max="3404" width="9" bestFit="1" customWidth="1"/>
    <col min="3405" max="3406" width="7" bestFit="1" customWidth="1"/>
    <col min="3407" max="3407" width="9" bestFit="1" customWidth="1"/>
    <col min="3408" max="3410" width="7" bestFit="1" customWidth="1"/>
    <col min="3411" max="3411" width="9" bestFit="1" customWidth="1"/>
    <col min="3412" max="3413" width="7" bestFit="1" customWidth="1"/>
    <col min="3414" max="3414" width="8" bestFit="1" customWidth="1"/>
    <col min="3415" max="3415" width="7" bestFit="1" customWidth="1"/>
    <col min="3416" max="3416" width="9" bestFit="1" customWidth="1"/>
    <col min="3417" max="3419" width="7" bestFit="1" customWidth="1"/>
    <col min="3420" max="3420" width="6" bestFit="1" customWidth="1"/>
    <col min="3421" max="3422" width="9" bestFit="1" customWidth="1"/>
    <col min="3423" max="3423" width="7" bestFit="1" customWidth="1"/>
    <col min="3424" max="3424" width="4" bestFit="1" customWidth="1"/>
    <col min="3425" max="3426" width="7" bestFit="1" customWidth="1"/>
    <col min="3427" max="3428" width="9" bestFit="1" customWidth="1"/>
    <col min="3429" max="3429" width="8" bestFit="1" customWidth="1"/>
    <col min="3430" max="3431" width="7" bestFit="1" customWidth="1"/>
    <col min="3432" max="3432" width="4" bestFit="1" customWidth="1"/>
    <col min="3433" max="3433" width="7" bestFit="1" customWidth="1"/>
    <col min="3434" max="3434" width="9" bestFit="1" customWidth="1"/>
    <col min="3435" max="3435" width="7" bestFit="1" customWidth="1"/>
    <col min="3436" max="3436" width="9" bestFit="1" customWidth="1"/>
    <col min="3437" max="3437" width="7" bestFit="1" customWidth="1"/>
    <col min="3438" max="3438" width="9" bestFit="1" customWidth="1"/>
    <col min="3439" max="3439" width="7" bestFit="1" customWidth="1"/>
    <col min="3440" max="3441" width="9" bestFit="1" customWidth="1"/>
    <col min="3442" max="3443" width="7" bestFit="1" customWidth="1"/>
    <col min="3444" max="3445" width="9" bestFit="1" customWidth="1"/>
    <col min="3446" max="3449" width="7" bestFit="1" customWidth="1"/>
    <col min="3450" max="3450" width="6" bestFit="1" customWidth="1"/>
    <col min="3451" max="3451" width="9" bestFit="1" customWidth="1"/>
    <col min="3452" max="3453" width="7" bestFit="1" customWidth="1"/>
    <col min="3454" max="3455" width="9" bestFit="1" customWidth="1"/>
    <col min="3456" max="3456" width="8" bestFit="1" customWidth="1"/>
    <col min="3457" max="3460" width="9" bestFit="1" customWidth="1"/>
    <col min="3461" max="3462" width="7" bestFit="1" customWidth="1"/>
    <col min="3463" max="3464" width="9" bestFit="1" customWidth="1"/>
    <col min="3465" max="3465" width="6" bestFit="1" customWidth="1"/>
    <col min="3466" max="3467" width="7" bestFit="1" customWidth="1"/>
    <col min="3468" max="3468" width="10" bestFit="1" customWidth="1"/>
    <col min="3469" max="3469" width="7" bestFit="1" customWidth="1"/>
    <col min="3470" max="3470" width="9" bestFit="1" customWidth="1"/>
    <col min="3471" max="3471" width="7" bestFit="1" customWidth="1"/>
    <col min="3472" max="3472" width="8" bestFit="1" customWidth="1"/>
    <col min="3473" max="3473" width="6" bestFit="1" customWidth="1"/>
    <col min="3474" max="3476" width="7" bestFit="1" customWidth="1"/>
    <col min="3477" max="3477" width="8" bestFit="1" customWidth="1"/>
    <col min="3478" max="3480" width="9" bestFit="1" customWidth="1"/>
    <col min="3481" max="3482" width="7" bestFit="1" customWidth="1"/>
    <col min="3483" max="3483" width="9" bestFit="1" customWidth="1"/>
    <col min="3484" max="3484" width="8" bestFit="1" customWidth="1"/>
    <col min="3485" max="3485" width="9" bestFit="1" customWidth="1"/>
    <col min="3486" max="3486" width="7" bestFit="1" customWidth="1"/>
    <col min="3487" max="3487" width="9" bestFit="1" customWidth="1"/>
    <col min="3488" max="3488" width="7" bestFit="1" customWidth="1"/>
    <col min="3489" max="3489" width="4" bestFit="1" customWidth="1"/>
    <col min="3490" max="3490" width="9" bestFit="1" customWidth="1"/>
    <col min="3491" max="3491" width="7" bestFit="1" customWidth="1"/>
    <col min="3492" max="3492" width="9" bestFit="1" customWidth="1"/>
    <col min="3493" max="3493" width="8" bestFit="1" customWidth="1"/>
    <col min="3494" max="3494" width="9" bestFit="1" customWidth="1"/>
    <col min="3495" max="3497" width="7" bestFit="1" customWidth="1"/>
    <col min="3498" max="3500" width="9" bestFit="1" customWidth="1"/>
    <col min="3501" max="3501" width="7" bestFit="1" customWidth="1"/>
    <col min="3502" max="3504" width="9" bestFit="1" customWidth="1"/>
    <col min="3505" max="3506" width="7" bestFit="1" customWidth="1"/>
    <col min="3507" max="3507" width="6" bestFit="1" customWidth="1"/>
    <col min="3508" max="3508" width="9" bestFit="1" customWidth="1"/>
    <col min="3509" max="3510" width="7" bestFit="1" customWidth="1"/>
    <col min="3511" max="3512" width="9" bestFit="1" customWidth="1"/>
    <col min="3513" max="3513" width="6" bestFit="1" customWidth="1"/>
    <col min="3514" max="3514" width="7" bestFit="1" customWidth="1"/>
    <col min="3515" max="3520" width="9" bestFit="1" customWidth="1"/>
    <col min="3521" max="3521" width="7" bestFit="1" customWidth="1"/>
    <col min="3522" max="3523" width="9" bestFit="1" customWidth="1"/>
    <col min="3524" max="3524" width="4" bestFit="1" customWidth="1"/>
    <col min="3525" max="3525" width="9" bestFit="1" customWidth="1"/>
    <col min="3526" max="3526" width="8" bestFit="1" customWidth="1"/>
    <col min="3527" max="3527" width="11" bestFit="1" customWidth="1"/>
    <col min="3528" max="3528" width="9" bestFit="1" customWidth="1"/>
    <col min="3529" max="3531" width="7" bestFit="1" customWidth="1"/>
    <col min="3532" max="3532" width="6" bestFit="1" customWidth="1"/>
    <col min="3533" max="3533" width="8" bestFit="1" customWidth="1"/>
    <col min="3534" max="3535" width="9" bestFit="1" customWidth="1"/>
    <col min="3536" max="3539" width="7" bestFit="1" customWidth="1"/>
    <col min="3540" max="3540" width="8" bestFit="1" customWidth="1"/>
    <col min="3541" max="3541" width="7" bestFit="1" customWidth="1"/>
    <col min="3542" max="3542" width="6" bestFit="1" customWidth="1"/>
    <col min="3543" max="3543" width="7" bestFit="1" customWidth="1"/>
    <col min="3544" max="3544" width="9" bestFit="1" customWidth="1"/>
    <col min="3545" max="3551" width="7" bestFit="1" customWidth="1"/>
    <col min="3552" max="3552" width="9" bestFit="1" customWidth="1"/>
    <col min="3553" max="3554" width="7" bestFit="1" customWidth="1"/>
    <col min="3555" max="3557" width="9" bestFit="1" customWidth="1"/>
    <col min="3558" max="3559" width="7" bestFit="1" customWidth="1"/>
    <col min="3560" max="3560" width="9" bestFit="1" customWidth="1"/>
    <col min="3561" max="3561" width="7" bestFit="1" customWidth="1"/>
    <col min="3562" max="3562" width="10" bestFit="1" customWidth="1"/>
    <col min="3563" max="3564" width="7" bestFit="1" customWidth="1"/>
    <col min="3565" max="3565" width="9" bestFit="1" customWidth="1"/>
    <col min="3566" max="3566" width="4" bestFit="1" customWidth="1"/>
    <col min="3567" max="3567" width="7" bestFit="1" customWidth="1"/>
    <col min="3568" max="3569" width="9" bestFit="1" customWidth="1"/>
    <col min="3570" max="3570" width="7" bestFit="1" customWidth="1"/>
    <col min="3571" max="3572" width="9" bestFit="1" customWidth="1"/>
    <col min="3573" max="3573" width="7" bestFit="1" customWidth="1"/>
    <col min="3574" max="3575" width="9" bestFit="1" customWidth="1"/>
    <col min="3576" max="3578" width="7" bestFit="1" customWidth="1"/>
    <col min="3579" max="3582" width="9" bestFit="1" customWidth="1"/>
    <col min="3583" max="3585" width="7" bestFit="1" customWidth="1"/>
    <col min="3586" max="3587" width="9" bestFit="1" customWidth="1"/>
    <col min="3588" max="3588" width="6" bestFit="1" customWidth="1"/>
    <col min="3589" max="3591" width="7" bestFit="1" customWidth="1"/>
    <col min="3592" max="3592" width="6" bestFit="1" customWidth="1"/>
    <col min="3593" max="3594" width="7" bestFit="1" customWidth="1"/>
    <col min="3595" max="3595" width="4" bestFit="1" customWidth="1"/>
    <col min="3596" max="3597" width="7" bestFit="1" customWidth="1"/>
    <col min="3598" max="3599" width="9" bestFit="1" customWidth="1"/>
    <col min="3600" max="3600" width="7" bestFit="1" customWidth="1"/>
    <col min="3601" max="3601" width="6" bestFit="1" customWidth="1"/>
    <col min="3602" max="3602" width="7" bestFit="1" customWidth="1"/>
    <col min="3603" max="3604" width="9" bestFit="1" customWidth="1"/>
    <col min="3605" max="3605" width="6" bestFit="1" customWidth="1"/>
    <col min="3606" max="3606" width="9" bestFit="1" customWidth="1"/>
    <col min="3607" max="3607" width="6" bestFit="1" customWidth="1"/>
    <col min="3608" max="3608" width="7" bestFit="1" customWidth="1"/>
    <col min="3609" max="3610" width="9" bestFit="1" customWidth="1"/>
    <col min="3611" max="3612" width="7" bestFit="1" customWidth="1"/>
    <col min="3613" max="3613" width="6" bestFit="1" customWidth="1"/>
    <col min="3614" max="3617" width="7" bestFit="1" customWidth="1"/>
    <col min="3618" max="3618" width="4" bestFit="1" customWidth="1"/>
    <col min="3619" max="3620" width="7" bestFit="1" customWidth="1"/>
    <col min="3621" max="3622" width="6" bestFit="1" customWidth="1"/>
    <col min="3623" max="3624" width="9" bestFit="1" customWidth="1"/>
    <col min="3625" max="3625" width="7" bestFit="1" customWidth="1"/>
    <col min="3626" max="3626" width="9" bestFit="1" customWidth="1"/>
    <col min="3627" max="3627" width="4" bestFit="1" customWidth="1"/>
    <col min="3628" max="3628" width="8" bestFit="1" customWidth="1"/>
    <col min="3629" max="3631" width="9" bestFit="1" customWidth="1"/>
    <col min="3632" max="3632" width="7" bestFit="1" customWidth="1"/>
    <col min="3633" max="3633" width="9" bestFit="1" customWidth="1"/>
    <col min="3634" max="3634" width="8" bestFit="1" customWidth="1"/>
    <col min="3635" max="3637" width="9" bestFit="1" customWidth="1"/>
    <col min="3638" max="3639" width="7" bestFit="1" customWidth="1"/>
    <col min="3640" max="3641" width="9" bestFit="1" customWidth="1"/>
    <col min="3642" max="3642" width="6" bestFit="1" customWidth="1"/>
    <col min="3643" max="3643" width="9" bestFit="1" customWidth="1"/>
    <col min="3644" max="3647" width="7" bestFit="1" customWidth="1"/>
    <col min="3648" max="3648" width="9" bestFit="1" customWidth="1"/>
    <col min="3649" max="3650" width="6" bestFit="1" customWidth="1"/>
    <col min="3651" max="3652" width="7" bestFit="1" customWidth="1"/>
    <col min="3653" max="3653" width="9" bestFit="1" customWidth="1"/>
    <col min="3654" max="3656" width="7" bestFit="1" customWidth="1"/>
    <col min="3657" max="3657" width="9" bestFit="1" customWidth="1"/>
    <col min="3658" max="3658" width="7" bestFit="1" customWidth="1"/>
    <col min="3659" max="3659" width="4" bestFit="1" customWidth="1"/>
    <col min="3660" max="3660" width="9" bestFit="1" customWidth="1"/>
    <col min="3661" max="3661" width="7" bestFit="1" customWidth="1"/>
    <col min="3662" max="3662" width="9" bestFit="1" customWidth="1"/>
    <col min="3663" max="3663" width="8" bestFit="1" customWidth="1"/>
    <col min="3664" max="3666" width="9" bestFit="1" customWidth="1"/>
    <col min="3667" max="3667" width="7" bestFit="1" customWidth="1"/>
    <col min="3668" max="3668" width="8" bestFit="1" customWidth="1"/>
    <col min="3669" max="3669" width="4" bestFit="1" customWidth="1"/>
    <col min="3670" max="3672" width="9" bestFit="1" customWidth="1"/>
    <col min="3673" max="3674" width="7" bestFit="1" customWidth="1"/>
    <col min="3675" max="3676" width="9" bestFit="1" customWidth="1"/>
    <col min="3677" max="3677" width="6" bestFit="1" customWidth="1"/>
    <col min="3678" max="3678" width="9" bestFit="1" customWidth="1"/>
    <col min="3679" max="3679" width="6" bestFit="1" customWidth="1"/>
    <col min="3680" max="3680" width="7" bestFit="1" customWidth="1"/>
    <col min="3681" max="3681" width="9" bestFit="1" customWidth="1"/>
    <col min="3682" max="3683" width="7" bestFit="1" customWidth="1"/>
    <col min="3684" max="3684" width="4" bestFit="1" customWidth="1"/>
    <col min="3685" max="3686" width="9" bestFit="1" customWidth="1"/>
    <col min="3687" max="3692" width="7" bestFit="1" customWidth="1"/>
    <col min="3693" max="3693" width="9" bestFit="1" customWidth="1"/>
    <col min="3694" max="3694" width="7" bestFit="1" customWidth="1"/>
    <col min="3695" max="3695" width="6" bestFit="1" customWidth="1"/>
    <col min="3696" max="3696" width="9" bestFit="1" customWidth="1"/>
    <col min="3697" max="3697" width="8" bestFit="1" customWidth="1"/>
    <col min="3698" max="3698" width="7" bestFit="1" customWidth="1"/>
    <col min="3699" max="3699" width="4" bestFit="1" customWidth="1"/>
    <col min="3700" max="3700" width="7" bestFit="1" customWidth="1"/>
    <col min="3701" max="3701" width="8" bestFit="1" customWidth="1"/>
    <col min="3702" max="3702" width="9" bestFit="1" customWidth="1"/>
    <col min="3703" max="3705" width="7" bestFit="1" customWidth="1"/>
    <col min="3706" max="3707" width="9" bestFit="1" customWidth="1"/>
    <col min="3708" max="3708" width="7" bestFit="1" customWidth="1"/>
    <col min="3709" max="3709" width="9" bestFit="1" customWidth="1"/>
    <col min="3710" max="3714" width="7" bestFit="1" customWidth="1"/>
    <col min="3715" max="3715" width="4" bestFit="1" customWidth="1"/>
    <col min="3716" max="3716" width="9" bestFit="1" customWidth="1"/>
    <col min="3717" max="3717" width="7" bestFit="1" customWidth="1"/>
    <col min="3718" max="3718" width="6" bestFit="1" customWidth="1"/>
    <col min="3719" max="3719" width="4" bestFit="1" customWidth="1"/>
    <col min="3720" max="3721" width="7" bestFit="1" customWidth="1"/>
    <col min="3722" max="3722" width="9" bestFit="1" customWidth="1"/>
    <col min="3723" max="3723" width="4" bestFit="1" customWidth="1"/>
    <col min="3724" max="3726" width="7" bestFit="1" customWidth="1"/>
    <col min="3727" max="3727" width="9" bestFit="1" customWidth="1"/>
    <col min="3728" max="3728" width="7" bestFit="1" customWidth="1"/>
    <col min="3729" max="3729" width="9" bestFit="1" customWidth="1"/>
    <col min="3730" max="3730" width="6" bestFit="1" customWidth="1"/>
    <col min="3731" max="3731" width="7" bestFit="1" customWidth="1"/>
    <col min="3732" max="3732" width="9" bestFit="1" customWidth="1"/>
    <col min="3733" max="3733" width="7" bestFit="1" customWidth="1"/>
    <col min="3734" max="3734" width="9" bestFit="1" customWidth="1"/>
    <col min="3735" max="3735" width="7" bestFit="1" customWidth="1"/>
    <col min="3736" max="3737" width="9" bestFit="1" customWidth="1"/>
    <col min="3738" max="3739" width="7" bestFit="1" customWidth="1"/>
    <col min="3740" max="3740" width="9" bestFit="1" customWidth="1"/>
    <col min="3741" max="3741" width="8" bestFit="1" customWidth="1"/>
    <col min="3742" max="3742" width="7" bestFit="1" customWidth="1"/>
    <col min="3743" max="3743" width="8" bestFit="1" customWidth="1"/>
    <col min="3744" max="3744" width="7" bestFit="1" customWidth="1"/>
    <col min="3745" max="3745" width="9" bestFit="1" customWidth="1"/>
    <col min="3746" max="3746" width="4" bestFit="1" customWidth="1"/>
    <col min="3747" max="3748" width="7" bestFit="1" customWidth="1"/>
    <col min="3749" max="3750" width="9" bestFit="1" customWidth="1"/>
    <col min="3751" max="3752" width="8" bestFit="1" customWidth="1"/>
    <col min="3753" max="3753" width="9" bestFit="1" customWidth="1"/>
    <col min="3754" max="3755" width="7" bestFit="1" customWidth="1"/>
    <col min="3756" max="3756" width="11" bestFit="1" customWidth="1"/>
    <col min="3757" max="3758" width="7" bestFit="1" customWidth="1"/>
    <col min="3759" max="3762" width="9" bestFit="1" customWidth="1"/>
    <col min="3763" max="3763" width="8" bestFit="1" customWidth="1"/>
    <col min="3764" max="3764" width="7" bestFit="1" customWidth="1"/>
    <col min="3765" max="3765" width="9" bestFit="1" customWidth="1"/>
    <col min="3766" max="3766" width="6" bestFit="1" customWidth="1"/>
    <col min="3767" max="3767" width="7" bestFit="1" customWidth="1"/>
    <col min="3768" max="3769" width="9" bestFit="1" customWidth="1"/>
    <col min="3770" max="3771" width="7" bestFit="1" customWidth="1"/>
    <col min="3772" max="3772" width="9" bestFit="1" customWidth="1"/>
    <col min="3773" max="3773" width="7" bestFit="1" customWidth="1"/>
    <col min="3774" max="3774" width="9" bestFit="1" customWidth="1"/>
    <col min="3775" max="3777" width="7" bestFit="1" customWidth="1"/>
    <col min="3778" max="3779" width="9" bestFit="1" customWidth="1"/>
    <col min="3780" max="3782" width="7" bestFit="1" customWidth="1"/>
    <col min="3783" max="3783" width="10" bestFit="1" customWidth="1"/>
    <col min="3784" max="3784" width="7" bestFit="1" customWidth="1"/>
    <col min="3785" max="3785" width="9" bestFit="1" customWidth="1"/>
    <col min="3786" max="3786" width="7" bestFit="1" customWidth="1"/>
    <col min="3787" max="3791" width="9" bestFit="1" customWidth="1"/>
    <col min="3792" max="3792" width="11" bestFit="1" customWidth="1"/>
    <col min="3793" max="3794" width="7" bestFit="1" customWidth="1"/>
    <col min="3795" max="3795" width="4" bestFit="1" customWidth="1"/>
    <col min="3796" max="3796" width="7" bestFit="1" customWidth="1"/>
    <col min="3797" max="3797" width="8" bestFit="1" customWidth="1"/>
    <col min="3798" max="3798" width="6" bestFit="1" customWidth="1"/>
    <col min="3799" max="3799" width="9" bestFit="1" customWidth="1"/>
    <col min="3800" max="3801" width="7" bestFit="1" customWidth="1"/>
    <col min="3802" max="3802" width="9" bestFit="1" customWidth="1"/>
    <col min="3803" max="3803" width="6" bestFit="1" customWidth="1"/>
    <col min="3804" max="3804" width="9" bestFit="1" customWidth="1"/>
    <col min="3805" max="3805" width="6" bestFit="1" customWidth="1"/>
    <col min="3806" max="3808" width="7" bestFit="1" customWidth="1"/>
    <col min="3809" max="3809" width="9" bestFit="1" customWidth="1"/>
    <col min="3810" max="3811" width="7" bestFit="1" customWidth="1"/>
    <col min="3812" max="3812" width="4" bestFit="1" customWidth="1"/>
    <col min="3813" max="3813" width="9" bestFit="1" customWidth="1"/>
    <col min="3814" max="3814" width="7" bestFit="1" customWidth="1"/>
    <col min="3815" max="3815" width="9" bestFit="1" customWidth="1"/>
    <col min="3816" max="3817" width="7" bestFit="1" customWidth="1"/>
    <col min="3818" max="3818" width="8" bestFit="1" customWidth="1"/>
    <col min="3819" max="3819" width="9" bestFit="1" customWidth="1"/>
    <col min="3820" max="3820" width="7" bestFit="1" customWidth="1"/>
    <col min="3821" max="3821" width="9" bestFit="1" customWidth="1"/>
    <col min="3822" max="3822" width="6" bestFit="1" customWidth="1"/>
    <col min="3823" max="3823" width="8" bestFit="1" customWidth="1"/>
    <col min="3824" max="3824" width="9" bestFit="1" customWidth="1"/>
    <col min="3825" max="3826" width="7" bestFit="1" customWidth="1"/>
    <col min="3827" max="3828" width="9" bestFit="1" customWidth="1"/>
    <col min="3829" max="3829" width="7" bestFit="1" customWidth="1"/>
    <col min="3830" max="3833" width="9" bestFit="1" customWidth="1"/>
    <col min="3834" max="3834" width="7" bestFit="1" customWidth="1"/>
    <col min="3835" max="3835" width="9" bestFit="1" customWidth="1"/>
    <col min="3836" max="3836" width="7" bestFit="1" customWidth="1"/>
    <col min="3837" max="3837" width="9" bestFit="1" customWidth="1"/>
    <col min="3838" max="3839" width="7" bestFit="1" customWidth="1"/>
    <col min="3840" max="3840" width="9" bestFit="1" customWidth="1"/>
    <col min="3841" max="3841" width="7" bestFit="1" customWidth="1"/>
    <col min="3842" max="3842" width="4" bestFit="1" customWidth="1"/>
    <col min="3843" max="3843" width="6" bestFit="1" customWidth="1"/>
    <col min="3844" max="3846" width="9" bestFit="1" customWidth="1"/>
    <col min="3847" max="3847" width="7" bestFit="1" customWidth="1"/>
    <col min="3848" max="3848" width="9" bestFit="1" customWidth="1"/>
    <col min="3849" max="3850" width="7" bestFit="1" customWidth="1"/>
    <col min="3851" max="3852" width="9" bestFit="1" customWidth="1"/>
    <col min="3853" max="3853" width="4" bestFit="1" customWidth="1"/>
    <col min="3854" max="3855" width="7" bestFit="1" customWidth="1"/>
    <col min="3856" max="3856" width="6" bestFit="1" customWidth="1"/>
    <col min="3857" max="3857" width="7" bestFit="1" customWidth="1"/>
    <col min="3858" max="3858" width="6" bestFit="1" customWidth="1"/>
    <col min="3859" max="3859" width="7" bestFit="1" customWidth="1"/>
    <col min="3860" max="3860" width="11" bestFit="1" customWidth="1"/>
    <col min="3861" max="3861" width="7" bestFit="1" customWidth="1"/>
    <col min="3862" max="3862" width="9" bestFit="1" customWidth="1"/>
    <col min="3863" max="3864" width="7" bestFit="1" customWidth="1"/>
    <col min="3865" max="3866" width="8" bestFit="1" customWidth="1"/>
    <col min="3867" max="3867" width="6" bestFit="1" customWidth="1"/>
    <col min="3868" max="3868" width="9" bestFit="1" customWidth="1"/>
    <col min="3869" max="3870" width="7" bestFit="1" customWidth="1"/>
    <col min="3871" max="3871" width="9" bestFit="1" customWidth="1"/>
    <col min="3872" max="3872" width="8" bestFit="1" customWidth="1"/>
    <col min="3873" max="3873" width="9" bestFit="1" customWidth="1"/>
    <col min="3874" max="3875" width="7" bestFit="1" customWidth="1"/>
    <col min="3876" max="3876" width="8" bestFit="1" customWidth="1"/>
    <col min="3877" max="3877" width="6" bestFit="1" customWidth="1"/>
    <col min="3878" max="3879" width="7" bestFit="1" customWidth="1"/>
    <col min="3880" max="3882" width="9" bestFit="1" customWidth="1"/>
    <col min="3883" max="3883" width="7" bestFit="1" customWidth="1"/>
    <col min="3884" max="3884" width="9" bestFit="1" customWidth="1"/>
    <col min="3885" max="3885" width="4" bestFit="1" customWidth="1"/>
    <col min="3886" max="3886" width="7" bestFit="1" customWidth="1"/>
    <col min="3887" max="3887" width="9" bestFit="1" customWidth="1"/>
    <col min="3888" max="3888" width="6" bestFit="1" customWidth="1"/>
    <col min="3889" max="3889" width="9" bestFit="1" customWidth="1"/>
    <col min="3890" max="3890" width="7" bestFit="1" customWidth="1"/>
    <col min="3891" max="3891" width="8" bestFit="1" customWidth="1"/>
    <col min="3892" max="3892" width="9" bestFit="1" customWidth="1"/>
    <col min="3893" max="3893" width="7" bestFit="1" customWidth="1"/>
    <col min="3894" max="3894" width="6" bestFit="1" customWidth="1"/>
    <col min="3895" max="3895" width="8" bestFit="1" customWidth="1"/>
    <col min="3896" max="3896" width="7" bestFit="1" customWidth="1"/>
    <col min="3897" max="3899" width="9" bestFit="1" customWidth="1"/>
    <col min="3900" max="3900" width="7" bestFit="1" customWidth="1"/>
    <col min="3901" max="3901" width="8" bestFit="1" customWidth="1"/>
    <col min="3902" max="3902" width="6" bestFit="1" customWidth="1"/>
    <col min="3903" max="3903" width="9" bestFit="1" customWidth="1"/>
    <col min="3904" max="3904" width="7" bestFit="1" customWidth="1"/>
    <col min="3905" max="3905" width="9" bestFit="1" customWidth="1"/>
    <col min="3906" max="3909" width="7" bestFit="1" customWidth="1"/>
    <col min="3910" max="3910" width="6" bestFit="1" customWidth="1"/>
    <col min="3911" max="3912" width="7" bestFit="1" customWidth="1"/>
    <col min="3913" max="3913" width="4" bestFit="1" customWidth="1"/>
    <col min="3914" max="3915" width="9" bestFit="1" customWidth="1"/>
    <col min="3916" max="3916" width="7" bestFit="1" customWidth="1"/>
    <col min="3917" max="3919" width="9" bestFit="1" customWidth="1"/>
    <col min="3920" max="3922" width="7" bestFit="1" customWidth="1"/>
    <col min="3923" max="3923" width="9" bestFit="1" customWidth="1"/>
    <col min="3924" max="3925" width="4" bestFit="1" customWidth="1"/>
    <col min="3926" max="3926" width="6" bestFit="1" customWidth="1"/>
    <col min="3927" max="3927" width="9" bestFit="1" customWidth="1"/>
    <col min="3928" max="3928" width="7" bestFit="1" customWidth="1"/>
    <col min="3929" max="3931" width="9" bestFit="1" customWidth="1"/>
    <col min="3932" max="3932" width="7" bestFit="1" customWidth="1"/>
    <col min="3933" max="3934" width="9" bestFit="1" customWidth="1"/>
    <col min="3935" max="3937" width="7" bestFit="1" customWidth="1"/>
    <col min="3938" max="3938" width="9" bestFit="1" customWidth="1"/>
    <col min="3939" max="3939" width="7" bestFit="1" customWidth="1"/>
    <col min="3940" max="3943" width="9" bestFit="1" customWidth="1"/>
    <col min="3944" max="3944" width="7" bestFit="1" customWidth="1"/>
    <col min="3945" max="3945" width="6" bestFit="1" customWidth="1"/>
    <col min="3946" max="3946" width="7" bestFit="1" customWidth="1"/>
    <col min="3947" max="3947" width="4" bestFit="1" customWidth="1"/>
    <col min="3948" max="3948" width="9" bestFit="1" customWidth="1"/>
    <col min="3949" max="3951" width="7" bestFit="1" customWidth="1"/>
    <col min="3952" max="3954" width="9" bestFit="1" customWidth="1"/>
    <col min="3955" max="3955" width="7" bestFit="1" customWidth="1"/>
    <col min="3956" max="3956" width="9" bestFit="1" customWidth="1"/>
    <col min="3957" max="3957" width="7" bestFit="1" customWidth="1"/>
    <col min="3958" max="3959" width="9" bestFit="1" customWidth="1"/>
    <col min="3960" max="3960" width="7" bestFit="1" customWidth="1"/>
    <col min="3961" max="3962" width="9" bestFit="1" customWidth="1"/>
    <col min="3963" max="3965" width="7" bestFit="1" customWidth="1"/>
    <col min="3966" max="3967" width="9" bestFit="1" customWidth="1"/>
    <col min="3968" max="3968" width="8" bestFit="1" customWidth="1"/>
    <col min="3969" max="3970" width="9" bestFit="1" customWidth="1"/>
    <col min="3971" max="3971" width="6" bestFit="1" customWidth="1"/>
    <col min="3972" max="3972" width="10" bestFit="1" customWidth="1"/>
    <col min="3973" max="3975" width="7" bestFit="1" customWidth="1"/>
    <col min="3976" max="3976" width="9" bestFit="1" customWidth="1"/>
    <col min="3977" max="3978" width="7" bestFit="1" customWidth="1"/>
    <col min="3979" max="3979" width="8" bestFit="1" customWidth="1"/>
    <col min="3980" max="3980" width="6" bestFit="1" customWidth="1"/>
    <col min="3981" max="3981" width="9" bestFit="1" customWidth="1"/>
    <col min="3982" max="3982" width="7" bestFit="1" customWidth="1"/>
    <col min="3983" max="3983" width="9" bestFit="1" customWidth="1"/>
    <col min="3984" max="3984" width="7" bestFit="1" customWidth="1"/>
    <col min="3985" max="3985" width="9" bestFit="1" customWidth="1"/>
    <col min="3986" max="3988" width="7" bestFit="1" customWidth="1"/>
    <col min="3989" max="3989" width="9" bestFit="1" customWidth="1"/>
    <col min="3990" max="3991" width="7" bestFit="1" customWidth="1"/>
    <col min="3992" max="3992" width="6" bestFit="1" customWidth="1"/>
    <col min="3993" max="3993" width="9" bestFit="1" customWidth="1"/>
    <col min="3994" max="3994" width="7" bestFit="1" customWidth="1"/>
    <col min="3995" max="3995" width="11" bestFit="1" customWidth="1"/>
    <col min="3996" max="3999" width="9" bestFit="1" customWidth="1"/>
    <col min="4000" max="4000" width="7" bestFit="1" customWidth="1"/>
    <col min="4001" max="4001" width="4" bestFit="1" customWidth="1"/>
    <col min="4002" max="4003" width="9" bestFit="1" customWidth="1"/>
    <col min="4004" max="4004" width="7" bestFit="1" customWidth="1"/>
    <col min="4005" max="4005" width="9" bestFit="1" customWidth="1"/>
    <col min="4006" max="4006" width="6" bestFit="1" customWidth="1"/>
    <col min="4007" max="4007" width="4" bestFit="1" customWidth="1"/>
    <col min="4008" max="4008" width="6" bestFit="1" customWidth="1"/>
    <col min="4009" max="4009" width="7" bestFit="1" customWidth="1"/>
    <col min="4010" max="4011" width="9" bestFit="1" customWidth="1"/>
    <col min="4012" max="4015" width="7" bestFit="1" customWidth="1"/>
    <col min="4016" max="4017" width="9" bestFit="1" customWidth="1"/>
    <col min="4018" max="4018" width="7" bestFit="1" customWidth="1"/>
    <col min="4019" max="4019" width="9" bestFit="1" customWidth="1"/>
    <col min="4020" max="4021" width="7" bestFit="1" customWidth="1"/>
    <col min="4022" max="4023" width="9" bestFit="1" customWidth="1"/>
    <col min="4024" max="4024" width="7" bestFit="1" customWidth="1"/>
    <col min="4025" max="4026" width="6" bestFit="1" customWidth="1"/>
    <col min="4027" max="4027" width="9" bestFit="1" customWidth="1"/>
    <col min="4028" max="4030" width="7" bestFit="1" customWidth="1"/>
    <col min="4031" max="4031" width="4" bestFit="1" customWidth="1"/>
    <col min="4032" max="4034" width="7" bestFit="1" customWidth="1"/>
    <col min="4035" max="4035" width="9" bestFit="1" customWidth="1"/>
    <col min="4036" max="4036" width="7" bestFit="1" customWidth="1"/>
    <col min="4037" max="4037" width="8" bestFit="1" customWidth="1"/>
    <col min="4038" max="4038" width="4" bestFit="1" customWidth="1"/>
    <col min="4039" max="4039" width="7" bestFit="1" customWidth="1"/>
    <col min="4040" max="4040" width="9" bestFit="1" customWidth="1"/>
    <col min="4041" max="4041" width="7" bestFit="1" customWidth="1"/>
    <col min="4042" max="4042" width="6" bestFit="1" customWidth="1"/>
    <col min="4043" max="4043" width="7" bestFit="1" customWidth="1"/>
    <col min="4044" max="4046" width="9" bestFit="1" customWidth="1"/>
    <col min="4047" max="4054" width="7" bestFit="1" customWidth="1"/>
    <col min="4055" max="4055" width="6" bestFit="1" customWidth="1"/>
    <col min="4056" max="4056" width="7" bestFit="1" customWidth="1"/>
    <col min="4057" max="4057" width="9" bestFit="1" customWidth="1"/>
    <col min="4058" max="4058" width="7" bestFit="1" customWidth="1"/>
    <col min="4059" max="4059" width="4" bestFit="1" customWidth="1"/>
    <col min="4060" max="4063" width="9" bestFit="1" customWidth="1"/>
    <col min="4064" max="4067" width="7" bestFit="1" customWidth="1"/>
    <col min="4068" max="4068" width="9" bestFit="1" customWidth="1"/>
    <col min="4069" max="4069" width="11" bestFit="1" customWidth="1"/>
    <col min="4070" max="4070" width="9" bestFit="1" customWidth="1"/>
    <col min="4071" max="4071" width="6" bestFit="1" customWidth="1"/>
    <col min="4072" max="4072" width="9" bestFit="1" customWidth="1"/>
    <col min="4073" max="4073" width="7" bestFit="1" customWidth="1"/>
    <col min="4074" max="4074" width="6" bestFit="1" customWidth="1"/>
    <col min="4075" max="4075" width="7" bestFit="1" customWidth="1"/>
    <col min="4076" max="4076" width="9" bestFit="1" customWidth="1"/>
    <col min="4077" max="4080" width="7" bestFit="1" customWidth="1"/>
    <col min="4081" max="4081" width="9" bestFit="1" customWidth="1"/>
    <col min="4082" max="4084" width="7" bestFit="1" customWidth="1"/>
    <col min="4085" max="4085" width="8" bestFit="1" customWidth="1"/>
    <col min="4086" max="4086" width="9" bestFit="1" customWidth="1"/>
    <col min="4087" max="4087" width="7" bestFit="1" customWidth="1"/>
    <col min="4088" max="4088" width="9" bestFit="1" customWidth="1"/>
    <col min="4089" max="4089" width="6" bestFit="1" customWidth="1"/>
    <col min="4090" max="4090" width="7" bestFit="1" customWidth="1"/>
    <col min="4091" max="4091" width="9" bestFit="1" customWidth="1"/>
    <col min="4092" max="4093" width="7" bestFit="1" customWidth="1"/>
    <col min="4094" max="4094" width="4" bestFit="1" customWidth="1"/>
    <col min="4095" max="4095" width="7" bestFit="1" customWidth="1"/>
    <col min="4096" max="4100" width="9" bestFit="1" customWidth="1"/>
    <col min="4101" max="4101" width="7" bestFit="1" customWidth="1"/>
    <col min="4102" max="4102" width="4" bestFit="1" customWidth="1"/>
    <col min="4103" max="4112" width="7" bestFit="1" customWidth="1"/>
    <col min="4113" max="4113" width="9" bestFit="1" customWidth="1"/>
    <col min="4114" max="4116" width="7" bestFit="1" customWidth="1"/>
    <col min="4117" max="4117" width="9" bestFit="1" customWidth="1"/>
    <col min="4118" max="4118" width="7" bestFit="1" customWidth="1"/>
    <col min="4119" max="4119" width="6" bestFit="1" customWidth="1"/>
    <col min="4120" max="4121" width="9" bestFit="1" customWidth="1"/>
    <col min="4122" max="4122" width="8" bestFit="1" customWidth="1"/>
    <col min="4123" max="4123" width="6" bestFit="1" customWidth="1"/>
    <col min="4124" max="4124" width="9" bestFit="1" customWidth="1"/>
    <col min="4125" max="4126" width="7" bestFit="1" customWidth="1"/>
    <col min="4127" max="4131" width="9" bestFit="1" customWidth="1"/>
    <col min="4132" max="4134" width="7" bestFit="1" customWidth="1"/>
    <col min="4135" max="4135" width="9" bestFit="1" customWidth="1"/>
    <col min="4136" max="4137" width="7" bestFit="1" customWidth="1"/>
    <col min="4138" max="4138" width="9" bestFit="1" customWidth="1"/>
    <col min="4139" max="4139" width="7" bestFit="1" customWidth="1"/>
    <col min="4140" max="4140" width="9" bestFit="1" customWidth="1"/>
    <col min="4141" max="4141" width="4" bestFit="1" customWidth="1"/>
    <col min="4142" max="4143" width="7" bestFit="1" customWidth="1"/>
    <col min="4144" max="4144" width="9" bestFit="1" customWidth="1"/>
    <col min="4145" max="4145" width="7" bestFit="1" customWidth="1"/>
    <col min="4146" max="4146" width="6" bestFit="1" customWidth="1"/>
    <col min="4147" max="4150" width="7" bestFit="1" customWidth="1"/>
    <col min="4151" max="4151" width="9" bestFit="1" customWidth="1"/>
    <col min="4152" max="4153" width="7" bestFit="1" customWidth="1"/>
    <col min="4154" max="4154" width="6" bestFit="1" customWidth="1"/>
    <col min="4155" max="4155" width="9" bestFit="1" customWidth="1"/>
    <col min="4156" max="4156" width="7" bestFit="1" customWidth="1"/>
    <col min="4157" max="4157" width="9" bestFit="1" customWidth="1"/>
    <col min="4158" max="4158" width="7" bestFit="1" customWidth="1"/>
    <col min="4159" max="4159" width="4" bestFit="1" customWidth="1"/>
    <col min="4160" max="4161" width="9" bestFit="1" customWidth="1"/>
    <col min="4162" max="4162" width="7" bestFit="1" customWidth="1"/>
    <col min="4163" max="4163" width="9" bestFit="1" customWidth="1"/>
    <col min="4164" max="4164" width="7" bestFit="1" customWidth="1"/>
    <col min="4165" max="4165" width="8" bestFit="1" customWidth="1"/>
    <col min="4166" max="4167" width="7" bestFit="1" customWidth="1"/>
    <col min="4168" max="4168" width="8" bestFit="1" customWidth="1"/>
    <col min="4169" max="4174" width="9" bestFit="1" customWidth="1"/>
    <col min="4175" max="4175" width="6" bestFit="1" customWidth="1"/>
    <col min="4176" max="4178" width="9" bestFit="1" customWidth="1"/>
    <col min="4179" max="4179" width="7" bestFit="1" customWidth="1"/>
    <col min="4180" max="4181" width="9" bestFit="1" customWidth="1"/>
    <col min="4182" max="4182" width="7" bestFit="1" customWidth="1"/>
    <col min="4183" max="4183" width="6" bestFit="1" customWidth="1"/>
    <col min="4184" max="4184" width="9" bestFit="1" customWidth="1"/>
    <col min="4185" max="4188" width="7" bestFit="1" customWidth="1"/>
    <col min="4189" max="4189" width="9" bestFit="1" customWidth="1"/>
    <col min="4190" max="4190" width="7" bestFit="1" customWidth="1"/>
    <col min="4191" max="4191" width="9" bestFit="1" customWidth="1"/>
    <col min="4192" max="4192" width="7" bestFit="1" customWidth="1"/>
    <col min="4193" max="4194" width="6" bestFit="1" customWidth="1"/>
    <col min="4195" max="4195" width="7" bestFit="1" customWidth="1"/>
    <col min="4196" max="4197" width="6" bestFit="1" customWidth="1"/>
    <col min="4198" max="4198" width="8" bestFit="1" customWidth="1"/>
    <col min="4199" max="4202" width="7" bestFit="1" customWidth="1"/>
    <col min="4203" max="4203" width="6" bestFit="1" customWidth="1"/>
    <col min="4204" max="4205" width="7" bestFit="1" customWidth="1"/>
    <col min="4206" max="4206" width="8" bestFit="1" customWidth="1"/>
    <col min="4207" max="4207" width="4" bestFit="1" customWidth="1"/>
    <col min="4208" max="4208" width="9" bestFit="1" customWidth="1"/>
    <col min="4209" max="4209" width="8" bestFit="1" customWidth="1"/>
    <col min="4210" max="4211" width="7" bestFit="1" customWidth="1"/>
    <col min="4212" max="4212" width="9" bestFit="1" customWidth="1"/>
    <col min="4213" max="4213" width="8" bestFit="1" customWidth="1"/>
    <col min="4214" max="4216" width="7" bestFit="1" customWidth="1"/>
    <col min="4217" max="4217" width="9" bestFit="1" customWidth="1"/>
    <col min="4218" max="4218" width="11" bestFit="1" customWidth="1"/>
    <col min="4219" max="4219" width="9" bestFit="1" customWidth="1"/>
    <col min="4220" max="4222" width="7" bestFit="1" customWidth="1"/>
    <col min="4223" max="4223" width="6" bestFit="1" customWidth="1"/>
    <col min="4224" max="4225" width="7" bestFit="1" customWidth="1"/>
    <col min="4226" max="4226" width="4" bestFit="1" customWidth="1"/>
    <col min="4227" max="4231" width="7" bestFit="1" customWidth="1"/>
    <col min="4232" max="4232" width="9" bestFit="1" customWidth="1"/>
    <col min="4233" max="4233" width="8" bestFit="1" customWidth="1"/>
    <col min="4234" max="4234" width="9" bestFit="1" customWidth="1"/>
    <col min="4235" max="4237" width="7" bestFit="1" customWidth="1"/>
    <col min="4238" max="4238" width="9" bestFit="1" customWidth="1"/>
    <col min="4239" max="4239" width="7" bestFit="1" customWidth="1"/>
    <col min="4240" max="4240" width="4" bestFit="1" customWidth="1"/>
    <col min="4241" max="4241" width="9" bestFit="1" customWidth="1"/>
    <col min="4242" max="4244" width="7" bestFit="1" customWidth="1"/>
    <col min="4245" max="4246" width="9" bestFit="1" customWidth="1"/>
    <col min="4247" max="4247" width="4" bestFit="1" customWidth="1"/>
    <col min="4248" max="4248" width="7" bestFit="1" customWidth="1"/>
    <col min="4249" max="4249" width="9" bestFit="1" customWidth="1"/>
    <col min="4250" max="4250" width="7" bestFit="1" customWidth="1"/>
    <col min="4251" max="4251" width="9" bestFit="1" customWidth="1"/>
    <col min="4252" max="4253" width="6" bestFit="1" customWidth="1"/>
    <col min="4254" max="4254" width="9" bestFit="1" customWidth="1"/>
    <col min="4255" max="4255" width="7" bestFit="1" customWidth="1"/>
    <col min="4256" max="4256" width="6" bestFit="1" customWidth="1"/>
    <col min="4257" max="4260" width="7" bestFit="1" customWidth="1"/>
    <col min="4261" max="4261" width="8" bestFit="1" customWidth="1"/>
    <col min="4262" max="4262" width="9" bestFit="1" customWidth="1"/>
    <col min="4263" max="4263" width="8" bestFit="1" customWidth="1"/>
    <col min="4264" max="4264" width="6" bestFit="1" customWidth="1"/>
    <col min="4265" max="4265" width="7" bestFit="1" customWidth="1"/>
    <col min="4266" max="4269" width="9" bestFit="1" customWidth="1"/>
    <col min="4270" max="4270" width="7" bestFit="1" customWidth="1"/>
    <col min="4271" max="4271" width="9" bestFit="1" customWidth="1"/>
    <col min="4272" max="4272" width="7" bestFit="1" customWidth="1"/>
    <col min="4273" max="4273" width="9" bestFit="1" customWidth="1"/>
    <col min="4274" max="4276" width="7" bestFit="1" customWidth="1"/>
    <col min="4277" max="4277" width="9" bestFit="1" customWidth="1"/>
    <col min="4278" max="4278" width="7" bestFit="1" customWidth="1"/>
    <col min="4279" max="4279" width="9" bestFit="1" customWidth="1"/>
    <col min="4280" max="4280" width="7" bestFit="1" customWidth="1"/>
    <col min="4281" max="4281" width="8" bestFit="1" customWidth="1"/>
    <col min="4282" max="4282" width="7" bestFit="1" customWidth="1"/>
    <col min="4283" max="4283" width="8" bestFit="1" customWidth="1"/>
    <col min="4284" max="4284" width="9" bestFit="1" customWidth="1"/>
    <col min="4285" max="4285" width="8" bestFit="1" customWidth="1"/>
    <col min="4286" max="4286" width="9" bestFit="1" customWidth="1"/>
    <col min="4287" max="4288" width="7" bestFit="1" customWidth="1"/>
    <col min="4289" max="4289" width="4" bestFit="1" customWidth="1"/>
    <col min="4290" max="4290" width="9" bestFit="1" customWidth="1"/>
    <col min="4291" max="4291" width="6" bestFit="1" customWidth="1"/>
    <col min="4292" max="4292" width="7" bestFit="1" customWidth="1"/>
    <col min="4293" max="4293" width="8" bestFit="1" customWidth="1"/>
    <col min="4294" max="4294" width="4" bestFit="1" customWidth="1"/>
    <col min="4295" max="4295" width="8" bestFit="1" customWidth="1"/>
    <col min="4296" max="4297" width="7" bestFit="1" customWidth="1"/>
    <col min="4298" max="4298" width="9" bestFit="1" customWidth="1"/>
    <col min="4299" max="4300" width="7" bestFit="1" customWidth="1"/>
    <col min="4301" max="4302" width="9" bestFit="1" customWidth="1"/>
    <col min="4303" max="4304" width="6" bestFit="1" customWidth="1"/>
    <col min="4305" max="4306" width="9" bestFit="1" customWidth="1"/>
    <col min="4307" max="4307" width="8" bestFit="1" customWidth="1"/>
    <col min="4308" max="4308" width="9" bestFit="1" customWidth="1"/>
    <col min="4309" max="4309" width="7" bestFit="1" customWidth="1"/>
    <col min="4310" max="4310" width="9" bestFit="1" customWidth="1"/>
    <col min="4311" max="4311" width="7" bestFit="1" customWidth="1"/>
    <col min="4312" max="4313" width="9" bestFit="1" customWidth="1"/>
    <col min="4314" max="4315" width="7" bestFit="1" customWidth="1"/>
    <col min="4316" max="4316" width="9" bestFit="1" customWidth="1"/>
    <col min="4317" max="4317" width="7" bestFit="1" customWidth="1"/>
    <col min="4318" max="4318" width="4" bestFit="1" customWidth="1"/>
    <col min="4319" max="4319" width="11" bestFit="1" customWidth="1"/>
    <col min="4320" max="4321" width="9" bestFit="1" customWidth="1"/>
    <col min="4322" max="4322" width="7" bestFit="1" customWidth="1"/>
    <col min="4323" max="4323" width="4" bestFit="1" customWidth="1"/>
    <col min="4324" max="4324" width="8" bestFit="1" customWidth="1"/>
    <col min="4325" max="4325" width="9" bestFit="1" customWidth="1"/>
    <col min="4326" max="4328" width="7" bestFit="1" customWidth="1"/>
    <col min="4329" max="4329" width="11" bestFit="1" customWidth="1"/>
    <col min="4330" max="4332" width="7" bestFit="1" customWidth="1"/>
    <col min="4333" max="4333" width="6" bestFit="1" customWidth="1"/>
    <col min="4334" max="4334" width="8" bestFit="1" customWidth="1"/>
    <col min="4335" max="4335" width="9" bestFit="1" customWidth="1"/>
    <col min="4336" max="4339" width="7" bestFit="1" customWidth="1"/>
    <col min="4340" max="4341" width="9" bestFit="1" customWidth="1"/>
    <col min="4342" max="4342" width="8" bestFit="1" customWidth="1"/>
    <col min="4343" max="4343" width="9" bestFit="1" customWidth="1"/>
    <col min="4344" max="4344" width="7" bestFit="1" customWidth="1"/>
    <col min="4345" max="4346" width="9" bestFit="1" customWidth="1"/>
    <col min="4347" max="4347" width="7" bestFit="1" customWidth="1"/>
    <col min="4348" max="4348" width="4" bestFit="1" customWidth="1"/>
    <col min="4349" max="4349" width="6" bestFit="1" customWidth="1"/>
    <col min="4350" max="4350" width="7" bestFit="1" customWidth="1"/>
    <col min="4351" max="4352" width="9" bestFit="1" customWidth="1"/>
    <col min="4353" max="4358" width="7" bestFit="1" customWidth="1"/>
    <col min="4359" max="4360" width="9" bestFit="1" customWidth="1"/>
    <col min="4361" max="4361" width="7" bestFit="1" customWidth="1"/>
    <col min="4362" max="4362" width="6" bestFit="1" customWidth="1"/>
    <col min="4363" max="4363" width="9" bestFit="1" customWidth="1"/>
    <col min="4364" max="4364" width="6" bestFit="1" customWidth="1"/>
    <col min="4365" max="4365" width="7" bestFit="1" customWidth="1"/>
    <col min="4366" max="4366" width="9" bestFit="1" customWidth="1"/>
    <col min="4367" max="4368" width="7" bestFit="1" customWidth="1"/>
    <col min="4369" max="4369" width="9" bestFit="1" customWidth="1"/>
    <col min="4370" max="4370" width="6" bestFit="1" customWidth="1"/>
    <col min="4371" max="4374" width="7" bestFit="1" customWidth="1"/>
    <col min="4375" max="4376" width="9" bestFit="1" customWidth="1"/>
    <col min="4377" max="4378" width="7" bestFit="1" customWidth="1"/>
    <col min="4379" max="4379" width="9" bestFit="1" customWidth="1"/>
    <col min="4380" max="4382" width="7" bestFit="1" customWidth="1"/>
    <col min="4383" max="4383" width="4" bestFit="1" customWidth="1"/>
    <col min="4384" max="4384" width="7" bestFit="1" customWidth="1"/>
    <col min="4385" max="4387" width="9" bestFit="1" customWidth="1"/>
    <col min="4388" max="4391" width="7" bestFit="1" customWidth="1"/>
    <col min="4392" max="4392" width="8" bestFit="1" customWidth="1"/>
    <col min="4393" max="4393" width="7" bestFit="1" customWidth="1"/>
    <col min="4394" max="4397" width="9" bestFit="1" customWidth="1"/>
    <col min="4398" max="4398" width="4" bestFit="1" customWidth="1"/>
    <col min="4399" max="4399" width="7" bestFit="1" customWidth="1"/>
    <col min="4400" max="4400" width="8" bestFit="1" customWidth="1"/>
    <col min="4401" max="4401" width="7" bestFit="1" customWidth="1"/>
    <col min="4402" max="4403" width="9" bestFit="1" customWidth="1"/>
    <col min="4404" max="4405" width="6" bestFit="1" customWidth="1"/>
    <col min="4406" max="4409" width="7" bestFit="1" customWidth="1"/>
    <col min="4410" max="4410" width="9" bestFit="1" customWidth="1"/>
    <col min="4411" max="4413" width="7" bestFit="1" customWidth="1"/>
    <col min="4414" max="4414" width="9" bestFit="1" customWidth="1"/>
    <col min="4415" max="4417" width="7" bestFit="1" customWidth="1"/>
    <col min="4418" max="4419" width="9" bestFit="1" customWidth="1"/>
    <col min="4420" max="4420" width="8" bestFit="1" customWidth="1"/>
    <col min="4421" max="4425" width="7" bestFit="1" customWidth="1"/>
    <col min="4426" max="4426" width="8" bestFit="1" customWidth="1"/>
    <col min="4427" max="4427" width="4" bestFit="1" customWidth="1"/>
    <col min="4428" max="4428" width="7" bestFit="1" customWidth="1"/>
    <col min="4429" max="4429" width="9" bestFit="1" customWidth="1"/>
    <col min="4430" max="4431" width="8" bestFit="1" customWidth="1"/>
    <col min="4432" max="4432" width="9" bestFit="1" customWidth="1"/>
    <col min="4433" max="4435" width="7" bestFit="1" customWidth="1"/>
    <col min="4436" max="4436" width="6" bestFit="1" customWidth="1"/>
    <col min="4437" max="4437" width="7" bestFit="1" customWidth="1"/>
    <col min="4438" max="4438" width="9" bestFit="1" customWidth="1"/>
    <col min="4439" max="4439" width="7" bestFit="1" customWidth="1"/>
    <col min="4440" max="4440" width="9" bestFit="1" customWidth="1"/>
    <col min="4441" max="4441" width="7" bestFit="1" customWidth="1"/>
    <col min="4442" max="4444" width="9" bestFit="1" customWidth="1"/>
    <col min="4445" max="4445" width="7" bestFit="1" customWidth="1"/>
    <col min="4446" max="4446" width="9" bestFit="1" customWidth="1"/>
    <col min="4447" max="4447" width="6" bestFit="1" customWidth="1"/>
    <col min="4448" max="4449" width="9" bestFit="1" customWidth="1"/>
    <col min="4450" max="4450" width="7" bestFit="1" customWidth="1"/>
    <col min="4451" max="4451" width="9" bestFit="1" customWidth="1"/>
    <col min="4452" max="4452" width="7" bestFit="1" customWidth="1"/>
    <col min="4453" max="4453" width="9" bestFit="1" customWidth="1"/>
    <col min="4454" max="4454" width="6" bestFit="1" customWidth="1"/>
    <col min="4455" max="4455" width="9" bestFit="1" customWidth="1"/>
    <col min="4456" max="4456" width="11" bestFit="1" customWidth="1"/>
    <col min="4457" max="4457" width="6" bestFit="1" customWidth="1"/>
    <col min="4458" max="4458" width="7" bestFit="1" customWidth="1"/>
    <col min="4459" max="4459" width="9" bestFit="1" customWidth="1"/>
    <col min="4460" max="4460" width="7" bestFit="1" customWidth="1"/>
    <col min="4461" max="4461" width="6" bestFit="1" customWidth="1"/>
    <col min="4462" max="4462" width="7" bestFit="1" customWidth="1"/>
    <col min="4463" max="4464" width="9" bestFit="1" customWidth="1"/>
    <col min="4465" max="4465" width="7" bestFit="1" customWidth="1"/>
    <col min="4466" max="4466" width="9" bestFit="1" customWidth="1"/>
    <col min="4467" max="4467" width="7" bestFit="1" customWidth="1"/>
    <col min="4468" max="4468" width="8" bestFit="1" customWidth="1"/>
    <col min="4469" max="4469" width="9" bestFit="1" customWidth="1"/>
    <col min="4470" max="4470" width="7" bestFit="1" customWidth="1"/>
    <col min="4471" max="4471" width="10" bestFit="1" customWidth="1"/>
    <col min="4472" max="4473" width="7" bestFit="1" customWidth="1"/>
    <col min="4474" max="4474" width="4" bestFit="1" customWidth="1"/>
    <col min="4475" max="4475" width="6" bestFit="1" customWidth="1"/>
    <col min="4476" max="4476" width="9" bestFit="1" customWidth="1"/>
    <col min="4477" max="4477" width="7" bestFit="1" customWidth="1"/>
    <col min="4478" max="4478" width="4" bestFit="1" customWidth="1"/>
    <col min="4479" max="4481" width="7" bestFit="1" customWidth="1"/>
    <col min="4482" max="4482" width="9" bestFit="1" customWidth="1"/>
    <col min="4483" max="4486" width="7" bestFit="1" customWidth="1"/>
    <col min="4487" max="4487" width="4" bestFit="1" customWidth="1"/>
    <col min="4488" max="4488" width="9" bestFit="1" customWidth="1"/>
    <col min="4489" max="4489" width="6" bestFit="1" customWidth="1"/>
    <col min="4490" max="4491" width="7" bestFit="1" customWidth="1"/>
    <col min="4492" max="4492" width="6" bestFit="1" customWidth="1"/>
    <col min="4493" max="4493" width="8" bestFit="1" customWidth="1"/>
    <col min="4494" max="4494" width="9" bestFit="1" customWidth="1"/>
    <col min="4495" max="4495" width="7" bestFit="1" customWidth="1"/>
    <col min="4496" max="4496" width="8" bestFit="1" customWidth="1"/>
    <col min="4497" max="4500" width="7" bestFit="1" customWidth="1"/>
    <col min="4501" max="4501" width="8" bestFit="1" customWidth="1"/>
    <col min="4502" max="4502" width="7" bestFit="1" customWidth="1"/>
    <col min="4503" max="4503" width="9" bestFit="1" customWidth="1"/>
    <col min="4504" max="4504" width="7" bestFit="1" customWidth="1"/>
    <col min="4505" max="4506" width="9" bestFit="1" customWidth="1"/>
    <col min="4507" max="4507" width="7" bestFit="1" customWidth="1"/>
    <col min="4508" max="4508" width="9" bestFit="1" customWidth="1"/>
    <col min="4509" max="4509" width="8" bestFit="1" customWidth="1"/>
    <col min="4510" max="4510" width="9" bestFit="1" customWidth="1"/>
    <col min="4511" max="4512" width="6" bestFit="1" customWidth="1"/>
    <col min="4513" max="4513" width="9" bestFit="1" customWidth="1"/>
    <col min="4514" max="4514" width="7" bestFit="1" customWidth="1"/>
    <col min="4515" max="4515" width="9" bestFit="1" customWidth="1"/>
    <col min="4516" max="4516" width="6" bestFit="1" customWidth="1"/>
    <col min="4517" max="4517" width="7" bestFit="1" customWidth="1"/>
    <col min="4518" max="4518" width="9" bestFit="1" customWidth="1"/>
    <col min="4519" max="4519" width="11" bestFit="1" customWidth="1"/>
    <col min="4520" max="4520" width="9" bestFit="1" customWidth="1"/>
    <col min="4521" max="4521" width="7" bestFit="1" customWidth="1"/>
    <col min="4522" max="4522" width="9" bestFit="1" customWidth="1"/>
    <col min="4523" max="4523" width="6" bestFit="1" customWidth="1"/>
    <col min="4524" max="4527" width="7" bestFit="1" customWidth="1"/>
    <col min="4528" max="4529" width="9" bestFit="1" customWidth="1"/>
    <col min="4530" max="4530" width="7" bestFit="1" customWidth="1"/>
    <col min="4531" max="4531" width="9" bestFit="1" customWidth="1"/>
    <col min="4532" max="4532" width="6" bestFit="1" customWidth="1"/>
    <col min="4533" max="4533" width="10" bestFit="1" customWidth="1"/>
    <col min="4534" max="4534" width="6" bestFit="1" customWidth="1"/>
    <col min="4535" max="4536" width="9" bestFit="1" customWidth="1"/>
    <col min="4537" max="4538" width="7" bestFit="1" customWidth="1"/>
    <col min="4539" max="4539" width="9" bestFit="1" customWidth="1"/>
    <col min="4540" max="4540" width="7" bestFit="1" customWidth="1"/>
    <col min="4541" max="4541" width="8" bestFit="1" customWidth="1"/>
    <col min="4542" max="4545" width="7" bestFit="1" customWidth="1"/>
    <col min="4546" max="4546" width="9" bestFit="1" customWidth="1"/>
    <col min="4547" max="4547" width="8" bestFit="1" customWidth="1"/>
    <col min="4548" max="4549" width="9" bestFit="1" customWidth="1"/>
    <col min="4550" max="4550" width="7" bestFit="1" customWidth="1"/>
    <col min="4551" max="4552" width="9" bestFit="1" customWidth="1"/>
    <col min="4553" max="4554" width="7" bestFit="1" customWidth="1"/>
    <col min="4555" max="4555" width="9" bestFit="1" customWidth="1"/>
    <col min="4556" max="4558" width="7" bestFit="1" customWidth="1"/>
    <col min="4559" max="4559" width="11" bestFit="1" customWidth="1"/>
    <col min="4560" max="4560" width="9" bestFit="1" customWidth="1"/>
    <col min="4561" max="4561" width="8" bestFit="1" customWidth="1"/>
    <col min="4562" max="4564" width="7" bestFit="1" customWidth="1"/>
    <col min="4565" max="4566" width="9" bestFit="1" customWidth="1"/>
    <col min="4567" max="4568" width="7" bestFit="1" customWidth="1"/>
    <col min="4569" max="4569" width="8" bestFit="1" customWidth="1"/>
    <col min="4570" max="4570" width="6" bestFit="1" customWidth="1"/>
    <col min="4571" max="4571" width="9" bestFit="1" customWidth="1"/>
    <col min="4572" max="4572" width="7" bestFit="1" customWidth="1"/>
    <col min="4573" max="4573" width="9" bestFit="1" customWidth="1"/>
    <col min="4574" max="4574" width="7" bestFit="1" customWidth="1"/>
    <col min="4575" max="4575" width="9" bestFit="1" customWidth="1"/>
    <col min="4576" max="4578" width="7" bestFit="1" customWidth="1"/>
    <col min="4579" max="4579" width="4" bestFit="1" customWidth="1"/>
    <col min="4580" max="4581" width="9" bestFit="1" customWidth="1"/>
    <col min="4582" max="4582" width="6" bestFit="1" customWidth="1"/>
    <col min="4583" max="4585" width="9" bestFit="1" customWidth="1"/>
    <col min="4586" max="4586" width="6" bestFit="1" customWidth="1"/>
    <col min="4587" max="4587" width="7" bestFit="1" customWidth="1"/>
    <col min="4588" max="4588" width="9" bestFit="1" customWidth="1"/>
    <col min="4589" max="4589" width="8" bestFit="1" customWidth="1"/>
    <col min="4590" max="4591" width="7" bestFit="1" customWidth="1"/>
    <col min="4592" max="4592" width="9" bestFit="1" customWidth="1"/>
    <col min="4593" max="4593" width="7" bestFit="1" customWidth="1"/>
    <col min="4594" max="4594" width="4" bestFit="1" customWidth="1"/>
    <col min="4595" max="4596" width="7" bestFit="1" customWidth="1"/>
    <col min="4597" max="4598" width="4" bestFit="1" customWidth="1"/>
    <col min="4599" max="4600" width="9" bestFit="1" customWidth="1"/>
    <col min="4601" max="4601" width="7" bestFit="1" customWidth="1"/>
    <col min="4602" max="4602" width="9" bestFit="1" customWidth="1"/>
    <col min="4603" max="4604" width="7" bestFit="1" customWidth="1"/>
    <col min="4605" max="4605" width="9" bestFit="1" customWidth="1"/>
    <col min="4606" max="4606" width="8" bestFit="1" customWidth="1"/>
    <col min="4607" max="4607" width="6" bestFit="1" customWidth="1"/>
    <col min="4608" max="4610" width="9" bestFit="1" customWidth="1"/>
    <col min="4611" max="4611" width="7" bestFit="1" customWidth="1"/>
    <col min="4612" max="4612" width="9" bestFit="1" customWidth="1"/>
    <col min="4613" max="4613" width="4" bestFit="1" customWidth="1"/>
    <col min="4614" max="4614" width="9" bestFit="1" customWidth="1"/>
    <col min="4615" max="4615" width="8" bestFit="1" customWidth="1"/>
    <col min="4616" max="4616" width="7" bestFit="1" customWidth="1"/>
    <col min="4617" max="4617" width="9" bestFit="1" customWidth="1"/>
    <col min="4618" max="4620" width="7" bestFit="1" customWidth="1"/>
    <col min="4621" max="4621" width="9" bestFit="1" customWidth="1"/>
    <col min="4622" max="4622" width="10" bestFit="1" customWidth="1"/>
    <col min="4623" max="4624" width="6" bestFit="1" customWidth="1"/>
    <col min="4625" max="4625" width="9" bestFit="1" customWidth="1"/>
    <col min="4626" max="4626" width="6" bestFit="1" customWidth="1"/>
    <col min="4627" max="4627" width="7" bestFit="1" customWidth="1"/>
    <col min="4628" max="4628" width="9" bestFit="1" customWidth="1"/>
    <col min="4629" max="4630" width="7" bestFit="1" customWidth="1"/>
    <col min="4631" max="4631" width="9" bestFit="1" customWidth="1"/>
    <col min="4632" max="4632" width="7" bestFit="1" customWidth="1"/>
    <col min="4633" max="4634" width="9" bestFit="1" customWidth="1"/>
    <col min="4635" max="4636" width="7" bestFit="1" customWidth="1"/>
    <col min="4637" max="4637" width="9" bestFit="1" customWidth="1"/>
    <col min="4638" max="4646" width="7" bestFit="1" customWidth="1"/>
    <col min="4647" max="4647" width="9" bestFit="1" customWidth="1"/>
    <col min="4648" max="4648" width="7" bestFit="1" customWidth="1"/>
    <col min="4649" max="4649" width="8" bestFit="1" customWidth="1"/>
    <col min="4650" max="4652" width="7" bestFit="1" customWidth="1"/>
    <col min="4653" max="4653" width="6" bestFit="1" customWidth="1"/>
    <col min="4654" max="4654" width="7" bestFit="1" customWidth="1"/>
    <col min="4655" max="4655" width="9" bestFit="1" customWidth="1"/>
    <col min="4656" max="4656" width="7" bestFit="1" customWidth="1"/>
    <col min="4657" max="4657" width="4" bestFit="1" customWidth="1"/>
    <col min="4658" max="4660" width="7" bestFit="1" customWidth="1"/>
    <col min="4661" max="4661" width="8" bestFit="1" customWidth="1"/>
    <col min="4662" max="4662" width="9" bestFit="1" customWidth="1"/>
    <col min="4663" max="4663" width="4" bestFit="1" customWidth="1"/>
    <col min="4664" max="4664" width="6" bestFit="1" customWidth="1"/>
    <col min="4665" max="4666" width="7" bestFit="1" customWidth="1"/>
    <col min="4667" max="4668" width="9" bestFit="1" customWidth="1"/>
    <col min="4669" max="4669" width="7" bestFit="1" customWidth="1"/>
    <col min="4670" max="4671" width="9" bestFit="1" customWidth="1"/>
    <col min="4672" max="4672" width="6" bestFit="1" customWidth="1"/>
    <col min="4673" max="4673" width="7" bestFit="1" customWidth="1"/>
    <col min="4674" max="4675" width="9" bestFit="1" customWidth="1"/>
    <col min="4676" max="4676" width="4" bestFit="1" customWidth="1"/>
    <col min="4677" max="4677" width="7" bestFit="1" customWidth="1"/>
    <col min="4678" max="4679" width="9" bestFit="1" customWidth="1"/>
    <col min="4680" max="4680" width="4" bestFit="1" customWidth="1"/>
    <col min="4681" max="4681" width="7" bestFit="1" customWidth="1"/>
    <col min="4682" max="4682" width="8" bestFit="1" customWidth="1"/>
    <col min="4683" max="4683" width="7" bestFit="1" customWidth="1"/>
    <col min="4684" max="4685" width="9" bestFit="1" customWidth="1"/>
    <col min="4686" max="4686" width="8" bestFit="1" customWidth="1"/>
    <col min="4687" max="4688" width="7" bestFit="1" customWidth="1"/>
    <col min="4689" max="4689" width="9" bestFit="1" customWidth="1"/>
    <col min="4690" max="4692" width="7" bestFit="1" customWidth="1"/>
    <col min="4693" max="4693" width="9" bestFit="1" customWidth="1"/>
    <col min="4694" max="4694" width="7" bestFit="1" customWidth="1"/>
    <col min="4695" max="4695" width="9" bestFit="1" customWidth="1"/>
    <col min="4696" max="4696" width="8" bestFit="1" customWidth="1"/>
    <col min="4697" max="4700" width="7" bestFit="1" customWidth="1"/>
    <col min="4701" max="4701" width="8" bestFit="1" customWidth="1"/>
    <col min="4702" max="4702" width="9" bestFit="1" customWidth="1"/>
    <col min="4703" max="4703" width="7" bestFit="1" customWidth="1"/>
    <col min="4704" max="4704" width="9" bestFit="1" customWidth="1"/>
    <col min="4705" max="4707" width="7" bestFit="1" customWidth="1"/>
    <col min="4708" max="4710" width="9" bestFit="1" customWidth="1"/>
    <col min="4711" max="4711" width="10" bestFit="1" customWidth="1"/>
    <col min="4712" max="4713" width="7" bestFit="1" customWidth="1"/>
    <col min="4714" max="4714" width="4" bestFit="1" customWidth="1"/>
    <col min="4715" max="4716" width="9" bestFit="1" customWidth="1"/>
    <col min="4717" max="4717" width="7" bestFit="1" customWidth="1"/>
    <col min="4718" max="4719" width="8" bestFit="1" customWidth="1"/>
    <col min="4720" max="4720" width="9" bestFit="1" customWidth="1"/>
    <col min="4721" max="4723" width="7" bestFit="1" customWidth="1"/>
    <col min="4724" max="4724" width="9" bestFit="1" customWidth="1"/>
    <col min="4725" max="4728" width="7" bestFit="1" customWidth="1"/>
    <col min="4729" max="4729" width="9" bestFit="1" customWidth="1"/>
    <col min="4730" max="4730" width="4" bestFit="1" customWidth="1"/>
    <col min="4731" max="4732" width="7" bestFit="1" customWidth="1"/>
    <col min="4733" max="4734" width="9" bestFit="1" customWidth="1"/>
    <col min="4735" max="4735" width="7" bestFit="1" customWidth="1"/>
    <col min="4736" max="4741" width="9" bestFit="1" customWidth="1"/>
    <col min="4742" max="4745" width="7" bestFit="1" customWidth="1"/>
    <col min="4746" max="4746" width="9" bestFit="1" customWidth="1"/>
    <col min="4747" max="4748" width="7" bestFit="1" customWidth="1"/>
    <col min="4749" max="4749" width="9" bestFit="1" customWidth="1"/>
    <col min="4750" max="4752" width="7" bestFit="1" customWidth="1"/>
    <col min="4753" max="4753" width="4" bestFit="1" customWidth="1"/>
    <col min="4754" max="4754" width="9" bestFit="1" customWidth="1"/>
    <col min="4755" max="4755" width="7" bestFit="1" customWidth="1"/>
    <col min="4756" max="4756" width="6" bestFit="1" customWidth="1"/>
    <col min="4757" max="4757" width="7" bestFit="1" customWidth="1"/>
    <col min="4758" max="4758" width="9" bestFit="1" customWidth="1"/>
    <col min="4759" max="4759" width="7" bestFit="1" customWidth="1"/>
    <col min="4760" max="4760" width="4" bestFit="1" customWidth="1"/>
    <col min="4761" max="4761" width="7" bestFit="1" customWidth="1"/>
    <col min="4762" max="4763" width="9" bestFit="1" customWidth="1"/>
    <col min="4764" max="4765" width="7" bestFit="1" customWidth="1"/>
    <col min="4766" max="4766" width="8" bestFit="1" customWidth="1"/>
    <col min="4767" max="4767" width="6" bestFit="1" customWidth="1"/>
    <col min="4768" max="4769" width="4" bestFit="1" customWidth="1"/>
    <col min="4770" max="4770" width="9" bestFit="1" customWidth="1"/>
    <col min="4771" max="4773" width="7" bestFit="1" customWidth="1"/>
    <col min="4774" max="4774" width="8" bestFit="1" customWidth="1"/>
    <col min="4775" max="4775" width="6" bestFit="1" customWidth="1"/>
    <col min="4776" max="4777" width="7" bestFit="1" customWidth="1"/>
    <col min="4778" max="4778" width="6" bestFit="1" customWidth="1"/>
    <col min="4779" max="4780" width="7" bestFit="1" customWidth="1"/>
    <col min="4781" max="4782" width="9" bestFit="1" customWidth="1"/>
    <col min="4783" max="4783" width="7" bestFit="1" customWidth="1"/>
    <col min="4784" max="4784" width="9" bestFit="1" customWidth="1"/>
    <col min="4785" max="4787" width="7" bestFit="1" customWidth="1"/>
    <col min="4788" max="4789" width="9" bestFit="1" customWidth="1"/>
    <col min="4790" max="4791" width="7" bestFit="1" customWidth="1"/>
    <col min="4792" max="4792" width="6" bestFit="1" customWidth="1"/>
    <col min="4793" max="4794" width="9" bestFit="1" customWidth="1"/>
    <col min="4795" max="4795" width="6" bestFit="1" customWidth="1"/>
    <col min="4796" max="4796" width="9" bestFit="1" customWidth="1"/>
    <col min="4797" max="4799" width="7" bestFit="1" customWidth="1"/>
    <col min="4800" max="4800" width="11" bestFit="1" customWidth="1"/>
    <col min="4801" max="4801" width="9" bestFit="1" customWidth="1"/>
    <col min="4802" max="4802" width="8" bestFit="1" customWidth="1"/>
    <col min="4803" max="4807" width="7" bestFit="1" customWidth="1"/>
    <col min="4808" max="4809" width="9" bestFit="1" customWidth="1"/>
    <col min="4810" max="4810" width="7" bestFit="1" customWidth="1"/>
    <col min="4811" max="4811" width="4" bestFit="1" customWidth="1"/>
    <col min="4812" max="4812" width="9" bestFit="1" customWidth="1"/>
    <col min="4813" max="4813" width="7" bestFit="1" customWidth="1"/>
    <col min="4814" max="4814" width="8" bestFit="1" customWidth="1"/>
    <col min="4815" max="4817" width="7" bestFit="1" customWidth="1"/>
    <col min="4818" max="4818" width="6" bestFit="1" customWidth="1"/>
    <col min="4819" max="4819" width="7" bestFit="1" customWidth="1"/>
    <col min="4820" max="4820" width="9" bestFit="1" customWidth="1"/>
    <col min="4821" max="4821" width="7" bestFit="1" customWidth="1"/>
    <col min="4822" max="4823" width="9" bestFit="1" customWidth="1"/>
    <col min="4824" max="4827" width="7" bestFit="1" customWidth="1"/>
    <col min="4828" max="4831" width="9" bestFit="1" customWidth="1"/>
    <col min="4832" max="4832" width="11" bestFit="1" customWidth="1"/>
    <col min="4833" max="4833" width="4" bestFit="1" customWidth="1"/>
    <col min="4834" max="4834" width="7" bestFit="1" customWidth="1"/>
    <col min="4835" max="4835" width="9" bestFit="1" customWidth="1"/>
    <col min="4836" max="4836" width="7" bestFit="1" customWidth="1"/>
    <col min="4837" max="4837" width="9" bestFit="1" customWidth="1"/>
    <col min="4838" max="4838" width="7" bestFit="1" customWidth="1"/>
    <col min="4839" max="4839" width="6" bestFit="1" customWidth="1"/>
    <col min="4840" max="4840" width="7" bestFit="1" customWidth="1"/>
    <col min="4841" max="4841" width="11" bestFit="1" customWidth="1"/>
    <col min="4842" max="4844" width="9" bestFit="1" customWidth="1"/>
    <col min="4845" max="4847" width="7" bestFit="1" customWidth="1"/>
    <col min="4848" max="4848" width="9" bestFit="1" customWidth="1"/>
    <col min="4849" max="4851" width="7" bestFit="1" customWidth="1"/>
    <col min="4852" max="4852" width="9" bestFit="1" customWidth="1"/>
    <col min="4853" max="4853" width="8" bestFit="1" customWidth="1"/>
    <col min="4854" max="4856" width="7" bestFit="1" customWidth="1"/>
    <col min="4857" max="4857" width="6" bestFit="1" customWidth="1"/>
    <col min="4858" max="4863" width="7" bestFit="1" customWidth="1"/>
    <col min="4864" max="4864" width="9" bestFit="1" customWidth="1"/>
    <col min="4865" max="4866" width="7" bestFit="1" customWidth="1"/>
    <col min="4867" max="4867" width="6" bestFit="1" customWidth="1"/>
    <col min="4868" max="4868" width="7" bestFit="1" customWidth="1"/>
    <col min="4869" max="4873" width="9" bestFit="1" customWidth="1"/>
    <col min="4874" max="4874" width="7" bestFit="1" customWidth="1"/>
    <col min="4875" max="4875" width="9" bestFit="1" customWidth="1"/>
    <col min="4876" max="4876" width="7" bestFit="1" customWidth="1"/>
    <col min="4877" max="4877" width="4" bestFit="1" customWidth="1"/>
    <col min="4878" max="4879" width="9" bestFit="1" customWidth="1"/>
    <col min="4880" max="4880" width="6" bestFit="1" customWidth="1"/>
    <col min="4881" max="4882" width="9" bestFit="1" customWidth="1"/>
    <col min="4883" max="4883" width="4" bestFit="1" customWidth="1"/>
    <col min="4884" max="4884" width="7" bestFit="1" customWidth="1"/>
    <col min="4885" max="4886" width="9" bestFit="1" customWidth="1"/>
    <col min="4887" max="4888" width="7" bestFit="1" customWidth="1"/>
    <col min="4889" max="4890" width="9" bestFit="1" customWidth="1"/>
    <col min="4891" max="4891" width="8" bestFit="1" customWidth="1"/>
    <col min="4892" max="4892" width="7" bestFit="1" customWidth="1"/>
    <col min="4893" max="4893" width="9" bestFit="1" customWidth="1"/>
    <col min="4894" max="4899" width="7" bestFit="1" customWidth="1"/>
    <col min="4900" max="4900" width="9" bestFit="1" customWidth="1"/>
    <col min="4901" max="4903" width="7" bestFit="1" customWidth="1"/>
    <col min="4904" max="4904" width="9" bestFit="1" customWidth="1"/>
    <col min="4905" max="4905" width="7" bestFit="1" customWidth="1"/>
    <col min="4906" max="4906" width="6" bestFit="1" customWidth="1"/>
    <col min="4907" max="4908" width="7" bestFit="1" customWidth="1"/>
    <col min="4909" max="4909" width="9" bestFit="1" customWidth="1"/>
    <col min="4910" max="4914" width="7" bestFit="1" customWidth="1"/>
    <col min="4915" max="4915" width="6" bestFit="1" customWidth="1"/>
    <col min="4916" max="4916" width="9" bestFit="1" customWidth="1"/>
    <col min="4917" max="4917" width="7" bestFit="1" customWidth="1"/>
    <col min="4918" max="4918" width="9" bestFit="1" customWidth="1"/>
    <col min="4919" max="4920" width="7" bestFit="1" customWidth="1"/>
    <col min="4921" max="4921" width="4" bestFit="1" customWidth="1"/>
    <col min="4922" max="4922" width="7" bestFit="1" customWidth="1"/>
    <col min="4923" max="4923" width="9" bestFit="1" customWidth="1"/>
    <col min="4924" max="4927" width="7" bestFit="1" customWidth="1"/>
    <col min="4928" max="4929" width="9" bestFit="1" customWidth="1"/>
    <col min="4930" max="4931" width="7" bestFit="1" customWidth="1"/>
    <col min="4932" max="4933" width="9" bestFit="1" customWidth="1"/>
    <col min="4934" max="4936" width="7" bestFit="1" customWidth="1"/>
    <col min="4937" max="4939" width="9" bestFit="1" customWidth="1"/>
    <col min="4940" max="4941" width="7" bestFit="1" customWidth="1"/>
    <col min="4942" max="4942" width="6" bestFit="1" customWidth="1"/>
    <col min="4943" max="4943" width="7" bestFit="1" customWidth="1"/>
    <col min="4944" max="4944" width="9" bestFit="1" customWidth="1"/>
    <col min="4945" max="4948" width="7" bestFit="1" customWidth="1"/>
    <col min="4949" max="4949" width="4" bestFit="1" customWidth="1"/>
    <col min="4950" max="4950" width="9" bestFit="1" customWidth="1"/>
    <col min="4951" max="4951" width="7" bestFit="1" customWidth="1"/>
    <col min="4952" max="4952" width="6" bestFit="1" customWidth="1"/>
    <col min="4953" max="4953" width="4" bestFit="1" customWidth="1"/>
    <col min="4954" max="4954" width="9" bestFit="1" customWidth="1"/>
    <col min="4955" max="4955" width="6" bestFit="1" customWidth="1"/>
    <col min="4956" max="4958" width="7" bestFit="1" customWidth="1"/>
    <col min="4959" max="4962" width="9" bestFit="1" customWidth="1"/>
    <col min="4963" max="4963" width="7" bestFit="1" customWidth="1"/>
    <col min="4964" max="4964" width="9" bestFit="1" customWidth="1"/>
    <col min="4965" max="4965" width="7" bestFit="1" customWidth="1"/>
    <col min="4966" max="4968" width="9" bestFit="1" customWidth="1"/>
    <col min="4969" max="4970" width="7" bestFit="1" customWidth="1"/>
    <col min="4971" max="4972" width="8" bestFit="1" customWidth="1"/>
    <col min="4973" max="4974" width="6" bestFit="1" customWidth="1"/>
    <col min="4975" max="4976" width="7" bestFit="1" customWidth="1"/>
    <col min="4977" max="4977" width="9" bestFit="1" customWidth="1"/>
    <col min="4978" max="4978" width="7" bestFit="1" customWidth="1"/>
    <col min="4979" max="4980" width="9" bestFit="1" customWidth="1"/>
    <col min="4981" max="4981" width="7" bestFit="1" customWidth="1"/>
    <col min="4982" max="4982" width="11" bestFit="1" customWidth="1"/>
    <col min="4983" max="4983" width="9" bestFit="1" customWidth="1"/>
    <col min="4984" max="4986" width="7" bestFit="1" customWidth="1"/>
    <col min="4987" max="4989" width="9" bestFit="1" customWidth="1"/>
    <col min="4990" max="4990" width="6" bestFit="1" customWidth="1"/>
    <col min="4991" max="4995" width="7" bestFit="1" customWidth="1"/>
    <col min="4996" max="4996" width="9" bestFit="1" customWidth="1"/>
    <col min="4997" max="4998" width="7" bestFit="1" customWidth="1"/>
    <col min="4999" max="4999" width="9" bestFit="1" customWidth="1"/>
    <col min="5000" max="5000" width="7" bestFit="1" customWidth="1"/>
    <col min="5001" max="5002" width="9" bestFit="1" customWidth="1"/>
    <col min="5003" max="5003" width="7" bestFit="1" customWidth="1"/>
    <col min="5004" max="5004" width="8" bestFit="1" customWidth="1"/>
    <col min="5005" max="5006" width="7" bestFit="1" customWidth="1"/>
    <col min="5007" max="5007" width="9" bestFit="1" customWidth="1"/>
    <col min="5008" max="5008" width="7" bestFit="1" customWidth="1"/>
    <col min="5009" max="5009" width="6" bestFit="1" customWidth="1"/>
    <col min="5010" max="5010" width="9" bestFit="1" customWidth="1"/>
    <col min="5011" max="5013" width="7" bestFit="1" customWidth="1"/>
    <col min="5014" max="5016" width="9" bestFit="1" customWidth="1"/>
    <col min="5017" max="5017" width="7" bestFit="1" customWidth="1"/>
    <col min="5018" max="5018" width="9" bestFit="1" customWidth="1"/>
    <col min="5019" max="5019" width="7" bestFit="1" customWidth="1"/>
    <col min="5020" max="5020" width="9" bestFit="1" customWidth="1"/>
    <col min="5021" max="5024" width="7" bestFit="1" customWidth="1"/>
    <col min="5025" max="5025" width="9" bestFit="1" customWidth="1"/>
    <col min="5026" max="5026" width="4" bestFit="1" customWidth="1"/>
    <col min="5027" max="5028" width="7" bestFit="1" customWidth="1"/>
    <col min="5029" max="5029" width="9" bestFit="1" customWidth="1"/>
    <col min="5030" max="5030" width="6" bestFit="1" customWidth="1"/>
    <col min="5031" max="5031" width="7" bestFit="1" customWidth="1"/>
    <col min="5032" max="5032" width="9" bestFit="1" customWidth="1"/>
    <col min="5033" max="5033" width="7" bestFit="1" customWidth="1"/>
    <col min="5034" max="5034" width="9" bestFit="1" customWidth="1"/>
    <col min="5035" max="5037" width="7" bestFit="1" customWidth="1"/>
    <col min="5038" max="5040" width="9" bestFit="1" customWidth="1"/>
    <col min="5041" max="5043" width="7" bestFit="1" customWidth="1"/>
    <col min="5044" max="5045" width="9" bestFit="1" customWidth="1"/>
    <col min="5046" max="5046" width="8" bestFit="1" customWidth="1"/>
    <col min="5047" max="5051" width="7" bestFit="1" customWidth="1"/>
    <col min="5052" max="5052" width="4" bestFit="1" customWidth="1"/>
    <col min="5053" max="5053" width="6" bestFit="1" customWidth="1"/>
    <col min="5054" max="5055" width="9" bestFit="1" customWidth="1"/>
    <col min="5056" max="5058" width="7" bestFit="1" customWidth="1"/>
    <col min="5059" max="5059" width="8" bestFit="1" customWidth="1"/>
    <col min="5060" max="5060" width="7" bestFit="1" customWidth="1"/>
    <col min="5061" max="5061" width="6" bestFit="1" customWidth="1"/>
    <col min="5062" max="5063" width="7" bestFit="1" customWidth="1"/>
    <col min="5064" max="5064" width="8" bestFit="1" customWidth="1"/>
    <col min="5065" max="5065" width="4" bestFit="1" customWidth="1"/>
    <col min="5066" max="5067" width="7" bestFit="1" customWidth="1"/>
    <col min="5068" max="5068" width="9" bestFit="1" customWidth="1"/>
    <col min="5069" max="5069" width="7" bestFit="1" customWidth="1"/>
    <col min="5070" max="5070" width="6" bestFit="1" customWidth="1"/>
    <col min="5071" max="5073" width="7" bestFit="1" customWidth="1"/>
    <col min="5074" max="5075" width="9" bestFit="1" customWidth="1"/>
    <col min="5076" max="5077" width="7" bestFit="1" customWidth="1"/>
    <col min="5078" max="5078" width="6" bestFit="1" customWidth="1"/>
    <col min="5079" max="5079" width="8" bestFit="1" customWidth="1"/>
    <col min="5080" max="5081" width="9" bestFit="1" customWidth="1"/>
    <col min="5082" max="5084" width="7" bestFit="1" customWidth="1"/>
    <col min="5085" max="5085" width="6" bestFit="1" customWidth="1"/>
    <col min="5086" max="5086" width="9" bestFit="1" customWidth="1"/>
    <col min="5087" max="5087" width="6" bestFit="1" customWidth="1"/>
    <col min="5088" max="5088" width="7" bestFit="1" customWidth="1"/>
    <col min="5089" max="5089" width="4" bestFit="1" customWidth="1"/>
    <col min="5090" max="5090" width="9" bestFit="1" customWidth="1"/>
    <col min="5091" max="5091" width="6" bestFit="1" customWidth="1"/>
    <col min="5092" max="5092" width="7" bestFit="1" customWidth="1"/>
    <col min="5093" max="5093" width="9" bestFit="1" customWidth="1"/>
    <col min="5094" max="5094" width="6" bestFit="1" customWidth="1"/>
    <col min="5095" max="5095" width="9" bestFit="1" customWidth="1"/>
    <col min="5096" max="5099" width="7" bestFit="1" customWidth="1"/>
    <col min="5100" max="5100" width="8" bestFit="1" customWidth="1"/>
    <col min="5101" max="5103" width="9" bestFit="1" customWidth="1"/>
    <col min="5104" max="5104" width="7" bestFit="1" customWidth="1"/>
    <col min="5105" max="5105" width="9" bestFit="1" customWidth="1"/>
    <col min="5106" max="5106" width="6" bestFit="1" customWidth="1"/>
    <col min="5107" max="5116" width="7" bestFit="1" customWidth="1"/>
    <col min="5117" max="5117" width="9" bestFit="1" customWidth="1"/>
    <col min="5118" max="5118" width="7" bestFit="1" customWidth="1"/>
    <col min="5119" max="5119" width="4" bestFit="1" customWidth="1"/>
    <col min="5120" max="5120" width="8" bestFit="1" customWidth="1"/>
    <col min="5121" max="5121" width="7" bestFit="1" customWidth="1"/>
    <col min="5122" max="5122" width="9" bestFit="1" customWidth="1"/>
    <col min="5123" max="5123" width="6" bestFit="1" customWidth="1"/>
    <col min="5124" max="5124" width="7" bestFit="1" customWidth="1"/>
    <col min="5125" max="5125" width="4" bestFit="1" customWidth="1"/>
    <col min="5126" max="5126" width="9" bestFit="1" customWidth="1"/>
    <col min="5127" max="5130" width="7" bestFit="1" customWidth="1"/>
    <col min="5131" max="5131" width="9" bestFit="1" customWidth="1"/>
    <col min="5132" max="5132" width="7" bestFit="1" customWidth="1"/>
    <col min="5133" max="5133" width="9" bestFit="1" customWidth="1"/>
    <col min="5134" max="5134" width="6" bestFit="1" customWidth="1"/>
    <col min="5135" max="5135" width="9" bestFit="1" customWidth="1"/>
    <col min="5136" max="5140" width="7" bestFit="1" customWidth="1"/>
    <col min="5141" max="5141" width="9" bestFit="1" customWidth="1"/>
    <col min="5142" max="5142" width="4" bestFit="1" customWidth="1"/>
    <col min="5143" max="5145" width="7" bestFit="1" customWidth="1"/>
    <col min="5146" max="5146" width="9" bestFit="1" customWidth="1"/>
    <col min="5147" max="5152" width="7" bestFit="1" customWidth="1"/>
    <col min="5153" max="5153" width="6" bestFit="1" customWidth="1"/>
    <col min="5154" max="5154" width="9" bestFit="1" customWidth="1"/>
    <col min="5155" max="5155" width="7" bestFit="1" customWidth="1"/>
    <col min="5156" max="5156" width="6" bestFit="1" customWidth="1"/>
    <col min="5157" max="5157" width="9" bestFit="1" customWidth="1"/>
    <col min="5158" max="5158" width="8" bestFit="1" customWidth="1"/>
    <col min="5159" max="5159" width="7" bestFit="1" customWidth="1"/>
    <col min="5160" max="5160" width="9" bestFit="1" customWidth="1"/>
    <col min="5161" max="5161" width="7" bestFit="1" customWidth="1"/>
    <col min="5162" max="5162" width="9" bestFit="1" customWidth="1"/>
    <col min="5163" max="5163" width="6" bestFit="1" customWidth="1"/>
    <col min="5164" max="5164" width="7" bestFit="1" customWidth="1"/>
    <col min="5165" max="5165" width="9" bestFit="1" customWidth="1"/>
    <col min="5166" max="5166" width="8" bestFit="1" customWidth="1"/>
    <col min="5167" max="5167" width="9" bestFit="1" customWidth="1"/>
    <col min="5168" max="5172" width="7" bestFit="1" customWidth="1"/>
    <col min="5173" max="5174" width="9" bestFit="1" customWidth="1"/>
    <col min="5175" max="5175" width="8" bestFit="1" customWidth="1"/>
    <col min="5176" max="5177" width="7" bestFit="1" customWidth="1"/>
    <col min="5178" max="5179" width="9" bestFit="1" customWidth="1"/>
    <col min="5180" max="5181" width="7" bestFit="1" customWidth="1"/>
    <col min="5182" max="5182" width="6" bestFit="1" customWidth="1"/>
    <col min="5183" max="5183" width="7" bestFit="1" customWidth="1"/>
    <col min="5184" max="5184" width="9" bestFit="1" customWidth="1"/>
    <col min="5185" max="5185" width="7" bestFit="1" customWidth="1"/>
    <col min="5186" max="5187" width="9" bestFit="1" customWidth="1"/>
    <col min="5188" max="5188" width="8" bestFit="1" customWidth="1"/>
    <col min="5189" max="5189" width="9" bestFit="1" customWidth="1"/>
    <col min="5190" max="5190" width="6" bestFit="1" customWidth="1"/>
    <col min="5191" max="5191" width="9" bestFit="1" customWidth="1"/>
    <col min="5192" max="5194" width="7" bestFit="1" customWidth="1"/>
    <col min="5195" max="5195" width="4" bestFit="1" customWidth="1"/>
    <col min="5196" max="5196" width="8" bestFit="1" customWidth="1"/>
    <col min="5197" max="5198" width="7" bestFit="1" customWidth="1"/>
    <col min="5199" max="5199" width="4" bestFit="1" customWidth="1"/>
    <col min="5200" max="5200" width="7" bestFit="1" customWidth="1"/>
    <col min="5201" max="5201" width="9" bestFit="1" customWidth="1"/>
    <col min="5202" max="5202" width="4" bestFit="1" customWidth="1"/>
    <col min="5203" max="5204" width="7" bestFit="1" customWidth="1"/>
    <col min="5205" max="5205" width="6" bestFit="1" customWidth="1"/>
    <col min="5206" max="5207" width="7" bestFit="1" customWidth="1"/>
    <col min="5208" max="5208" width="9" bestFit="1" customWidth="1"/>
    <col min="5209" max="5209" width="8" bestFit="1" customWidth="1"/>
    <col min="5210" max="5210" width="7" bestFit="1" customWidth="1"/>
    <col min="5211" max="5211" width="8" bestFit="1" customWidth="1"/>
    <col min="5212" max="5212" width="7" bestFit="1" customWidth="1"/>
    <col min="5213" max="5213" width="9" bestFit="1" customWidth="1"/>
    <col min="5214" max="5214" width="7" bestFit="1" customWidth="1"/>
    <col min="5215" max="5215" width="6" bestFit="1" customWidth="1"/>
    <col min="5216" max="5216" width="9" bestFit="1" customWidth="1"/>
    <col min="5217" max="5219" width="7" bestFit="1" customWidth="1"/>
    <col min="5220" max="5220" width="6" bestFit="1" customWidth="1"/>
    <col min="5221" max="5222" width="9" bestFit="1" customWidth="1"/>
    <col min="5223" max="5224" width="7" bestFit="1" customWidth="1"/>
    <col min="5225" max="5227" width="9" bestFit="1" customWidth="1"/>
    <col min="5228" max="5235" width="7" bestFit="1" customWidth="1"/>
    <col min="5236" max="5237" width="9" bestFit="1" customWidth="1"/>
    <col min="5238" max="5238" width="6" bestFit="1" customWidth="1"/>
    <col min="5239" max="5239" width="9" bestFit="1" customWidth="1"/>
    <col min="5240" max="5240" width="7" bestFit="1" customWidth="1"/>
    <col min="5241" max="5241" width="9" bestFit="1" customWidth="1"/>
    <col min="5242" max="5242" width="8" bestFit="1" customWidth="1"/>
    <col min="5243" max="5244" width="9" bestFit="1" customWidth="1"/>
    <col min="5245" max="5246" width="6" bestFit="1" customWidth="1"/>
    <col min="5247" max="5248" width="9" bestFit="1" customWidth="1"/>
    <col min="5249" max="5253" width="7" bestFit="1" customWidth="1"/>
    <col min="5254" max="5254" width="9" bestFit="1" customWidth="1"/>
    <col min="5255" max="5256" width="7" bestFit="1" customWidth="1"/>
    <col min="5257" max="5257" width="9" bestFit="1" customWidth="1"/>
    <col min="5258" max="5259" width="7" bestFit="1" customWidth="1"/>
    <col min="5260" max="5260" width="4" bestFit="1" customWidth="1"/>
    <col min="5261" max="5261" width="8" bestFit="1" customWidth="1"/>
    <col min="5262" max="5262" width="7" bestFit="1" customWidth="1"/>
    <col min="5263" max="5263" width="9" bestFit="1" customWidth="1"/>
    <col min="5264" max="5267" width="7" bestFit="1" customWidth="1"/>
    <col min="5268" max="5269" width="9" bestFit="1" customWidth="1"/>
    <col min="5270" max="5270" width="6" bestFit="1" customWidth="1"/>
    <col min="5271" max="5274" width="7" bestFit="1" customWidth="1"/>
    <col min="5275" max="5275" width="9" bestFit="1" customWidth="1"/>
    <col min="5276" max="5276" width="7" bestFit="1" customWidth="1"/>
    <col min="5277" max="5277" width="9" bestFit="1" customWidth="1"/>
    <col min="5278" max="5280" width="7" bestFit="1" customWidth="1"/>
    <col min="5281" max="5281" width="9" bestFit="1" customWidth="1"/>
    <col min="5282" max="5284" width="7" bestFit="1" customWidth="1"/>
    <col min="5285" max="5285" width="9" bestFit="1" customWidth="1"/>
    <col min="5286" max="5286" width="6" bestFit="1" customWidth="1"/>
    <col min="5287" max="5288" width="9" bestFit="1" customWidth="1"/>
    <col min="5289" max="5289" width="11" bestFit="1" customWidth="1"/>
    <col min="5290" max="5290" width="7" bestFit="1" customWidth="1"/>
    <col min="5291" max="5291" width="6" bestFit="1" customWidth="1"/>
    <col min="5292" max="5292" width="4" bestFit="1" customWidth="1"/>
    <col min="5293" max="5293" width="6" bestFit="1" customWidth="1"/>
    <col min="5294" max="5294" width="7" bestFit="1" customWidth="1"/>
    <col min="5295" max="5295" width="6" bestFit="1" customWidth="1"/>
    <col min="5296" max="5296" width="7" bestFit="1" customWidth="1"/>
    <col min="5297" max="5297" width="8" bestFit="1" customWidth="1"/>
    <col min="5298" max="5298" width="7" bestFit="1" customWidth="1"/>
    <col min="5299" max="5299" width="9" bestFit="1" customWidth="1"/>
    <col min="5300" max="5313" width="7" bestFit="1" customWidth="1"/>
    <col min="5314" max="5314" width="9" bestFit="1" customWidth="1"/>
    <col min="5315" max="5315" width="6" bestFit="1" customWidth="1"/>
    <col min="5316" max="5316" width="4" bestFit="1" customWidth="1"/>
    <col min="5317" max="5317" width="7" bestFit="1" customWidth="1"/>
    <col min="5318" max="5318" width="9" bestFit="1" customWidth="1"/>
    <col min="5319" max="5320" width="7" bestFit="1" customWidth="1"/>
    <col min="5321" max="5321" width="8" bestFit="1" customWidth="1"/>
    <col min="5322" max="5325" width="7" bestFit="1" customWidth="1"/>
    <col min="5326" max="5326" width="4" bestFit="1" customWidth="1"/>
    <col min="5327" max="5327" width="7" bestFit="1" customWidth="1"/>
    <col min="5328" max="5328" width="9" bestFit="1" customWidth="1"/>
    <col min="5329" max="5331" width="7" bestFit="1" customWidth="1"/>
    <col min="5332" max="5334" width="9" bestFit="1" customWidth="1"/>
    <col min="5335" max="5335" width="10" bestFit="1" customWidth="1"/>
    <col min="5336" max="5339" width="7" bestFit="1" customWidth="1"/>
    <col min="5340" max="5340" width="6" bestFit="1" customWidth="1"/>
    <col min="5341" max="5343" width="7" bestFit="1" customWidth="1"/>
    <col min="5344" max="5344" width="8" bestFit="1" customWidth="1"/>
    <col min="5345" max="5345" width="7" bestFit="1" customWidth="1"/>
    <col min="5346" max="5346" width="9" bestFit="1" customWidth="1"/>
    <col min="5347" max="5348" width="7" bestFit="1" customWidth="1"/>
    <col min="5349" max="5349" width="6" bestFit="1" customWidth="1"/>
    <col min="5350" max="5350" width="7" bestFit="1" customWidth="1"/>
    <col min="5351" max="5351" width="9" bestFit="1" customWidth="1"/>
    <col min="5352" max="5352" width="6" bestFit="1" customWidth="1"/>
    <col min="5353" max="5354" width="7" bestFit="1" customWidth="1"/>
    <col min="5355" max="5355" width="8" bestFit="1" customWidth="1"/>
    <col min="5356" max="5356" width="7" bestFit="1" customWidth="1"/>
    <col min="5357" max="5357" width="9" bestFit="1" customWidth="1"/>
    <col min="5358" max="5359" width="7" bestFit="1" customWidth="1"/>
    <col min="5360" max="5361" width="9" bestFit="1" customWidth="1"/>
    <col min="5362" max="5363" width="6" bestFit="1" customWidth="1"/>
    <col min="5364" max="5364" width="9" bestFit="1" customWidth="1"/>
    <col min="5365" max="5366" width="7" bestFit="1" customWidth="1"/>
    <col min="5367" max="5367" width="4" bestFit="1" customWidth="1"/>
    <col min="5368" max="5369" width="7" bestFit="1" customWidth="1"/>
    <col min="5370" max="5370" width="9" bestFit="1" customWidth="1"/>
    <col min="5371" max="5371" width="6" bestFit="1" customWidth="1"/>
    <col min="5372" max="5372" width="7" bestFit="1" customWidth="1"/>
    <col min="5373" max="5373" width="9" bestFit="1" customWidth="1"/>
    <col min="5374" max="5374" width="7" bestFit="1" customWidth="1"/>
    <col min="5375" max="5375" width="9" bestFit="1" customWidth="1"/>
    <col min="5376" max="5376" width="7" bestFit="1" customWidth="1"/>
    <col min="5377" max="5377" width="9" bestFit="1" customWidth="1"/>
    <col min="5378" max="5380" width="7" bestFit="1" customWidth="1"/>
    <col min="5381" max="5381" width="9" bestFit="1" customWidth="1"/>
    <col min="5382" max="5383" width="7" bestFit="1" customWidth="1"/>
    <col min="5384" max="5384" width="8" bestFit="1" customWidth="1"/>
    <col min="5385" max="5385" width="7" bestFit="1" customWidth="1"/>
    <col min="5386" max="5386" width="4" bestFit="1" customWidth="1"/>
    <col min="5387" max="5387" width="9" bestFit="1" customWidth="1"/>
    <col min="5388" max="5388" width="6" bestFit="1" customWidth="1"/>
    <col min="5389" max="5390" width="7" bestFit="1" customWidth="1"/>
    <col min="5391" max="5392" width="6" bestFit="1" customWidth="1"/>
    <col min="5393" max="5394" width="9" bestFit="1" customWidth="1"/>
    <col min="5395" max="5395" width="7" bestFit="1" customWidth="1"/>
    <col min="5396" max="5396" width="9" bestFit="1" customWidth="1"/>
    <col min="5397" max="5397" width="10" bestFit="1" customWidth="1"/>
    <col min="5398" max="5398" width="7" bestFit="1" customWidth="1"/>
    <col min="5399" max="5399" width="4" bestFit="1" customWidth="1"/>
    <col min="5400" max="5401" width="7" bestFit="1" customWidth="1"/>
    <col min="5402" max="5402" width="9" bestFit="1" customWidth="1"/>
    <col min="5403" max="5404" width="7" bestFit="1" customWidth="1"/>
    <col min="5405" max="5405" width="4" bestFit="1" customWidth="1"/>
    <col min="5406" max="5406" width="7" bestFit="1" customWidth="1"/>
    <col min="5407" max="5407" width="6" bestFit="1" customWidth="1"/>
    <col min="5408" max="5412" width="7" bestFit="1" customWidth="1"/>
    <col min="5413" max="5413" width="9" bestFit="1" customWidth="1"/>
    <col min="5414" max="5414" width="8" bestFit="1" customWidth="1"/>
    <col min="5415" max="5417" width="9" bestFit="1" customWidth="1"/>
    <col min="5418" max="5419" width="6" bestFit="1" customWidth="1"/>
    <col min="5420" max="5420" width="4" bestFit="1" customWidth="1"/>
    <col min="5421" max="5421" width="9" bestFit="1" customWidth="1"/>
    <col min="5422" max="5422" width="6" bestFit="1" customWidth="1"/>
    <col min="5423" max="5425" width="7" bestFit="1" customWidth="1"/>
    <col min="5426" max="5426" width="6" bestFit="1" customWidth="1"/>
    <col min="5427" max="5428" width="7" bestFit="1" customWidth="1"/>
    <col min="5429" max="5430" width="8" bestFit="1" customWidth="1"/>
    <col min="5431" max="5431" width="10" bestFit="1" customWidth="1"/>
    <col min="5432" max="5432" width="5" bestFit="1" customWidth="1"/>
    <col min="5433" max="5433" width="10" bestFit="1" customWidth="1"/>
    <col min="5434" max="5434" width="8" bestFit="1" customWidth="1"/>
    <col min="5435" max="5435" width="9" bestFit="1" customWidth="1"/>
    <col min="5436" max="5436" width="8" bestFit="1" customWidth="1"/>
    <col min="5437" max="5437" width="5" bestFit="1" customWidth="1"/>
    <col min="5438" max="5438" width="8" bestFit="1" customWidth="1"/>
    <col min="5439" max="5439" width="10" bestFit="1" customWidth="1"/>
    <col min="5440" max="5440" width="8" bestFit="1" customWidth="1"/>
    <col min="5441" max="5441" width="7" bestFit="1" customWidth="1"/>
    <col min="5442" max="5443" width="8" bestFit="1" customWidth="1"/>
    <col min="5444" max="5445" width="10" bestFit="1" customWidth="1"/>
    <col min="5446" max="5446" width="8" bestFit="1" customWidth="1"/>
    <col min="5447" max="5447" width="10" bestFit="1" customWidth="1"/>
    <col min="5448" max="5448" width="7" bestFit="1" customWidth="1"/>
    <col min="5449" max="5449" width="10" bestFit="1" customWidth="1"/>
    <col min="5450" max="5452" width="8" bestFit="1" customWidth="1"/>
    <col min="5453" max="5453" width="10" bestFit="1" customWidth="1"/>
    <col min="5454" max="5454" width="7" bestFit="1" customWidth="1"/>
    <col min="5455" max="5455" width="10" bestFit="1" customWidth="1"/>
    <col min="5456" max="5456" width="9" bestFit="1" customWidth="1"/>
    <col min="5457" max="5457" width="8" bestFit="1" customWidth="1"/>
    <col min="5458" max="5458" width="9" bestFit="1" customWidth="1"/>
    <col min="5459" max="5460" width="8" bestFit="1" customWidth="1"/>
    <col min="5461" max="5461" width="11" bestFit="1" customWidth="1"/>
    <col min="5462" max="5465" width="8" bestFit="1" customWidth="1"/>
    <col min="5466" max="5466" width="5" bestFit="1" customWidth="1"/>
    <col min="5467" max="5468" width="8" bestFit="1" customWidth="1"/>
    <col min="5469" max="5469" width="10" bestFit="1" customWidth="1"/>
    <col min="5470" max="5471" width="8" bestFit="1" customWidth="1"/>
    <col min="5472" max="5472" width="10" bestFit="1" customWidth="1"/>
    <col min="5473" max="5473" width="9" bestFit="1" customWidth="1"/>
    <col min="5474" max="5475" width="10" bestFit="1" customWidth="1"/>
    <col min="5476" max="5476" width="5" bestFit="1" customWidth="1"/>
    <col min="5477" max="5477" width="7" bestFit="1" customWidth="1"/>
    <col min="5478" max="5478" width="8" bestFit="1" customWidth="1"/>
    <col min="5479" max="5479" width="10" bestFit="1" customWidth="1"/>
    <col min="5480" max="5480" width="7" bestFit="1" customWidth="1"/>
    <col min="5481" max="5481" width="8" bestFit="1" customWidth="1"/>
    <col min="5482" max="5482" width="7" bestFit="1" customWidth="1"/>
    <col min="5483" max="5485" width="8" bestFit="1" customWidth="1"/>
    <col min="5486" max="5486" width="10" bestFit="1" customWidth="1"/>
    <col min="5487" max="5487" width="8" bestFit="1" customWidth="1"/>
    <col min="5488" max="5488" width="10" bestFit="1" customWidth="1"/>
    <col min="5489" max="5489" width="8" bestFit="1" customWidth="1"/>
    <col min="5490" max="5491" width="10" bestFit="1" customWidth="1"/>
    <col min="5492" max="5495" width="8" bestFit="1" customWidth="1"/>
    <col min="5496" max="5496" width="7" bestFit="1" customWidth="1"/>
    <col min="5497" max="5498" width="8" bestFit="1" customWidth="1"/>
    <col min="5499" max="5499" width="5" bestFit="1" customWidth="1"/>
    <col min="5500" max="5506" width="8" bestFit="1" customWidth="1"/>
    <col min="5507" max="5507" width="9" bestFit="1" customWidth="1"/>
    <col min="5508" max="5509" width="8" bestFit="1" customWidth="1"/>
    <col min="5510" max="5510" width="10" bestFit="1" customWidth="1"/>
    <col min="5511" max="5514" width="8" bestFit="1" customWidth="1"/>
    <col min="5515" max="5515" width="9" bestFit="1" customWidth="1"/>
    <col min="5516" max="5516" width="5" bestFit="1" customWidth="1"/>
    <col min="5517" max="5517" width="9" bestFit="1" customWidth="1"/>
    <col min="5518" max="5522" width="8" bestFit="1" customWidth="1"/>
    <col min="5523" max="5523" width="10" bestFit="1" customWidth="1"/>
    <col min="5524" max="5525" width="8" bestFit="1" customWidth="1"/>
    <col min="5526" max="5527" width="10" bestFit="1" customWidth="1"/>
    <col min="5528" max="5529" width="8" bestFit="1" customWidth="1"/>
    <col min="5530" max="5530" width="10" bestFit="1" customWidth="1"/>
    <col min="5531" max="5531" width="8" bestFit="1" customWidth="1"/>
    <col min="5532" max="5532" width="10" bestFit="1" customWidth="1"/>
    <col min="5533" max="5535" width="8" bestFit="1" customWidth="1"/>
    <col min="5536" max="5536" width="10" bestFit="1" customWidth="1"/>
    <col min="5537" max="5539" width="8" bestFit="1" customWidth="1"/>
    <col min="5540" max="5540" width="7" bestFit="1" customWidth="1"/>
    <col min="5541" max="5541" width="8" bestFit="1" customWidth="1"/>
    <col min="5542" max="5543" width="10" bestFit="1" customWidth="1"/>
    <col min="5544" max="5544" width="7" bestFit="1" customWidth="1"/>
    <col min="5545" max="5545" width="8" bestFit="1" customWidth="1"/>
    <col min="5546" max="5546" width="7" bestFit="1" customWidth="1"/>
    <col min="5547" max="5548" width="8" bestFit="1" customWidth="1"/>
    <col min="5549" max="5549" width="7" bestFit="1" customWidth="1"/>
    <col min="5550" max="5550" width="9" bestFit="1" customWidth="1"/>
    <col min="5551" max="5551" width="10" bestFit="1" customWidth="1"/>
    <col min="5552" max="5552" width="8" bestFit="1" customWidth="1"/>
    <col min="5553" max="5555" width="10" bestFit="1" customWidth="1"/>
    <col min="5556" max="5556" width="7" bestFit="1" customWidth="1"/>
    <col min="5557" max="5562" width="8" bestFit="1" customWidth="1"/>
    <col min="5563" max="5564" width="10" bestFit="1" customWidth="1"/>
    <col min="5565" max="5567" width="8" bestFit="1" customWidth="1"/>
    <col min="5568" max="5568" width="10" bestFit="1" customWidth="1"/>
    <col min="5569" max="5569" width="12" bestFit="1" customWidth="1"/>
    <col min="5570" max="5570" width="8" bestFit="1" customWidth="1"/>
    <col min="5571" max="5572" width="10" bestFit="1" customWidth="1"/>
    <col min="5573" max="5574" width="8" bestFit="1" customWidth="1"/>
    <col min="5575" max="5575" width="10" bestFit="1" customWidth="1"/>
    <col min="5576" max="5576" width="7" bestFit="1" customWidth="1"/>
    <col min="5577" max="5578" width="8" bestFit="1" customWidth="1"/>
    <col min="5579" max="5579" width="7" bestFit="1" customWidth="1"/>
    <col min="5580" max="5580" width="10" bestFit="1" customWidth="1"/>
    <col min="5581" max="5581" width="5" bestFit="1" customWidth="1"/>
    <col min="5582" max="5582" width="10" bestFit="1" customWidth="1"/>
    <col min="5583" max="5585" width="8" bestFit="1" customWidth="1"/>
    <col min="5586" max="5586" width="7" bestFit="1" customWidth="1"/>
    <col min="5587" max="5589" width="8" bestFit="1" customWidth="1"/>
    <col min="5590" max="5590" width="5" bestFit="1" customWidth="1"/>
    <col min="5591" max="5591" width="9" bestFit="1" customWidth="1"/>
    <col min="5592" max="5592" width="10" bestFit="1" customWidth="1"/>
    <col min="5593" max="5594" width="8" bestFit="1" customWidth="1"/>
    <col min="5595" max="5595" width="7" bestFit="1" customWidth="1"/>
    <col min="5596" max="5596" width="8" bestFit="1" customWidth="1"/>
    <col min="5597" max="5597" width="10" bestFit="1" customWidth="1"/>
    <col min="5598" max="5598" width="9" bestFit="1" customWidth="1"/>
    <col min="5599" max="5600" width="10" bestFit="1" customWidth="1"/>
    <col min="5601" max="5602" width="8" bestFit="1" customWidth="1"/>
    <col min="5603" max="5604" width="10" bestFit="1" customWidth="1"/>
    <col min="5605" max="5605" width="7" bestFit="1" customWidth="1"/>
    <col min="5606" max="5606" width="8" bestFit="1" customWidth="1"/>
    <col min="5607" max="5607" width="10" bestFit="1" customWidth="1"/>
    <col min="5608" max="5608" width="8" bestFit="1" customWidth="1"/>
    <col min="5609" max="5609" width="10" bestFit="1" customWidth="1"/>
    <col min="5610" max="5610" width="8" bestFit="1" customWidth="1"/>
    <col min="5611" max="5611" width="7" bestFit="1" customWidth="1"/>
    <col min="5612" max="5612" width="10" bestFit="1" customWidth="1"/>
    <col min="5613" max="5613" width="8" bestFit="1" customWidth="1"/>
    <col min="5614" max="5614" width="10" bestFit="1" customWidth="1"/>
    <col min="5615" max="5616" width="8" bestFit="1" customWidth="1"/>
    <col min="5617" max="5617" width="10" bestFit="1" customWidth="1"/>
    <col min="5618" max="5618" width="5" bestFit="1" customWidth="1"/>
    <col min="5619" max="5619" width="9" bestFit="1" customWidth="1"/>
    <col min="5620" max="5620" width="7" bestFit="1" customWidth="1"/>
    <col min="5621" max="5621" width="8" bestFit="1" customWidth="1"/>
    <col min="5622" max="5622" width="9" bestFit="1" customWidth="1"/>
    <col min="5623" max="5624" width="8" bestFit="1" customWidth="1"/>
    <col min="5625" max="5626" width="10" bestFit="1" customWidth="1"/>
    <col min="5627" max="5630" width="8" bestFit="1" customWidth="1"/>
    <col min="5631" max="5631" width="5" bestFit="1" customWidth="1"/>
    <col min="5632" max="5635" width="8" bestFit="1" customWidth="1"/>
    <col min="5636" max="5636" width="10" bestFit="1" customWidth="1"/>
    <col min="5637" max="5637" width="9" bestFit="1" customWidth="1"/>
    <col min="5638" max="5638" width="10" bestFit="1" customWidth="1"/>
    <col min="5639" max="5639" width="8" bestFit="1" customWidth="1"/>
    <col min="5640" max="5640" width="5" bestFit="1" customWidth="1"/>
    <col min="5641" max="5642" width="8" bestFit="1" customWidth="1"/>
    <col min="5643" max="5644" width="10" bestFit="1" customWidth="1"/>
    <col min="5645" max="5647" width="8" bestFit="1" customWidth="1"/>
    <col min="5648" max="5648" width="5" bestFit="1" customWidth="1"/>
    <col min="5649" max="5651" width="8" bestFit="1" customWidth="1"/>
    <col min="5652" max="5652" width="12" bestFit="1" customWidth="1"/>
    <col min="5653" max="5653" width="10" bestFit="1" customWidth="1"/>
    <col min="5654" max="5654" width="7" bestFit="1" customWidth="1"/>
    <col min="5655" max="5656" width="8" bestFit="1" customWidth="1"/>
    <col min="5657" max="5657" width="10" bestFit="1" customWidth="1"/>
    <col min="5658" max="5660" width="8" bestFit="1" customWidth="1"/>
    <col min="5661" max="5661" width="10" bestFit="1" customWidth="1"/>
    <col min="5662" max="5662" width="8" bestFit="1" customWidth="1"/>
    <col min="5663" max="5663" width="10" bestFit="1" customWidth="1"/>
    <col min="5664" max="5664" width="7" bestFit="1" customWidth="1"/>
    <col min="5665" max="5666" width="10" bestFit="1" customWidth="1"/>
    <col min="5667" max="5668" width="8" bestFit="1" customWidth="1"/>
    <col min="5669" max="5669" width="10" bestFit="1" customWidth="1"/>
    <col min="5670" max="5670" width="9" bestFit="1" customWidth="1"/>
    <col min="5671" max="5672" width="8" bestFit="1" customWidth="1"/>
    <col min="5673" max="5674" width="5" bestFit="1" customWidth="1"/>
    <col min="5675" max="5677" width="8" bestFit="1" customWidth="1"/>
    <col min="5678" max="5678" width="7" bestFit="1" customWidth="1"/>
    <col min="5679" max="5680" width="8" bestFit="1" customWidth="1"/>
    <col min="5681" max="5681" width="5" bestFit="1" customWidth="1"/>
    <col min="5682" max="5687" width="8" bestFit="1" customWidth="1"/>
    <col min="5688" max="5688" width="7" bestFit="1" customWidth="1"/>
    <col min="5689" max="5706" width="8" bestFit="1" customWidth="1"/>
    <col min="5707" max="5707" width="9" bestFit="1" customWidth="1"/>
    <col min="5708" max="5708" width="10" bestFit="1" customWidth="1"/>
    <col min="5709" max="5709" width="8" bestFit="1" customWidth="1"/>
    <col min="5710" max="5710" width="10" bestFit="1" customWidth="1"/>
    <col min="5711" max="5711" width="7" bestFit="1" customWidth="1"/>
    <col min="5712" max="5712" width="8" bestFit="1" customWidth="1"/>
    <col min="5713" max="5713" width="5" bestFit="1" customWidth="1"/>
    <col min="5714" max="5714" width="10" bestFit="1" customWidth="1"/>
    <col min="5715" max="5717" width="8" bestFit="1" customWidth="1"/>
    <col min="5718" max="5718" width="7" bestFit="1" customWidth="1"/>
    <col min="5719" max="5719" width="9" bestFit="1" customWidth="1"/>
    <col min="5720" max="5720" width="10" bestFit="1" customWidth="1"/>
    <col min="5721" max="5722" width="8" bestFit="1" customWidth="1"/>
    <col min="5723" max="5723" width="10" bestFit="1" customWidth="1"/>
    <col min="5724" max="5724" width="8" bestFit="1" customWidth="1"/>
    <col min="5725" max="5725" width="5" bestFit="1" customWidth="1"/>
    <col min="5726" max="5726" width="10" bestFit="1" customWidth="1"/>
    <col min="5727" max="5727" width="8" bestFit="1" customWidth="1"/>
    <col min="5728" max="5728" width="9" bestFit="1" customWidth="1"/>
    <col min="5729" max="5729" width="8" bestFit="1" customWidth="1"/>
    <col min="5730" max="5730" width="10" bestFit="1" customWidth="1"/>
    <col min="5731" max="5731" width="7" bestFit="1" customWidth="1"/>
    <col min="5732" max="5734" width="8" bestFit="1" customWidth="1"/>
    <col min="5735" max="5735" width="10" bestFit="1" customWidth="1"/>
    <col min="5736" max="5738" width="8" bestFit="1" customWidth="1"/>
    <col min="5739" max="5739" width="10" bestFit="1" customWidth="1"/>
    <col min="5740" max="5741" width="8" bestFit="1" customWidth="1"/>
    <col min="5742" max="5742" width="10" bestFit="1" customWidth="1"/>
    <col min="5743" max="5745" width="8" bestFit="1" customWidth="1"/>
    <col min="5746" max="5746" width="7" bestFit="1" customWidth="1"/>
    <col min="5747" max="5747" width="8" bestFit="1" customWidth="1"/>
    <col min="5748" max="5748" width="10" bestFit="1" customWidth="1"/>
    <col min="5749" max="5749" width="11" bestFit="1" customWidth="1"/>
    <col min="5750" max="5750" width="8" bestFit="1" customWidth="1"/>
    <col min="5751" max="5751" width="9" bestFit="1" customWidth="1"/>
    <col min="5752" max="5753" width="8" bestFit="1" customWidth="1"/>
    <col min="5754" max="5755" width="10" bestFit="1" customWidth="1"/>
    <col min="5756" max="5756" width="9" bestFit="1" customWidth="1"/>
    <col min="5757" max="5757" width="8" bestFit="1" customWidth="1"/>
    <col min="5758" max="5758" width="10" bestFit="1" customWidth="1"/>
    <col min="5759" max="5759" width="7" bestFit="1" customWidth="1"/>
    <col min="5760" max="5761" width="8" bestFit="1" customWidth="1"/>
    <col min="5762" max="5762" width="10" bestFit="1" customWidth="1"/>
    <col min="5763" max="5763" width="8" bestFit="1" customWidth="1"/>
    <col min="5764" max="5764" width="7" bestFit="1" customWidth="1"/>
    <col min="5765" max="5765" width="10" bestFit="1" customWidth="1"/>
    <col min="5766" max="5766" width="8" bestFit="1" customWidth="1"/>
    <col min="5767" max="5767" width="7" bestFit="1" customWidth="1"/>
    <col min="5768" max="5773" width="8" bestFit="1" customWidth="1"/>
    <col min="5774" max="5774" width="10" bestFit="1" customWidth="1"/>
    <col min="5775" max="5776" width="9" bestFit="1" customWidth="1"/>
    <col min="5777" max="5777" width="8" bestFit="1" customWidth="1"/>
    <col min="5778" max="5779" width="10" bestFit="1" customWidth="1"/>
    <col min="5780" max="5780" width="8" bestFit="1" customWidth="1"/>
    <col min="5781" max="5781" width="5" bestFit="1" customWidth="1"/>
    <col min="5782" max="5783" width="10" bestFit="1" customWidth="1"/>
    <col min="5784" max="5785" width="8" bestFit="1" customWidth="1"/>
    <col min="5786" max="5786" width="7" bestFit="1" customWidth="1"/>
    <col min="5787" max="5787" width="8" bestFit="1" customWidth="1"/>
    <col min="5788" max="5788" width="9" bestFit="1" customWidth="1"/>
    <col min="5789" max="5790" width="8" bestFit="1" customWidth="1"/>
    <col min="5791" max="5791" width="10" bestFit="1" customWidth="1"/>
    <col min="5792" max="5792" width="9" bestFit="1" customWidth="1"/>
    <col min="5793" max="5793" width="8" bestFit="1" customWidth="1"/>
    <col min="5794" max="5794" width="7" bestFit="1" customWidth="1"/>
    <col min="5795" max="5796" width="8" bestFit="1" customWidth="1"/>
    <col min="5797" max="5797" width="9" bestFit="1" customWidth="1"/>
    <col min="5798" max="5798" width="10" bestFit="1" customWidth="1"/>
    <col min="5799" max="5799" width="8" bestFit="1" customWidth="1"/>
    <col min="5800" max="5800" width="10" bestFit="1" customWidth="1"/>
    <col min="5801" max="5801" width="12" bestFit="1" customWidth="1"/>
    <col min="5802" max="5802" width="7" bestFit="1" customWidth="1"/>
    <col min="5803" max="5804" width="8" bestFit="1" customWidth="1"/>
    <col min="5805" max="5805" width="10" bestFit="1" customWidth="1"/>
    <col min="5806" max="5808" width="8" bestFit="1" customWidth="1"/>
    <col min="5809" max="5809" width="5" bestFit="1" customWidth="1"/>
    <col min="5810" max="5810" width="8" bestFit="1" customWidth="1"/>
    <col min="5811" max="5811" width="10" bestFit="1" customWidth="1"/>
    <col min="5812" max="5812" width="9" bestFit="1" customWidth="1"/>
    <col min="5813" max="5814" width="8" bestFit="1" customWidth="1"/>
    <col min="5815" max="5815" width="10" bestFit="1" customWidth="1"/>
    <col min="5816" max="5816" width="9" bestFit="1" customWidth="1"/>
    <col min="5817" max="5820" width="10" bestFit="1" customWidth="1"/>
    <col min="5821" max="5822" width="8" bestFit="1" customWidth="1"/>
    <col min="5823" max="5824" width="10" bestFit="1" customWidth="1"/>
    <col min="5825" max="5825" width="8" bestFit="1" customWidth="1"/>
    <col min="5826" max="5826" width="7" bestFit="1" customWidth="1"/>
    <col min="5827" max="5831" width="8" bestFit="1" customWidth="1"/>
    <col min="5832" max="5832" width="5" bestFit="1" customWidth="1"/>
    <col min="5833" max="5833" width="10" bestFit="1" customWidth="1"/>
    <col min="5834" max="5838" width="8" bestFit="1" customWidth="1"/>
    <col min="5839" max="5840" width="10" bestFit="1" customWidth="1"/>
    <col min="5841" max="5841" width="5" bestFit="1" customWidth="1"/>
    <col min="5842" max="5843" width="8" bestFit="1" customWidth="1"/>
    <col min="5844" max="5846" width="10" bestFit="1" customWidth="1"/>
    <col min="5847" max="5847" width="8" bestFit="1" customWidth="1"/>
    <col min="5848" max="5849" width="10" bestFit="1" customWidth="1"/>
    <col min="5850" max="5851" width="8" bestFit="1" customWidth="1"/>
    <col min="5852" max="5852" width="5" bestFit="1" customWidth="1"/>
    <col min="5853" max="5855" width="8" bestFit="1" customWidth="1"/>
    <col min="5856" max="5856" width="5" bestFit="1" customWidth="1"/>
    <col min="5857" max="5857" width="7" bestFit="1" customWidth="1"/>
    <col min="5858" max="5858" width="5" bestFit="1" customWidth="1"/>
    <col min="5859" max="5861" width="8" bestFit="1" customWidth="1"/>
    <col min="5862" max="5862" width="5" bestFit="1" customWidth="1"/>
    <col min="5863" max="5870" width="8" bestFit="1" customWidth="1"/>
    <col min="5871" max="5872" width="10" bestFit="1" customWidth="1"/>
    <col min="5873" max="5873" width="7" bestFit="1" customWidth="1"/>
    <col min="5874" max="5876" width="8" bestFit="1" customWidth="1"/>
    <col min="5877" max="5877" width="9" bestFit="1" customWidth="1"/>
    <col min="5878" max="5878" width="10" bestFit="1" customWidth="1"/>
    <col min="5879" max="5879" width="8" bestFit="1" customWidth="1"/>
    <col min="5880" max="5880" width="5" bestFit="1" customWidth="1"/>
    <col min="5881" max="5882" width="8" bestFit="1" customWidth="1"/>
    <col min="5883" max="5884" width="10" bestFit="1" customWidth="1"/>
    <col min="5885" max="5886" width="8" bestFit="1" customWidth="1"/>
    <col min="5887" max="5887" width="10" bestFit="1" customWidth="1"/>
    <col min="5888" max="5889" width="8" bestFit="1" customWidth="1"/>
    <col min="5890" max="5890" width="10" bestFit="1" customWidth="1"/>
    <col min="5891" max="5892" width="8" bestFit="1" customWidth="1"/>
    <col min="5893" max="5893" width="5" bestFit="1" customWidth="1"/>
    <col min="5894" max="5895" width="7" bestFit="1" customWidth="1"/>
    <col min="5896" max="5896" width="8" bestFit="1" customWidth="1"/>
    <col min="5897" max="5897" width="10" bestFit="1" customWidth="1"/>
    <col min="5898" max="5900" width="8" bestFit="1" customWidth="1"/>
    <col min="5901" max="5901" width="12" bestFit="1" customWidth="1"/>
    <col min="5902" max="5903" width="7" bestFit="1" customWidth="1"/>
    <col min="5904" max="5904" width="12" bestFit="1" customWidth="1"/>
    <col min="5905" max="5905" width="9" bestFit="1" customWidth="1"/>
    <col min="5906" max="5906" width="10" bestFit="1" customWidth="1"/>
    <col min="5907" max="5908" width="8" bestFit="1" customWidth="1"/>
    <col min="5909" max="5910" width="10" bestFit="1" customWidth="1"/>
    <col min="5911" max="5911" width="8" bestFit="1" customWidth="1"/>
    <col min="5912" max="5913" width="10" bestFit="1" customWidth="1"/>
    <col min="5914" max="5914" width="8" bestFit="1" customWidth="1"/>
    <col min="5915" max="5915" width="10" bestFit="1" customWidth="1"/>
    <col min="5916" max="5917" width="8" bestFit="1" customWidth="1"/>
    <col min="5918" max="5918" width="5" bestFit="1" customWidth="1"/>
    <col min="5919" max="5919" width="8" bestFit="1" customWidth="1"/>
    <col min="5920" max="5920" width="7" bestFit="1" customWidth="1"/>
    <col min="5921" max="5921" width="8" bestFit="1" customWidth="1"/>
    <col min="5922" max="5923" width="10" bestFit="1" customWidth="1"/>
    <col min="5924" max="5924" width="7" bestFit="1" customWidth="1"/>
    <col min="5925" max="5931" width="8" bestFit="1" customWidth="1"/>
    <col min="5932" max="5932" width="10" bestFit="1" customWidth="1"/>
    <col min="5933" max="5933" width="8" bestFit="1" customWidth="1"/>
    <col min="5934" max="5934" width="5" bestFit="1" customWidth="1"/>
    <col min="5935" max="5935" width="10" bestFit="1" customWidth="1"/>
    <col min="5936" max="5937" width="8" bestFit="1" customWidth="1"/>
    <col min="5938" max="5938" width="12" bestFit="1" customWidth="1"/>
    <col min="5939" max="5939" width="10" bestFit="1" customWidth="1"/>
    <col min="5940" max="5940" width="8" bestFit="1" customWidth="1"/>
    <col min="5941" max="5941" width="5" bestFit="1" customWidth="1"/>
    <col min="5942" max="5942" width="10" bestFit="1" customWidth="1"/>
    <col min="5943" max="5946" width="8" bestFit="1" customWidth="1"/>
    <col min="5947" max="5947" width="7" bestFit="1" customWidth="1"/>
    <col min="5948" max="5948" width="8" bestFit="1" customWidth="1"/>
    <col min="5949" max="5949" width="10" bestFit="1" customWidth="1"/>
    <col min="5950" max="5950" width="8" bestFit="1" customWidth="1"/>
    <col min="5951" max="5951" width="7" bestFit="1" customWidth="1"/>
    <col min="5952" max="5953" width="8" bestFit="1" customWidth="1"/>
    <col min="5954" max="5954" width="10" bestFit="1" customWidth="1"/>
    <col min="5955" max="5955" width="9" bestFit="1" customWidth="1"/>
    <col min="5956" max="5957" width="8" bestFit="1" customWidth="1"/>
    <col min="5958" max="5958" width="9" bestFit="1" customWidth="1"/>
    <col min="5959" max="5962" width="8" bestFit="1" customWidth="1"/>
    <col min="5963" max="5963" width="10" bestFit="1" customWidth="1"/>
    <col min="5964" max="5965" width="8" bestFit="1" customWidth="1"/>
    <col min="5966" max="5966" width="7" bestFit="1" customWidth="1"/>
    <col min="5967" max="5967" width="5" bestFit="1" customWidth="1"/>
    <col min="5968" max="5969" width="8" bestFit="1" customWidth="1"/>
    <col min="5970" max="5970" width="10" bestFit="1" customWidth="1"/>
    <col min="5971" max="5972" width="8" bestFit="1" customWidth="1"/>
    <col min="5973" max="5973" width="10" bestFit="1" customWidth="1"/>
    <col min="5974" max="5974" width="7" bestFit="1" customWidth="1"/>
    <col min="5975" max="5977" width="8" bestFit="1" customWidth="1"/>
    <col min="5978" max="5978" width="7" bestFit="1" customWidth="1"/>
    <col min="5979" max="5980" width="8" bestFit="1" customWidth="1"/>
    <col min="5981" max="5981" width="5" bestFit="1" customWidth="1"/>
    <col min="5982" max="5985" width="8" bestFit="1" customWidth="1"/>
    <col min="5986" max="5986" width="11" bestFit="1" customWidth="1"/>
    <col min="5987" max="5990" width="8" bestFit="1" customWidth="1"/>
    <col min="5991" max="5991" width="10" bestFit="1" customWidth="1"/>
    <col min="5992" max="5992" width="8" bestFit="1" customWidth="1"/>
    <col min="5993" max="5993" width="7" bestFit="1" customWidth="1"/>
    <col min="5994" max="5995" width="8" bestFit="1" customWidth="1"/>
    <col min="5996" max="5998" width="10" bestFit="1" customWidth="1"/>
    <col min="5999" max="6003" width="8" bestFit="1" customWidth="1"/>
    <col min="6004" max="6004" width="10" bestFit="1" customWidth="1"/>
    <col min="6005" max="6005" width="5" bestFit="1" customWidth="1"/>
    <col min="6006" max="6008" width="8" bestFit="1" customWidth="1"/>
    <col min="6009" max="6009" width="10" bestFit="1" customWidth="1"/>
    <col min="6010" max="6014" width="8" bestFit="1" customWidth="1"/>
    <col min="6015" max="6015" width="7" bestFit="1" customWidth="1"/>
    <col min="6016" max="6016" width="8" bestFit="1" customWidth="1"/>
    <col min="6017" max="6017" width="7" bestFit="1" customWidth="1"/>
    <col min="6018" max="6023" width="8" bestFit="1" customWidth="1"/>
    <col min="6024" max="6027" width="10" bestFit="1" customWidth="1"/>
    <col min="6028" max="6028" width="8" bestFit="1" customWidth="1"/>
    <col min="6029" max="6029" width="7" bestFit="1" customWidth="1"/>
    <col min="6030" max="6031" width="8" bestFit="1" customWidth="1"/>
    <col min="6032" max="6032" width="9" bestFit="1" customWidth="1"/>
    <col min="6033" max="6033" width="8" bestFit="1" customWidth="1"/>
    <col min="6034" max="6034" width="7" bestFit="1" customWidth="1"/>
    <col min="6035" max="6035" width="10" bestFit="1" customWidth="1"/>
    <col min="6036" max="6037" width="8" bestFit="1" customWidth="1"/>
    <col min="6038" max="6038" width="10" bestFit="1" customWidth="1"/>
    <col min="6039" max="6039" width="9" bestFit="1" customWidth="1"/>
    <col min="6040" max="6040" width="10" bestFit="1" customWidth="1"/>
    <col min="6041" max="6041" width="8" bestFit="1" customWidth="1"/>
    <col min="6042" max="6042" width="5" bestFit="1" customWidth="1"/>
    <col min="6043" max="6047" width="8" bestFit="1" customWidth="1"/>
    <col min="6048" max="6048" width="10" bestFit="1" customWidth="1"/>
    <col min="6049" max="6052" width="8" bestFit="1" customWidth="1"/>
    <col min="6053" max="6054" width="10" bestFit="1" customWidth="1"/>
    <col min="6055" max="6055" width="9" bestFit="1" customWidth="1"/>
    <col min="6056" max="6056" width="12" bestFit="1" customWidth="1"/>
    <col min="6057" max="6057" width="10" bestFit="1" customWidth="1"/>
    <col min="6058" max="6058" width="9" bestFit="1" customWidth="1"/>
    <col min="6059" max="6059" width="7" bestFit="1" customWidth="1"/>
    <col min="6060" max="6061" width="8" bestFit="1" customWidth="1"/>
    <col min="6062" max="6062" width="10" bestFit="1" customWidth="1"/>
    <col min="6063" max="6063" width="8" bestFit="1" customWidth="1"/>
    <col min="6064" max="6064" width="5" bestFit="1" customWidth="1"/>
    <col min="6065" max="6065" width="8" bestFit="1" customWidth="1"/>
    <col min="6066" max="6066" width="10" bestFit="1" customWidth="1"/>
    <col min="6067" max="6069" width="8" bestFit="1" customWidth="1"/>
    <col min="6070" max="6070" width="10" bestFit="1" customWidth="1"/>
    <col min="6071" max="6074" width="8" bestFit="1" customWidth="1"/>
    <col min="6075" max="6075" width="10" bestFit="1" customWidth="1"/>
    <col min="6076" max="6077" width="8" bestFit="1" customWidth="1"/>
    <col min="6078" max="6078" width="10" bestFit="1" customWidth="1"/>
    <col min="6079" max="6080" width="8" bestFit="1" customWidth="1"/>
    <col min="6081" max="6081" width="10" bestFit="1" customWidth="1"/>
    <col min="6082" max="6086" width="8" bestFit="1" customWidth="1"/>
    <col min="6087" max="6087" width="7" bestFit="1" customWidth="1"/>
    <col min="6088" max="6090" width="10" bestFit="1" customWidth="1"/>
    <col min="6091" max="6091" width="8" bestFit="1" customWidth="1"/>
    <col min="6092" max="6092" width="5" bestFit="1" customWidth="1"/>
    <col min="6093" max="6101" width="8" bestFit="1" customWidth="1"/>
    <col min="6102" max="6102" width="5" bestFit="1" customWidth="1"/>
    <col min="6103" max="6103" width="8" bestFit="1" customWidth="1"/>
    <col min="6104" max="6104" width="10" bestFit="1" customWidth="1"/>
    <col min="6105" max="6105" width="7" bestFit="1" customWidth="1"/>
    <col min="6106" max="6106" width="8" bestFit="1" customWidth="1"/>
    <col min="6107" max="6108" width="10" bestFit="1" customWidth="1"/>
    <col min="6109" max="6109" width="7" bestFit="1" customWidth="1"/>
    <col min="6110" max="6111" width="8" bestFit="1" customWidth="1"/>
    <col min="6112" max="6112" width="7" bestFit="1" customWidth="1"/>
    <col min="6113" max="6113" width="8" bestFit="1" customWidth="1"/>
    <col min="6114" max="6114" width="7" bestFit="1" customWidth="1"/>
    <col min="6115" max="6116" width="8" bestFit="1" customWidth="1"/>
    <col min="6117" max="6117" width="10" bestFit="1" customWidth="1"/>
    <col min="6118" max="6118" width="8" bestFit="1" customWidth="1"/>
    <col min="6119" max="6119" width="7" bestFit="1" customWidth="1"/>
    <col min="6120" max="6123" width="8" bestFit="1" customWidth="1"/>
    <col min="6124" max="6124" width="10" bestFit="1" customWidth="1"/>
    <col min="6125" max="6128" width="8" bestFit="1" customWidth="1"/>
    <col min="6129" max="6129" width="10" bestFit="1" customWidth="1"/>
    <col min="6130" max="6133" width="8" bestFit="1" customWidth="1"/>
    <col min="6134" max="6134" width="10" bestFit="1" customWidth="1"/>
    <col min="6135" max="6135" width="9" bestFit="1" customWidth="1"/>
    <col min="6136" max="6137" width="8" bestFit="1" customWidth="1"/>
    <col min="6138" max="6138" width="7" bestFit="1" customWidth="1"/>
    <col min="6139" max="6139" width="8" bestFit="1" customWidth="1"/>
    <col min="6140" max="6140" width="5" bestFit="1" customWidth="1"/>
    <col min="6141" max="6141" width="8" bestFit="1" customWidth="1"/>
    <col min="6142" max="6142" width="5" bestFit="1" customWidth="1"/>
    <col min="6143" max="6150" width="8" bestFit="1" customWidth="1"/>
    <col min="6151" max="6151" width="12" bestFit="1" customWidth="1"/>
    <col min="6152" max="6155" width="8" bestFit="1" customWidth="1"/>
    <col min="6156" max="6157" width="10" bestFit="1" customWidth="1"/>
    <col min="6158" max="6159" width="8" bestFit="1" customWidth="1"/>
    <col min="6160" max="6160" width="10" bestFit="1" customWidth="1"/>
    <col min="6161" max="6161" width="9" bestFit="1" customWidth="1"/>
    <col min="6162" max="6163" width="8" bestFit="1" customWidth="1"/>
    <col min="6164" max="6165" width="10" bestFit="1" customWidth="1"/>
    <col min="6166" max="6166" width="8" bestFit="1" customWidth="1"/>
    <col min="6167" max="6167" width="10" bestFit="1" customWidth="1"/>
    <col min="6168" max="6170" width="8" bestFit="1" customWidth="1"/>
    <col min="6171" max="6171" width="10" bestFit="1" customWidth="1"/>
    <col min="6172" max="6173" width="8" bestFit="1" customWidth="1"/>
    <col min="6174" max="6174" width="5" bestFit="1" customWidth="1"/>
    <col min="6175" max="6175" width="8" bestFit="1" customWidth="1"/>
    <col min="6176" max="6176" width="7" bestFit="1" customWidth="1"/>
    <col min="6177" max="6177" width="10" bestFit="1" customWidth="1"/>
    <col min="6178" max="6178" width="5" bestFit="1" customWidth="1"/>
    <col min="6179" max="6179" width="9" bestFit="1" customWidth="1"/>
    <col min="6180" max="6187" width="8" bestFit="1" customWidth="1"/>
    <col min="6188" max="6188" width="7" bestFit="1" customWidth="1"/>
    <col min="6189" max="6193" width="8" bestFit="1" customWidth="1"/>
    <col min="6194" max="6194" width="10" bestFit="1" customWidth="1"/>
    <col min="6195" max="6201" width="8" bestFit="1" customWidth="1"/>
    <col min="6202" max="6202" width="7" bestFit="1" customWidth="1"/>
    <col min="6203" max="6203" width="10" bestFit="1" customWidth="1"/>
    <col min="6204" max="6205" width="8" bestFit="1" customWidth="1"/>
    <col min="6206" max="6206" width="10" bestFit="1" customWidth="1"/>
    <col min="6207" max="6209" width="8" bestFit="1" customWidth="1"/>
    <col min="6210" max="6210" width="7" bestFit="1" customWidth="1"/>
    <col min="6211" max="6211" width="8" bestFit="1" customWidth="1"/>
    <col min="6212" max="6212" width="9" bestFit="1" customWidth="1"/>
    <col min="6213" max="6213" width="8" bestFit="1" customWidth="1"/>
    <col min="6214" max="6214" width="10" bestFit="1" customWidth="1"/>
    <col min="6215" max="6218" width="8" bestFit="1" customWidth="1"/>
    <col min="6219" max="6220" width="7" bestFit="1" customWidth="1"/>
    <col min="6221" max="6221" width="10" bestFit="1" customWidth="1"/>
    <col min="6222" max="6223" width="8" bestFit="1" customWidth="1"/>
    <col min="6224" max="6224" width="7" bestFit="1" customWidth="1"/>
    <col min="6225" max="6233" width="8" bestFit="1" customWidth="1"/>
    <col min="6234" max="6234" width="10" bestFit="1" customWidth="1"/>
    <col min="6235" max="6235" width="8" bestFit="1" customWidth="1"/>
    <col min="6236" max="6236" width="10" bestFit="1" customWidth="1"/>
    <col min="6237" max="6237" width="8" bestFit="1" customWidth="1"/>
    <col min="6238" max="6238" width="10" bestFit="1" customWidth="1"/>
    <col min="6239" max="6241" width="8" bestFit="1" customWidth="1"/>
    <col min="6242" max="6242" width="10" bestFit="1" customWidth="1"/>
    <col min="6243" max="6244" width="8" bestFit="1" customWidth="1"/>
    <col min="6245" max="6245" width="10" bestFit="1" customWidth="1"/>
    <col min="6246" max="6246" width="5" bestFit="1" customWidth="1"/>
    <col min="6247" max="6248" width="8" bestFit="1" customWidth="1"/>
    <col min="6249" max="6249" width="5" bestFit="1" customWidth="1"/>
    <col min="6250" max="6250" width="10" bestFit="1" customWidth="1"/>
    <col min="6251" max="6254" width="8" bestFit="1" customWidth="1"/>
    <col min="6255" max="6255" width="10" bestFit="1" customWidth="1"/>
    <col min="6256" max="6256" width="8" bestFit="1" customWidth="1"/>
    <col min="6257" max="6257" width="10" bestFit="1" customWidth="1"/>
    <col min="6258" max="6258" width="8" bestFit="1" customWidth="1"/>
    <col min="6259" max="6259" width="9" bestFit="1" customWidth="1"/>
    <col min="6260" max="6264" width="8" bestFit="1" customWidth="1"/>
    <col min="6265" max="6265" width="10" bestFit="1" customWidth="1"/>
    <col min="6266" max="6267" width="8" bestFit="1" customWidth="1"/>
    <col min="6268" max="6268" width="7" bestFit="1" customWidth="1"/>
    <col min="6269" max="6269" width="8" bestFit="1" customWidth="1"/>
    <col min="6270" max="6270" width="5" bestFit="1" customWidth="1"/>
    <col min="6271" max="6279" width="8" bestFit="1" customWidth="1"/>
    <col min="6280" max="6280" width="10" bestFit="1" customWidth="1"/>
    <col min="6281" max="6283" width="8" bestFit="1" customWidth="1"/>
    <col min="6284" max="6284" width="10" bestFit="1" customWidth="1"/>
    <col min="6285" max="6287" width="8" bestFit="1" customWidth="1"/>
    <col min="6288" max="6288" width="7" bestFit="1" customWidth="1"/>
    <col min="6289" max="6290" width="8" bestFit="1" customWidth="1"/>
    <col min="6291" max="6291" width="10" bestFit="1" customWidth="1"/>
    <col min="6292" max="6292" width="7" bestFit="1" customWidth="1"/>
    <col min="6293" max="6293" width="8" bestFit="1" customWidth="1"/>
    <col min="6294" max="6294" width="7" bestFit="1" customWidth="1"/>
    <col min="6295" max="6295" width="8" bestFit="1" customWidth="1"/>
    <col min="6296" max="6297" width="10" bestFit="1" customWidth="1"/>
    <col min="6298" max="6299" width="8" bestFit="1" customWidth="1"/>
    <col min="6300" max="6300" width="10" bestFit="1" customWidth="1"/>
    <col min="6301" max="6301" width="8" bestFit="1" customWidth="1"/>
    <col min="6302" max="6303" width="7" bestFit="1" customWidth="1"/>
    <col min="6304" max="6307" width="8" bestFit="1" customWidth="1"/>
    <col min="6308" max="6308" width="7" bestFit="1" customWidth="1"/>
    <col min="6309" max="6309" width="8" bestFit="1" customWidth="1"/>
    <col min="6310" max="6310" width="10" bestFit="1" customWidth="1"/>
    <col min="6311" max="6311" width="8" bestFit="1" customWidth="1"/>
    <col min="6312" max="6312" width="7" bestFit="1" customWidth="1"/>
    <col min="6313" max="6313" width="8" bestFit="1" customWidth="1"/>
    <col min="6314" max="6314" width="7" bestFit="1" customWidth="1"/>
    <col min="6315" max="6319" width="8" bestFit="1" customWidth="1"/>
    <col min="6320" max="6320" width="7" bestFit="1" customWidth="1"/>
    <col min="6321" max="6323" width="8" bestFit="1" customWidth="1"/>
    <col min="6324" max="6324" width="10" bestFit="1" customWidth="1"/>
    <col min="6325" max="6327" width="8" bestFit="1" customWidth="1"/>
    <col min="6328" max="6328" width="7" bestFit="1" customWidth="1"/>
    <col min="6329" max="6332" width="8" bestFit="1" customWidth="1"/>
    <col min="6333" max="6333" width="7" bestFit="1" customWidth="1"/>
    <col min="6334" max="6338" width="8" bestFit="1" customWidth="1"/>
    <col min="6339" max="6339" width="10" bestFit="1" customWidth="1"/>
    <col min="6340" max="6344" width="8" bestFit="1" customWidth="1"/>
    <col min="6345" max="6345" width="7" bestFit="1" customWidth="1"/>
    <col min="6346" max="6347" width="10" bestFit="1" customWidth="1"/>
    <col min="6348" max="6353" width="8" bestFit="1" customWidth="1"/>
    <col min="6354" max="6354" width="5" bestFit="1" customWidth="1"/>
    <col min="6355" max="6358" width="8" bestFit="1" customWidth="1"/>
    <col min="6359" max="6359" width="9" bestFit="1" customWidth="1"/>
    <col min="6360" max="6361" width="8" bestFit="1" customWidth="1"/>
    <col min="6362" max="6363" width="9" bestFit="1" customWidth="1"/>
    <col min="6364" max="6364" width="8" bestFit="1" customWidth="1"/>
    <col min="6365" max="6366" width="9" bestFit="1" customWidth="1"/>
    <col min="6367" max="6367" width="6" bestFit="1" customWidth="1"/>
    <col min="6368" max="6368" width="9" bestFit="1" customWidth="1"/>
    <col min="6369" max="6369" width="8" bestFit="1" customWidth="1"/>
    <col min="6370" max="6370" width="9" bestFit="1" customWidth="1"/>
    <col min="6371" max="6371" width="8" bestFit="1" customWidth="1"/>
    <col min="6372" max="6372" width="10" bestFit="1" customWidth="1"/>
    <col min="6373" max="6374" width="9" bestFit="1" customWidth="1"/>
    <col min="6375" max="6375" width="6" bestFit="1" customWidth="1"/>
    <col min="6376" max="6380" width="9" bestFit="1" customWidth="1"/>
    <col min="6381" max="6381" width="11" bestFit="1" customWidth="1"/>
    <col min="6382" max="6386" width="9" bestFit="1" customWidth="1"/>
    <col min="6387" max="6387" width="8" bestFit="1" customWidth="1"/>
    <col min="6388" max="6388" width="11" bestFit="1" customWidth="1"/>
    <col min="6389" max="6393" width="9" bestFit="1" customWidth="1"/>
    <col min="6394" max="6394" width="11" bestFit="1" customWidth="1"/>
    <col min="6395" max="6397" width="9" bestFit="1" customWidth="1"/>
    <col min="6398" max="6398" width="11" bestFit="1" customWidth="1"/>
    <col min="6399" max="6399" width="9" bestFit="1" customWidth="1"/>
    <col min="6400" max="6400" width="6" bestFit="1" customWidth="1"/>
    <col min="6401" max="6411" width="9" bestFit="1" customWidth="1"/>
    <col min="6412" max="6412" width="11" bestFit="1" customWidth="1"/>
    <col min="6413" max="6415" width="9" bestFit="1" customWidth="1"/>
    <col min="6416" max="6417" width="8" bestFit="1" customWidth="1"/>
    <col min="6418" max="6418" width="9" bestFit="1" customWidth="1"/>
    <col min="6419" max="6419" width="8" bestFit="1" customWidth="1"/>
    <col min="6420" max="6420" width="9" bestFit="1" customWidth="1"/>
    <col min="6421" max="6421" width="8" bestFit="1" customWidth="1"/>
    <col min="6422" max="6424" width="9" bestFit="1" customWidth="1"/>
    <col min="6425" max="6426" width="8" bestFit="1" customWidth="1"/>
    <col min="6427" max="6438" width="9" bestFit="1" customWidth="1"/>
    <col min="6439" max="6439" width="6" bestFit="1" customWidth="1"/>
    <col min="6440" max="6441" width="9" bestFit="1" customWidth="1"/>
    <col min="6442" max="6442" width="8" bestFit="1" customWidth="1"/>
    <col min="6443" max="6444" width="9" bestFit="1" customWidth="1"/>
    <col min="6445" max="6445" width="11" bestFit="1" customWidth="1"/>
    <col min="6446" max="6448" width="9" bestFit="1" customWidth="1"/>
    <col min="6449" max="6449" width="6" bestFit="1" customWidth="1"/>
    <col min="6450" max="6452" width="9" bestFit="1" customWidth="1"/>
    <col min="6453" max="6453" width="6" bestFit="1" customWidth="1"/>
    <col min="6454" max="6455" width="9" bestFit="1" customWidth="1"/>
    <col min="6456" max="6456" width="11" bestFit="1" customWidth="1"/>
    <col min="6457" max="6471" width="9" bestFit="1" customWidth="1"/>
    <col min="6472" max="6472" width="10" bestFit="1" customWidth="1"/>
    <col min="6473" max="6473" width="10.77734375" bestFit="1" customWidth="1"/>
  </cols>
  <sheetData>
    <row r="1" spans="1:35" ht="17.399999999999999" x14ac:dyDescent="0.3">
      <c r="A1" s="9" t="s">
        <v>38</v>
      </c>
      <c r="G1" s="9" t="s">
        <v>89</v>
      </c>
      <c r="N1" s="9" t="s">
        <v>91</v>
      </c>
      <c r="T1" s="9" t="s">
        <v>95</v>
      </c>
      <c r="Y1" s="9" t="s">
        <v>107</v>
      </c>
      <c r="AH1" s="11" t="s">
        <v>103</v>
      </c>
    </row>
    <row r="2" spans="1:35" x14ac:dyDescent="0.3">
      <c r="A2" s="4" t="s">
        <v>3</v>
      </c>
      <c r="B2" t="s">
        <v>109</v>
      </c>
      <c r="C2" t="s">
        <v>108</v>
      </c>
      <c r="G2" s="4" t="s">
        <v>3</v>
      </c>
      <c r="H2" t="s">
        <v>5</v>
      </c>
      <c r="J2" s="7" t="s">
        <v>3</v>
      </c>
      <c r="K2" s="7" t="s">
        <v>109</v>
      </c>
      <c r="N2" s="4" t="s">
        <v>3</v>
      </c>
      <c r="O2" t="s">
        <v>109</v>
      </c>
      <c r="P2" t="s">
        <v>108</v>
      </c>
      <c r="T2" s="4" t="s">
        <v>3</v>
      </c>
      <c r="U2" t="s">
        <v>5</v>
      </c>
      <c r="Y2" s="4" t="s">
        <v>3</v>
      </c>
      <c r="Z2" t="s">
        <v>5</v>
      </c>
      <c r="AH2" s="12" t="s">
        <v>3</v>
      </c>
      <c r="AI2" s="12" t="s">
        <v>101</v>
      </c>
    </row>
    <row r="3" spans="1:35" x14ac:dyDescent="0.3">
      <c r="A3" s="5" t="s">
        <v>6</v>
      </c>
      <c r="B3" s="6">
        <v>1491445.0357090002</v>
      </c>
      <c r="C3" s="6">
        <v>49556.032899999977</v>
      </c>
      <c r="G3" s="5" t="s">
        <v>40</v>
      </c>
      <c r="H3" s="6">
        <v>8880.2099999999991</v>
      </c>
      <c r="J3" s="5" t="s">
        <v>40</v>
      </c>
      <c r="K3" s="6">
        <v>118424.38000000008</v>
      </c>
      <c r="N3" s="5" t="s">
        <v>13</v>
      </c>
      <c r="O3" s="6">
        <v>734307.8048250007</v>
      </c>
      <c r="P3" s="6">
        <v>43808.956100000003</v>
      </c>
      <c r="Q3" s="6"/>
      <c r="R3" s="6"/>
      <c r="T3" s="5" t="s">
        <v>92</v>
      </c>
      <c r="U3" s="6">
        <v>530886.53088799969</v>
      </c>
      <c r="Y3" s="5" t="s">
        <v>98</v>
      </c>
      <c r="Z3" s="6">
        <v>194510.47389999992</v>
      </c>
      <c r="AH3" s="13" t="s">
        <v>9</v>
      </c>
      <c r="AI3" s="17">
        <v>296</v>
      </c>
    </row>
    <row r="4" spans="1:35" x14ac:dyDescent="0.3">
      <c r="A4" s="5" t="s">
        <v>7</v>
      </c>
      <c r="B4" s="6">
        <v>1468322.2373219999</v>
      </c>
      <c r="C4" s="6">
        <v>61618.603700000029</v>
      </c>
      <c r="G4" s="5" t="s">
        <v>41</v>
      </c>
      <c r="H4" s="6">
        <v>15258.9215</v>
      </c>
      <c r="J4" s="5" t="s">
        <v>41</v>
      </c>
      <c r="K4" s="6">
        <v>49731.575899999982</v>
      </c>
      <c r="N4" s="5" t="s">
        <v>11</v>
      </c>
      <c r="O4" s="6">
        <v>643475.04760000075</v>
      </c>
      <c r="P4" s="6">
        <v>33230.561399999977</v>
      </c>
      <c r="Q4" s="6"/>
      <c r="R4" s="6"/>
      <c r="T4" s="5" t="s">
        <v>93</v>
      </c>
      <c r="U4" s="6">
        <v>869821.21990000026</v>
      </c>
      <c r="Y4" s="5" t="s">
        <v>97</v>
      </c>
      <c r="Z4" s="6">
        <v>220225.41959999996</v>
      </c>
      <c r="AH4" s="13" t="s">
        <v>4</v>
      </c>
      <c r="AI4" s="17">
        <v>296</v>
      </c>
    </row>
    <row r="5" spans="1:35" x14ac:dyDescent="0.3">
      <c r="A5" s="5" t="s">
        <v>8</v>
      </c>
      <c r="B5" s="6">
        <v>1979747.7285139943</v>
      </c>
      <c r="C5" s="6">
        <v>81795.174300000013</v>
      </c>
      <c r="G5" s="5" t="s">
        <v>42</v>
      </c>
      <c r="H5" s="6">
        <v>10939.44</v>
      </c>
      <c r="J5" s="5" t="s">
        <v>42</v>
      </c>
      <c r="K5" s="6">
        <v>49895.749999999978</v>
      </c>
      <c r="N5" s="5" t="s">
        <v>10</v>
      </c>
      <c r="O5" s="6">
        <v>443800.49138800014</v>
      </c>
      <c r="P5" s="6">
        <v>7550.8441999999914</v>
      </c>
      <c r="Q5" s="6"/>
      <c r="R5" s="6"/>
      <c r="T5" s="5" t="s">
        <v>94</v>
      </c>
      <c r="U5" s="6">
        <v>791981.92869999981</v>
      </c>
      <c r="Y5" s="5" t="s">
        <v>96</v>
      </c>
      <c r="Z5" s="6">
        <v>258602.9008</v>
      </c>
      <c r="AH5"/>
      <c r="AI5"/>
    </row>
    <row r="6" spans="1:35" x14ac:dyDescent="0.3">
      <c r="A6" s="5" t="s">
        <v>9</v>
      </c>
      <c r="B6" s="6">
        <v>2192689.6794879995</v>
      </c>
      <c r="C6" s="6">
        <v>93439.2696</v>
      </c>
      <c r="G6" s="5" t="s">
        <v>43</v>
      </c>
      <c r="H6" s="6">
        <v>403549.63392500015</v>
      </c>
      <c r="J6" s="5" t="s">
        <v>43</v>
      </c>
      <c r="K6" s="6">
        <v>1153528.119375</v>
      </c>
      <c r="N6" s="5" t="s">
        <v>12</v>
      </c>
      <c r="O6" s="6">
        <v>371106.33567499981</v>
      </c>
      <c r="P6" s="6">
        <v>8848.9079000000038</v>
      </c>
      <c r="Q6" s="6"/>
      <c r="R6" s="6"/>
      <c r="T6" s="5" t="s">
        <v>4</v>
      </c>
      <c r="U6" s="6">
        <v>2192689.6794879995</v>
      </c>
      <c r="Y6" s="5" t="s">
        <v>100</v>
      </c>
      <c r="Z6" s="6">
        <v>258770.758</v>
      </c>
      <c r="AH6"/>
      <c r="AI6"/>
    </row>
    <row r="7" spans="1:35" x14ac:dyDescent="0.3">
      <c r="A7" s="5" t="s">
        <v>4</v>
      </c>
      <c r="B7" s="6">
        <v>7132204.681032964</v>
      </c>
      <c r="C7" s="6">
        <v>286409.08049999917</v>
      </c>
      <c r="G7" s="5" t="s">
        <v>44</v>
      </c>
      <c r="H7" s="6">
        <v>17500.490100000003</v>
      </c>
      <c r="J7" s="5" t="s">
        <v>44</v>
      </c>
      <c r="K7" s="6">
        <v>45095.782599999991</v>
      </c>
      <c r="N7" s="5" t="s">
        <v>4</v>
      </c>
      <c r="O7" s="6">
        <v>2192689.6794879995</v>
      </c>
      <c r="P7" s="6">
        <v>93439.2696</v>
      </c>
      <c r="Q7" s="6"/>
      <c r="R7" s="6"/>
      <c r="Y7" s="5" t="s">
        <v>99</v>
      </c>
      <c r="Z7" s="6">
        <v>279795.11200000014</v>
      </c>
      <c r="AH7"/>
      <c r="AI7"/>
    </row>
    <row r="8" spans="1:35" x14ac:dyDescent="0.3">
      <c r="G8" s="5" t="s">
        <v>45</v>
      </c>
      <c r="H8" s="6">
        <v>21778.629999999994</v>
      </c>
      <c r="J8" s="5" t="s">
        <v>45</v>
      </c>
      <c r="K8" s="6">
        <v>58771.207099999985</v>
      </c>
      <c r="Y8" s="5" t="s">
        <v>4</v>
      </c>
      <c r="Z8" s="6">
        <v>1211904.6643000003</v>
      </c>
    </row>
    <row r="9" spans="1:35" x14ac:dyDescent="0.3">
      <c r="G9" s="5" t="s">
        <v>46</v>
      </c>
      <c r="H9" s="6">
        <v>45353.838699999993</v>
      </c>
      <c r="J9" s="5" t="s">
        <v>46</v>
      </c>
      <c r="K9" s="6">
        <v>114447.17189999994</v>
      </c>
    </row>
    <row r="10" spans="1:35" x14ac:dyDescent="0.3">
      <c r="G10" s="5" t="s">
        <v>47</v>
      </c>
      <c r="H10" s="6">
        <v>315.83999999999997</v>
      </c>
      <c r="J10" s="5" t="s">
        <v>47</v>
      </c>
      <c r="K10" s="6">
        <v>15724.480000000001</v>
      </c>
    </row>
    <row r="11" spans="1:35" x14ac:dyDescent="0.3">
      <c r="G11" s="5" t="s">
        <v>48</v>
      </c>
      <c r="H11" s="6">
        <v>32160.270075</v>
      </c>
      <c r="J11" s="5" t="s">
        <v>48</v>
      </c>
      <c r="K11" s="6">
        <v>152593.52685000011</v>
      </c>
    </row>
    <row r="12" spans="1:35" x14ac:dyDescent="0.3">
      <c r="G12" s="5" t="s">
        <v>49</v>
      </c>
      <c r="H12" s="6">
        <v>97619.419999999969</v>
      </c>
      <c r="J12" s="5" t="s">
        <v>49</v>
      </c>
      <c r="K12" s="6">
        <v>242265.34000000008</v>
      </c>
    </row>
    <row r="13" spans="1:35" x14ac:dyDescent="0.3">
      <c r="G13" s="5" t="s">
        <v>50</v>
      </c>
      <c r="H13" s="6">
        <v>4061.0328000000004</v>
      </c>
      <c r="J13" s="5" t="s">
        <v>50</v>
      </c>
      <c r="K13" s="6">
        <v>11281.759600000001</v>
      </c>
    </row>
    <row r="14" spans="1:35" x14ac:dyDescent="0.3">
      <c r="G14" s="5" t="s">
        <v>51</v>
      </c>
      <c r="H14" s="6">
        <v>36577.234499999999</v>
      </c>
      <c r="J14" s="5" t="s">
        <v>51</v>
      </c>
      <c r="K14" s="6">
        <v>112345.21509999997</v>
      </c>
    </row>
    <row r="15" spans="1:35" x14ac:dyDescent="0.3">
      <c r="G15" s="5" t="s">
        <v>52</v>
      </c>
      <c r="H15" s="6">
        <v>96580.049999999988</v>
      </c>
      <c r="J15" s="5" t="s">
        <v>52</v>
      </c>
      <c r="K15" s="6">
        <v>267037.66000000015</v>
      </c>
    </row>
    <row r="16" spans="1:35" x14ac:dyDescent="0.3">
      <c r="G16" s="5" t="s">
        <v>53</v>
      </c>
      <c r="H16" s="6">
        <v>2579.21</v>
      </c>
      <c r="J16" s="5" t="s">
        <v>53</v>
      </c>
      <c r="K16" s="6">
        <v>26255.539999999997</v>
      </c>
    </row>
    <row r="17" spans="1:11" x14ac:dyDescent="0.3">
      <c r="G17" s="5" t="s">
        <v>54</v>
      </c>
      <c r="H17" s="6">
        <v>2402.0699999999997</v>
      </c>
      <c r="J17" s="5" t="s">
        <v>54</v>
      </c>
      <c r="K17" s="6">
        <v>8954.130000000001</v>
      </c>
    </row>
    <row r="18" spans="1:11" x14ac:dyDescent="0.3">
      <c r="G18" s="5" t="s">
        <v>55</v>
      </c>
      <c r="H18" s="6">
        <v>86339.099999999991</v>
      </c>
      <c r="J18" s="5" t="s">
        <v>55</v>
      </c>
      <c r="K18" s="6">
        <v>197200.61000000004</v>
      </c>
    </row>
    <row r="19" spans="1:11" x14ac:dyDescent="0.3">
      <c r="G19" s="5" t="s">
        <v>56</v>
      </c>
      <c r="H19" s="6">
        <v>19543.59</v>
      </c>
      <c r="J19" s="5" t="s">
        <v>56</v>
      </c>
      <c r="K19" s="6">
        <v>38007.649999999987</v>
      </c>
    </row>
    <row r="20" spans="1:11" x14ac:dyDescent="0.3">
      <c r="G20" s="5" t="s">
        <v>58</v>
      </c>
      <c r="H20" s="6">
        <v>53311.05999999999</v>
      </c>
      <c r="J20" s="5" t="s">
        <v>57</v>
      </c>
      <c r="K20" s="6">
        <v>7623.9900000000007</v>
      </c>
    </row>
    <row r="21" spans="1:11" x14ac:dyDescent="0.3">
      <c r="G21" s="5" t="s">
        <v>59</v>
      </c>
      <c r="H21" s="6">
        <v>26830.589600000007</v>
      </c>
      <c r="J21" s="5" t="s">
        <v>58</v>
      </c>
      <c r="K21" s="6">
        <v>107732.47110000005</v>
      </c>
    </row>
    <row r="22" spans="1:11" x14ac:dyDescent="0.3">
      <c r="G22" s="5" t="s">
        <v>60</v>
      </c>
      <c r="H22" s="6">
        <v>102712.82709999998</v>
      </c>
      <c r="J22" s="5" t="s">
        <v>59</v>
      </c>
      <c r="K22" s="6">
        <v>119272.78420000007</v>
      </c>
    </row>
    <row r="23" spans="1:11" x14ac:dyDescent="0.3">
      <c r="G23" s="5" t="s">
        <v>61</v>
      </c>
      <c r="H23" s="6">
        <v>20945.949999999993</v>
      </c>
      <c r="J23" s="5" t="s">
        <v>60</v>
      </c>
      <c r="K23" s="6">
        <v>389034.90820000012</v>
      </c>
    </row>
    <row r="24" spans="1:11" x14ac:dyDescent="0.3">
      <c r="A24" t="s">
        <v>104</v>
      </c>
      <c r="B24" t="s">
        <v>105</v>
      </c>
      <c r="C24" t="s">
        <v>106</v>
      </c>
      <c r="G24" s="5" t="s">
        <v>62</v>
      </c>
      <c r="H24" s="6">
        <v>11594.899999999996</v>
      </c>
      <c r="J24" s="5" t="s">
        <v>61</v>
      </c>
      <c r="K24" s="6">
        <v>134978.48999999996</v>
      </c>
    </row>
    <row r="25" spans="1:11" x14ac:dyDescent="0.3">
      <c r="A25" s="14">
        <v>2192689.6794879995</v>
      </c>
      <c r="B25" s="14">
        <v>1979747.7285139996</v>
      </c>
      <c r="C25" s="15">
        <f>GETPIVOTDATA("[Measures].[TotalSalesSelectedYear]",$A$24)-GETPIVOTDATA("[Measures].[TotalSalesPreviousYear]",$A$24)</f>
        <v>212941.95097399992</v>
      </c>
      <c r="G25" s="5" t="s">
        <v>63</v>
      </c>
      <c r="H25" s="6">
        <v>42515.19999999999</v>
      </c>
      <c r="J25" s="5" t="s">
        <v>62</v>
      </c>
      <c r="K25" s="6">
        <v>59277.36</v>
      </c>
    </row>
    <row r="26" spans="1:11" x14ac:dyDescent="0.3">
      <c r="A26" s="15">
        <f>GETPIVOTDATA("[Measures].[TotalSalesSelectedYear]",$A$24)</f>
        <v>2192689.6794879995</v>
      </c>
      <c r="B26" s="15">
        <f>GETPIVOTDATA("[Measures].[TotalSalesPreviousYear]",$A$24)</f>
        <v>1979747.7285139996</v>
      </c>
      <c r="C26" s="15">
        <f>C25</f>
        <v>212941.95097399992</v>
      </c>
      <c r="G26" s="5" t="s">
        <v>64</v>
      </c>
      <c r="H26" s="6">
        <v>18755.579999999998</v>
      </c>
      <c r="J26" s="5" t="s">
        <v>63</v>
      </c>
      <c r="K26" s="6">
        <v>112044.91000000003</v>
      </c>
    </row>
    <row r="27" spans="1:11" x14ac:dyDescent="0.3">
      <c r="G27" s="5" t="s">
        <v>65</v>
      </c>
      <c r="H27" s="6">
        <v>12460.61</v>
      </c>
      <c r="J27" s="5" t="s">
        <v>64</v>
      </c>
      <c r="K27" s="6">
        <v>21817.140799999997</v>
      </c>
    </row>
    <row r="28" spans="1:11" x14ac:dyDescent="0.3">
      <c r="A28" t="s">
        <v>110</v>
      </c>
      <c r="B28" t="s">
        <v>111</v>
      </c>
      <c r="C28" t="s">
        <v>106</v>
      </c>
      <c r="G28" s="5" t="s">
        <v>66</v>
      </c>
      <c r="H28" s="6">
        <v>10055.5708</v>
      </c>
      <c r="J28" s="5" t="s">
        <v>65</v>
      </c>
      <c r="K28" s="6">
        <v>39925.69</v>
      </c>
    </row>
    <row r="29" spans="1:11" x14ac:dyDescent="0.3">
      <c r="A29" s="6">
        <v>93439.2696</v>
      </c>
      <c r="B29" s="6">
        <v>81795.174299999999</v>
      </c>
      <c r="C29" s="15">
        <f>GETPIVOTDATA("[Measures].[selected profit]",$A$28)-GETPIVOTDATA("[Measures].[before selected profit]",$A$28)</f>
        <v>11644.095300000001</v>
      </c>
      <c r="G29" s="5" t="s">
        <v>67</v>
      </c>
      <c r="H29" s="6">
        <v>8196.89</v>
      </c>
      <c r="J29" s="5" t="s">
        <v>66</v>
      </c>
      <c r="K29" s="6">
        <v>41233.892399999982</v>
      </c>
    </row>
    <row r="30" spans="1:11" x14ac:dyDescent="0.3">
      <c r="A30" s="15">
        <f>GETPIVOTDATA("[Measures].[selected profit]",$A$28)</f>
        <v>93439.2696</v>
      </c>
      <c r="B30" s="15">
        <f>GETPIVOTDATA("[Measures].[before selected profit]",$A$28)</f>
        <v>81795.174299999999</v>
      </c>
      <c r="C30" s="15">
        <f>C29</f>
        <v>11644.095300000001</v>
      </c>
      <c r="G30" s="5" t="s">
        <v>68</v>
      </c>
      <c r="H30" s="6">
        <v>37714.890000000007</v>
      </c>
      <c r="J30" s="5" t="s">
        <v>67</v>
      </c>
      <c r="K30" s="6">
        <v>39191.6368</v>
      </c>
    </row>
    <row r="31" spans="1:11" x14ac:dyDescent="0.3">
      <c r="G31" s="5" t="s">
        <v>69</v>
      </c>
      <c r="H31" s="6">
        <v>14418.834799999999</v>
      </c>
      <c r="J31" s="5" t="s">
        <v>68</v>
      </c>
      <c r="K31" s="6">
        <v>182365.51520000008</v>
      </c>
    </row>
    <row r="32" spans="1:11" x14ac:dyDescent="0.3">
      <c r="G32" s="5" t="s">
        <v>70</v>
      </c>
      <c r="H32" s="6">
        <v>317322.08830000018</v>
      </c>
      <c r="J32" s="5" t="s">
        <v>69</v>
      </c>
      <c r="K32" s="6">
        <v>18540.913200000003</v>
      </c>
    </row>
    <row r="33" spans="7:11" x14ac:dyDescent="0.3">
      <c r="G33" s="5" t="s">
        <v>71</v>
      </c>
      <c r="H33" s="6">
        <v>37080.606099999997</v>
      </c>
      <c r="J33" s="5" t="s">
        <v>70</v>
      </c>
      <c r="K33" s="6">
        <v>993861.57910000079</v>
      </c>
    </row>
    <row r="34" spans="7:11" x14ac:dyDescent="0.3">
      <c r="G34" s="5" t="s">
        <v>72</v>
      </c>
      <c r="H34" s="6">
        <v>3687.75</v>
      </c>
      <c r="J34" s="5" t="s">
        <v>71</v>
      </c>
      <c r="K34" s="6">
        <v>93145.570999999967</v>
      </c>
    </row>
    <row r="35" spans="7:11" x14ac:dyDescent="0.3">
      <c r="G35" s="5" t="s">
        <v>73</v>
      </c>
      <c r="H35" s="6">
        <v>36599.451399999991</v>
      </c>
      <c r="J35" s="5" t="s">
        <v>72</v>
      </c>
      <c r="K35" s="6">
        <v>3687.75</v>
      </c>
    </row>
    <row r="36" spans="7:11" x14ac:dyDescent="0.3">
      <c r="G36" s="5" t="s">
        <v>74</v>
      </c>
      <c r="H36" s="6">
        <v>31551.81</v>
      </c>
      <c r="J36" s="5" t="s">
        <v>73</v>
      </c>
      <c r="K36" s="6">
        <v>131428.18599999993</v>
      </c>
    </row>
    <row r="37" spans="7:11" x14ac:dyDescent="0.3">
      <c r="G37" s="5" t="s">
        <v>75</v>
      </c>
      <c r="H37" s="6">
        <v>3944.806900000001</v>
      </c>
      <c r="J37" s="5" t="s">
        <v>74</v>
      </c>
      <c r="K37" s="6">
        <v>98109.829999999987</v>
      </c>
    </row>
    <row r="38" spans="7:11" x14ac:dyDescent="0.3">
      <c r="G38" s="5" t="s">
        <v>76</v>
      </c>
      <c r="H38" s="6">
        <v>75765.080800000011</v>
      </c>
      <c r="J38" s="5" t="s">
        <v>75</v>
      </c>
      <c r="K38" s="6">
        <v>19534.550800000005</v>
      </c>
    </row>
    <row r="39" spans="7:11" x14ac:dyDescent="0.3">
      <c r="G39" s="5" t="s">
        <v>77</v>
      </c>
      <c r="H39" s="6">
        <v>12275.449200000003</v>
      </c>
      <c r="J39" s="5" t="s">
        <v>76</v>
      </c>
      <c r="K39" s="6">
        <v>200650.92920000001</v>
      </c>
    </row>
    <row r="40" spans="7:11" x14ac:dyDescent="0.3">
      <c r="G40" s="5" t="s">
        <v>78</v>
      </c>
      <c r="H40" s="6">
        <v>8625.41</v>
      </c>
      <c r="J40" s="5" t="s">
        <v>77</v>
      </c>
      <c r="K40" s="6">
        <v>124730.88700000002</v>
      </c>
    </row>
    <row r="41" spans="7:11" x14ac:dyDescent="0.3">
      <c r="G41" s="5" t="s">
        <v>79</v>
      </c>
      <c r="H41" s="6">
        <v>3439.5299999999997</v>
      </c>
      <c r="J41" s="5" t="s">
        <v>78</v>
      </c>
      <c r="K41" s="6">
        <v>42626.770000000004</v>
      </c>
    </row>
    <row r="42" spans="7:11" x14ac:dyDescent="0.3">
      <c r="G42" s="5" t="s">
        <v>80</v>
      </c>
      <c r="H42" s="6">
        <v>30027.069500000005</v>
      </c>
      <c r="J42" s="5" t="s">
        <v>79</v>
      </c>
      <c r="K42" s="6">
        <v>3773.3399999999997</v>
      </c>
    </row>
    <row r="43" spans="7:11" x14ac:dyDescent="0.3">
      <c r="G43" s="5" t="s">
        <v>81</v>
      </c>
      <c r="H43" s="6">
        <v>61895.379787999991</v>
      </c>
      <c r="J43" s="5" t="s">
        <v>80</v>
      </c>
      <c r="K43" s="6">
        <v>55149.647500000006</v>
      </c>
    </row>
    <row r="44" spans="7:11" x14ac:dyDescent="0.3">
      <c r="G44" s="5" t="s">
        <v>82</v>
      </c>
      <c r="H44" s="6">
        <v>5974.1507999999994</v>
      </c>
      <c r="J44" s="5" t="s">
        <v>81</v>
      </c>
      <c r="K44" s="6">
        <v>261431.07250800001</v>
      </c>
    </row>
    <row r="45" spans="7:11" x14ac:dyDescent="0.3">
      <c r="G45" s="5" t="s">
        <v>83</v>
      </c>
      <c r="H45" s="6">
        <v>3398.0299999999997</v>
      </c>
      <c r="J45" s="5" t="s">
        <v>82</v>
      </c>
      <c r="K45" s="6">
        <v>45519.383999999991</v>
      </c>
    </row>
    <row r="46" spans="7:11" x14ac:dyDescent="0.3">
      <c r="G46" s="5" t="s">
        <v>84</v>
      </c>
      <c r="H46" s="6">
        <v>28296.320000000003</v>
      </c>
      <c r="J46" s="5" t="s">
        <v>83</v>
      </c>
      <c r="K46" s="6">
        <v>54625.849999999991</v>
      </c>
    </row>
    <row r="47" spans="7:11" x14ac:dyDescent="0.3">
      <c r="G47" s="5" t="s">
        <v>85</v>
      </c>
      <c r="H47" s="6">
        <v>240788.78320000018</v>
      </c>
      <c r="J47" s="5" t="s">
        <v>84</v>
      </c>
      <c r="K47" s="6">
        <v>376453.76000000042</v>
      </c>
    </row>
    <row r="48" spans="7:11" x14ac:dyDescent="0.3">
      <c r="G48" s="5" t="s">
        <v>86</v>
      </c>
      <c r="H48" s="6">
        <v>4613.2096000000001</v>
      </c>
      <c r="J48" s="5" t="s">
        <v>85</v>
      </c>
      <c r="K48" s="6">
        <v>515438.12520000042</v>
      </c>
    </row>
    <row r="49" spans="7:11" x14ac:dyDescent="0.3">
      <c r="G49" s="5" t="s">
        <v>87</v>
      </c>
      <c r="H49" s="6">
        <v>26452.869999999995</v>
      </c>
      <c r="J49" s="5" t="s">
        <v>86</v>
      </c>
      <c r="K49" s="6">
        <v>4613.2096000000001</v>
      </c>
    </row>
    <row r="50" spans="7:11" x14ac:dyDescent="0.3">
      <c r="G50" s="5" t="s">
        <v>4</v>
      </c>
      <c r="H50" s="6">
        <v>2192689.6794879995</v>
      </c>
      <c r="J50" s="5" t="s">
        <v>87</v>
      </c>
      <c r="K50" s="6">
        <v>171542.13000000009</v>
      </c>
    </row>
    <row r="51" spans="7:11" x14ac:dyDescent="0.3">
      <c r="J51" s="5" t="s">
        <v>88</v>
      </c>
      <c r="K51" s="6">
        <v>1282.5088000000003</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  2 _ 6 9 8 c 1 c a d - 8 7 3 9 - 4 b b 6 - 8 4 b e - a 4 4 a b 7 f f 0 3 8 d " > < C u s t o m C o n t e n t   x m l n s = " h t t p : / / g e m i n i / p i v o t c u s t o m i z a t i o n / T a b l e X M L _ O r d e r s   2 _ 6 9 8 c 1 c a d - 8 7 3 9 - 4 b b 6 - 8 4 b e - a 4 4 a b 7 f f 0 3 8 d " > < ! [ 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 D a t e . 1 . 1 . 1 < / s t r i n g > < / k e y > < v a l u e > < i n t > 1 6 7 < / i n t > < / v a l u e > < / i t e m > < i t e m > < k e y > < s t r i n g > S h i p   D a t e . 1 . 1 . 2 < / s t r i n g > < / k e y > < v a l u e > < i n t > 1 6 7 < / i n t > < / v a l u e > < / i t e m > < i t e m > < k e y > < s t r i n g > S h i p   D a t e   y e a r < / s t r i n g > < / k e y > < v a l u e > < i n t > 1 6 3 < / i n t > < / v a l u e > < / i t e m > < i t e m > < k e y > < s t r i n g > s h i p   d a t e < / s t r i n g > < / k e y > < v a l u e > < i n t > 1 1 7 < / i n t > < / v a l u e > < / i t e m > < i t e m > < k e y > < s t r i n g > S h i p   M o d e < / s t r i n g > < / k e y > < v a l u e > < i n t > 1 3 3 < / i n t > < / v a l u e > < / i t e m > < i t e m > < k e y > < s t r i n g > C u s t o m e r   I D < / s t r i n g > < / k e y > < v a l u e > < i n t > 1 4 4 < / i n t > < / v a l u e > < / i t e m > < i t e m > < k e y > < s t r i n g > C u s t o m e r   N a m e < / s t r i n g > < / k e y > < v a l u e > < i n t > 1 7 8 < / i n t > < / v a l u e > < / i t e m > < i t e m > < k e y > < s t r i n g > S e g m e n t < / s t r i n g > < / k e y > < v a l u e > < i n t > 1 1 7 < / i n t > < / v a l u e > < / i t e m > < i t e m > < k e y > < s t r i n g > c o u n t r y < / s t r i n g > < / k e y > < v a l u e > < i n t > 1 0 3 < / i n t > < / v a l u e > < / i t e m > < i t e m > < k e y > < s t r i n g > c i t y < / s t r i n g > < / k e y > < v a l u e > < i n t > 6 8 < / 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 P r o f i t < / s t r i n g > < / k e y > < v a l u e > < i n t > 8 2 < / i n t > < / v a l u e > < / i t e m > < / C o l u m n W i d t h s > < C o l u m n D i s p l a y I n d e x > < i t e m > < k e y > < s t r i n g > R o w   I D < / s t r i n g > < / k e y > < v a l u e > < i n t > 0 < / i n t > < / v a l u e > < / i t e m > < i t e m > < k e y > < s t r i n g > O r d e r   I D < / s t r i n g > < / k e y > < v a l u e > < i n t > 1 < / i n t > < / v a l u e > < / i t e m > < i t e m > < k e y > < s t r i n g > O r d e r   D a t e < / s t r i n g > < / k e y > < v a l u e > < i n t > 2 < / i n t > < / v a l u e > < / i t e m > < i t e m > < k e y > < s t r i n g > S h i p   D a t e . 1 . 1 . 1 < / s t r i n g > < / k e y > < v a l u e > < i n t > 3 < / i n t > < / v a l u e > < / i t e m > < i t e m > < k e y > < s t r i n g > S h i p   D a t e . 1 . 1 . 2 < / s t r i n g > < / k e y > < v a l u e > < i n t > 4 < / i n t > < / v a l u e > < / i t e m > < i t e m > < k e y > < s t r i n g > S h i p   D a t e   y e a r < / s t r i n g > < / k e y > < v a l u e > < i n t > 5 < / i n t > < / v a l u e > < / i t e m > < i t e m > < k e y > < s t r i n g > s h i p   d a t e < / 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C l i e n t W i n d o w X M L " > < C u s t o m C o n t e n t > < ! [ C D A T A [ S h i p p i n g _ C o s t _ 3 b 6 3 5 c 2 0 - f 0 d 3 - 4 4 5 8 - 9 d 9 1 - a a 3 9 b f e a 1 c f 5 ] ] > < / C u s t o m C o n t e n t > < / G e m i n i > 
</file>

<file path=customXml/item12.xml>��< ? x m l   v e r s i o n = " 1 . 0 "   e n c o d i n g = " U T F - 1 6 " ? > < G e m i n i   x m l n s = " h t t p : / / g e m i n i / p i v o t c u s t o m i z a t i o n / T a b l e X M L _ R e t u r n _ 3 e 9 e 7 f 6 2 - 9 6 7 9 - 4 0 4 0 - a b c 0 - 8 4 f 1 3 f e a 6 c 9 8 " > < 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 1 1 9 < / i n t > < / v a l u e > < / i t e m > < i t e m > < k e y > < s t r i n g > O r d e r   I D < / s t r i n g > < / k e y > < v a l u e > < i n t > 1 1 2 < / 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 D a t e . 1 . 1 . 1 < / K e y > < / a : K e y > < a : V a l u e   i : t y p e = " T a b l e W i d g e t B a s e V i e w S t a t e " / > < / a : K e y V a l u e O f D i a g r a m O b j e c t K e y a n y T y p e z b w N T n L X > < a : K e y V a l u e O f D i a g r a m O b j e c t K e y a n y T y p e z b w N T n L X > < a : K e y > < K e y > C o l u m n s \ S h i p   D a t e . 1 . 1 . 2 < / 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 D a t e . 1 . 1 . 1 < / K e y > < / a : K e y > < a : V a l u e   i : t y p e = " T a b l e W i d g e t B a s e V i e w S t a t e " / > < / a : K e y V a l u e O f D i a g r a m O b j e c t K e y a n y T y p e z b w N T n L X > < a : K e y V a l u e O f D i a g r a m O b j e c t K e y a n y T y p e z b w N T n L X > < a : K e y > < K e y > C o l u m n s \ S h i p   D a t e . 1 . 1 . 2 < / 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P e o p l e _ 6 7 9 6 d 3 9 7 - 6 2 6 a - 4 6 b 0 - 9 a e f - 1 d c 2 b c 7 5 0 3 4 f " > < 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 1 0 1 < / i n t > < / v a l u e > < / i t e m > < i t e m > < k e y > < s t r i n g > R e g i o n < / s t r i n g > < / k e y > < v a l u e > < i n t > 1 0 2 < / 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O r d e r s _ f c 6 5 6 c 1 4 - 8 8 3 f - 4 c 2 d - a b d 0 - 4 4 e 9 4 3 4 0 8 5 0 3 , P e o p l e _ 6 7 9 6 d 3 9 7 - 6 2 6 a - 4 6 b 0 - 9 a e f - 1 d c 2 b c 7 5 0 3 4 f , R e t u r n _ 3 e 9 e 7 f 6 2 - 9 6 7 9 - 4 0 4 0 - a b c 0 - 8 4 f 1 3 f e a 6 c 9 8 , S h i p p i n g _ C o s t _ 3 b 6 3 5 c 2 0 - f 0 d 3 - 4 4 5 8 - 9 d 9 1 - a a 3 9 b f e a 1 c f 5 ] ] > < / C u s t o m C o n t e n t > < / G e m i n i > 
</file>

<file path=customXml/item17.xml>��< ? x m l   v e r s i o n = " 1 . 0 "   e n c o d i n g = " U T F - 1 6 " ? > < G e m i n i   x m l n s = " h t t p : / / g e m i n i / p i v o t c u s t o m i z a t i o n / T a b l e X M L _ O r d e r s     2 _ 6 9 8 c 1 c a d - 8 7 3 9 - 4 b b 6 - 8 4 b e - a 4 4 a b 7 f f 0 3 8 d " > < C u s t o m C o n t e n t   x m l n s = " h t t p : / / g e m i n i / p i v o t c u s t o m i z a t i o n / T a b l e X M L _ O r d e r s   2 _ 6 9 8 c 1 c a d - 8 7 3 9 - 4 b b 6 - 8 4 b e - a 4 4 a b 7 f f 0 3 8 d " > < ! [ 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 D a t e . 1 . 1 . 1 < / s t r i n g > < / k e y > < v a l u e > < i n t > 1 6 7 < / i n t > < / v a l u e > < / i t e m > < i t e m > < k e y > < s t r i n g > S h i p   D a t e . 1 . 1 . 2 < / s t r i n g > < / k e y > < v a l u e > < i n t > 1 6 7 < / i n t > < / v a l u e > < / i t e m > < i t e m > < k e y > < s t r i n g > S h i p   D a t e   y e a r < / s t r i n g > < / k e y > < v a l u e > < i n t > 1 6 3 < / i n t > < / v a l u e > < / i t e m > < i t e m > < k e y > < s t r i n g > s h i p   d a t e < / s t r i n g > < / k e y > < v a l u e > < i n t > 1 1 7 < / i n t > < / v a l u e > < / i t e m > < i t e m > < k e y > < s t r i n g > S h i p   M o d e < / s t r i n g > < / k e y > < v a l u e > < i n t > 1 3 3 < / i n t > < / v a l u e > < / i t e m > < i t e m > < k e y > < s t r i n g > C u s t o m e r   I D < / s t r i n g > < / k e y > < v a l u e > < i n t > 1 4 4 < / i n t > < / v a l u e > < / i t e m > < i t e m > < k e y > < s t r i n g > C u s t o m e r   N a m e < / s t r i n g > < / k e y > < v a l u e > < i n t > 1 7 8 < / i n t > < / v a l u e > < / i t e m > < i t e m > < k e y > < s t r i n g > S e g m e n t < / s t r i n g > < / k e y > < v a l u e > < i n t > 1 1 7 < / i n t > < / v a l u e > < / i t e m > < i t e m > < k e y > < s t r i n g > c o u n t r y < / s t r i n g > < / k e y > < v a l u e > < i n t > 1 0 3 < / i n t > < / v a l u e > < / i t e m > < i t e m > < k e y > < s t r i n g > c i t y < / s t r i n g > < / k e y > < v a l u e > < i n t > 6 8 < / 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 P r o f i t < / s t r i n g > < / k e y > < v a l u e > < i n t > 8 2 < / i n t > < / v a l u e > < / i t e m > < / C o l u m n W i d t h s > < C o l u m n D i s p l a y I n d e x > < i t e m > < k e y > < s t r i n g > R o w   I D < / s t r i n g > < / k e y > < v a l u e > < i n t > 0 < / i n t > < / v a l u e > < / i t e m > < i t e m > < k e y > < s t r i n g > O r d e r   I D < / s t r i n g > < / k e y > < v a l u e > < i n t > 1 < / i n t > < / v a l u e > < / i t e m > < i t e m > < k e y > < s t r i n g > O r d e r   D a t e < / s t r i n g > < / k e y > < v a l u e > < i n t > 2 < / i n t > < / v a l u e > < / i t e m > < i t e m > < k e y > < s t r i n g > S h i p   D a t e . 1 . 1 . 1 < / s t r i n g > < / k e y > < v a l u e > < i n t > 3 < / i n t > < / v a l u e > < / i t e m > < i t e m > < k e y > < s t r i n g > S h i p   D a t e . 1 . 1 . 2 < / s t r i n g > < / k e y > < v a l u e > < i n t > 4 < / i n t > < / v a l u e > < / i t e m > < i t e m > < k e y > < s t r i n g > S h i p   D a t e   y e a r < / s t r i n g > < / k e y > < v a l u e > < i n t > 5 < / i n t > < / v a l u e > < / i t e m > < i t e m > < k e y > < s t r i n g > s h i p   d a t e < / 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 t o t a l _ s a l e s < / K e y > < / D i a g r a m O b j e c t K e y > < D i a g r a m O b j e c t K e y > < K e y > M e a s u r e s \ C o u n t   o f   t o t a l _ s a l e s \ T a g I n f o \ F o r m u l a < / K e y > < / D i a g r a m O b j e c t K e y > < D i a g r a m O b j e c t K e y > < K e y > M e a s u r e s \ C o u n t   o f   t o t a l _ s a l e s \ T a g I n f o \ V a l u e < / K e y > < / D i a g r a m O b j e c t K e y > < D i a g r a m O b j e c t K e y > < K e y > M e a s u r e s \ S u m   o f   t o t a l _ s a l e s < / K e y > < / D i a g r a m O b j e c t K e y > < D i a g r a m O b j e c t K e y > < K e y > M e a s u r e s \ S u m   o f   t o t a l _ s a l e s \ T a g I n f o \ F o r m u l a < / K e y > < / D i a g r a m O b j e c t K e y > < D i a g r a m O b j e c t K e y > < K e y > M e a s u r e s \ S u m   o f   t o t a l _ s a l e s \ T a g I n f o \ V a l u e 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 I D < / K e y > < / D i a g r a m O b j e c t K e y > < D i a g r a m O b j e c t K e y > < K e y > C o l u m n s \ O r d e r   D a t e < / K e y > < / D i a g r a m O b j e c t K e y > < D i a g r a m O b j e c t K e y > < K e y > C o l u m n s \ S h i p   D a t e . 1 . 1 . 1 < / K e y > < / D i a g r a m O b j e c t K e y > < D i a g r a m O b j e c t K e y > < K e y > C o l u m n s \ S h i p   D a t e . 1 . 1 . 2 < / K e y > < / D i a g r a m O b j e c t K e y > < D i a g r a m O b j e c t K e y > < K e y > C o l u m n s \ S h i p   D a t e   y e a r < / 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 C o l u m n s \ t o t a l _ s a l e s < / K e y > < / D i a g r a m O b j e c t K e y > < D i a g r a m O b j e c t K e y > < K e y > C o l u m n s \ P r o f i t 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 t o t a l _ s a l e s & g t ; - & l t ; M e a s u r e s \ t o t a l _ s a l e s & g t ; < / K e y > < / D i a g r a m O b j e c t K e y > < D i a g r a m O b j e c t K e y > < K e y > L i n k s \ & l t ; C o l u m n s \ C o u n t   o f   t o t a l _ s a l e s & g t ; - & l t ; M e a s u r e s \ t o t a l _ s a l e s & g t ; \ C O L U M N < / K e y > < / D i a g r a m O b j e c t K e y > < D i a g r a m O b j e c t K e y > < K e y > L i n k s \ & l t ; C o l u m n s \ C o u n t   o f   t o t a l _ s a l e s & g t ; - & l t ; M e a s u r e s \ t o t a l _ s a l e s & g t ; \ M E A S U R E < / 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 t o t a l _ s a l e s < / K e y > < / a : K e y > < a : V a l u e   i : t y p e = " M e a s u r e G r i d N o d e V i e w S t a t e " > < C o l u m n > 2 3 < / C o l u m n > < L a y e d O u t > t r u e < / L a y e d O u t > < W a s U I I n v i s i b l e > t r u e < / W a s U I I n v i s i b l e > < / a : V a l u e > < / a : K e y V a l u e O f D i a g r a m O b j e c t K e y a n y T y p e z b w N T n L X > < a : K e y V a l u e O f D i a g r a m O b j e c t K e y a n y T y p e z b w N T n L X > < a : K e y > < K e y > M e a s u r e s \ C o u n t   o f   t o t a l _ s a l e s \ T a g I n f o \ F o r m u l a < / K e y > < / a : K e y > < a : V a l u e   i : t y p e = " M e a s u r e G r i d V i e w S t a t e I D i a g r a m T a g A d d i t i o n a l I n f o " / > < / a : K e y V a l u e O f D i a g r a m O b j e c t K e y a n y T y p e z b w N T n L X > < a : K e y V a l u e O f D i a g r a m O b j e c t K e y a n y T y p e z b w N T n L X > < a : K e y > < K e y > M e a s u r e s \ C o u n t   o f   t o t a l _ s a l e s \ T a g I n f o \ V a l u e < / K e y > < / a : K e y > < a : V a l u e   i : t y p e = " M e a s u r e G r i d V i e w S t a t e I D i a g r a m T a g A d d i t i o n a l I n f o " / > < / a : K e y V a l u e O f D i a g r a m O b j e c t K e y a n y T y p e z b w N T n L X > < a : K e y V a l u e O f D i a g r a m O b j e c t K e y a n y T y p e z b w N T n L X > < a : K e y > < K e y > M e a s u r e s \ S u m   o f   t o t a l _ s a l e s < / K e y > < / a : K e y > < a : V a l u e   i : t y p e = " M e a s u r e G r i d N o d e V i e w S t a t e " > < C o l u m n > 2 3 < / C o l u m n > < L a y e d O u t > t r u e < / L a y e d O u t > < R o w > 1 < / R o w > < 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 M e a s u r e s \ S u m   o f   P r o f i t < / K e y > < / a : K e y > < a : V a l u e   i : t y p e = " M e a s u r e G r i d N o d e V i e w S t a t e " > < C o l u m n > 2 4 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 D a t e . 1 . 1 . 1 < / K e y > < / a : K e y > < a : V a l u e   i : t y p e = " M e a s u r e G r i d N o d e V i e w S t a t e " > < C o l u m n > 3 < / C o l u m n > < L a y e d O u t > t r u e < / L a y e d O u t > < / a : V a l u e > < / a : K e y V a l u e O f D i a g r a m O b j e c t K e y a n y T y p e z b w N T n L X > < a : K e y V a l u e O f D i a g r a m O b j e c t K e y a n y T y p e z b w N T n L X > < a : K e y > < K e y > C o l u m n s \ S h i p   D a t e . 1 . 1 . 2 < / K e y > < / a : K e y > < a : V a l u e   i : t y p e = " M e a s u r e G r i d N o d e V i e w S t a t e " > < C o l u m n > 4 < / C o l u m n > < L a y e d O u t > t r u e < / L a y e d O u t > < / a : V a l u e > < / a : K e y V a l u e O f D i a g r a m O b j e c t K e y a n y T y p e z b w N T n L X > < a : K e y V a l u e O f D i a g r a m O b j e c t K e y a n y T y p e z b w N T n L X > < a : K e y > < K e y > C o l u m n s \ S h i p   D a t e   y e a r < / K e y > < / a : K e y > < a : V a l u e   i : t y p e = " M e a s u r e G r i d N o d e V i e w S t a t e " > < C o l u m n > 5 < / C o l u m n > < L a y e d O u t > t r u e < / L a y e d O u t > < / a : V a l u e > < / a : K e y V a l u e O f D i a g r a m O b j e c t K e y a n y T y p e z b w N T n L X > < a : K e y V a l u e O f D i a g r a m O b j e c t K e y a n y T y p e z b w N T n L X > < a : K e y > < K e y > C o l u m n s \ s h i p   d a t e 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 C o l u m n s \ t o t a l _ s a l e s < / K e y > < / a : K e y > < a : V a l u e   i : t y p e = " M e a s u r e G r i d N o d e V i e w S t a t e " > < C o l u m n > 2 3 < / C o l u m n > < L a y e d O u t > t r u e < / L a y e d O u t > < / a : V a l u e > < / a : K e y V a l u e O f D i a g r a m O b j e c t K e y a n y T y p e z b w N T n L X > < a : K e y V a l u e O f D i a g r a m O b j e c t K e y a n y T y p e z b w N T n L X > < a : K e y > < K e y > C o l u m n s \ P r o f i t < / 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 L i n k s \ & l t ; C o l u m n s \ C o u n t   o f   t o t a l _ s a l e s & g t ; - & l t ; M e a s u r e s \ t o t a l _ s a l e s & g t ; < / K e y > < / a : K e y > < a : V a l u e   i : t y p e = " M e a s u r e G r i d V i e w S t a t e I D i a g r a m L i n k " / > < / a : K e y V a l u e O f D i a g r a m O b j e c t K e y a n y T y p e z b w N T n L X > < a : K e y V a l u e O f D i a g r a m O b j e c t K e y a n y T y p e z b w N T n L X > < a : K e y > < K e y > L i n k s \ & l t ; C o l u m n s \ C o u n t   o f   t o t a l _ s a l e s & g t ; - & l t ; M e a s u r e s \ t o t a l _ s a l e s & g t ; \ C O L U M N < / K e y > < / a : K e y > < a : V a l u e   i : t y p e = " M e a s u r e G r i d V i e w S t a t e I D i a g r a m L i n k E n d p o i n t " / > < / a : K e y V a l u e O f D i a g r a m O b j e c t K e y a n y T y p e z b w N T n L X > < a : K e y V a l u e O f D i a g r a m O b j e c t K e y a n y T y p e z b w N T n L X > < a : K e y > < K e y > L i n k s \ & l t ; C o l u m n s \ C o u n t   o f   t o t a l _ s a l e s & g t ; - & l t ; M e a s u r e s \ t o t a l _ s a l e s & g t ; \ M E A S U R E < / K e y > < / a : K e y > < a : V a l u e   i : t y p e = " M e a s u r e G r i d V i e w S t a t e I D i a g r a m L i n k E n d p o i n t " / > < / 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 T a g s \ T a b l e s \ & l t ; T a b l e s \ R e t u r n & g t ; < / K e y > < / D i a g r a m O b j e c t K e y > < D i a g r a m O b j e c t K e y > < K e y > D y n a m i c   T a g s \ T a b l e s \ & l t ; T a b l e s \ S h i p p i n g _ C o s t & g t ; 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 T a b l e s \ O r d e r s \ C o l u m n s \ O r d e r   Y e a r < / K e y > < / D i a g r a m O b j e c t K e y > < D i a g r a m O b j e c t K e y > < K e y > T a b l e s \ O r d e r s \ C o l u m n s \ S h i p   D a t e . 1 . 1 . 1 < / K e y > < / D i a g r a m O b j e c t K e y > < D i a g r a m O b j e c t K e y > < K e y > T a b l e s \ O r d e r s \ C o l u m n s \ S h i p   D a t e . 1 . 1 . 2 < / K e y > < / D i a g r a m O b j e c t K e y > < D i a g r a m O b j e c t K e y > < K e y > T a b l e s \ O r d e r s \ C o l u m n s \ S h i p   D a t e   y e a r < / 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 T a b l e s \ O r d e r s \ C o l u m n s \ t o t a l _ s a l e s < / K e y > < / D i a g r a m O b j e c t K e y > < D i a g r a m O b j e c t K e y > < K e y > T a b l e s \ O r d e r s \ C o l u m n s \ P r o f i t < / 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 T a b l e s \ O r d e r s \ M e a s u r e s \ C o u n t   o f   t o t a l _ s a l e s < / K e y > < / D i a g r a m O b j e c t K e y > < D i a g r a m O b j e c t K e y > < K e y > T a b l e s \ O r d e r s \ C o u n t   o f   t o t a l _ s a l e s \ A d d i t i o n a l   I n f o \ I m p l i c i t   M e a s u r e < / K e y > < / D i a g r a m O b j e c t K e y > < D i a g r a m O b j e c t K e y > < K e y > T a b l e s \ O r d e r s \ M e a s u r e s \ S u m   o f   t o t a l _ s a l e s < / K e y > < / D i a g r a m O b j e c t K e y > < D i a g r a m O b j e c t K e y > < K e y > T a b l e s \ O r d e r s \ S u m   o f   t o t a l _ s a l e s \ A d d i t i o n a l   I n f o \ I m p l i c i t   M e a s u r e < / K e y > < / D i a g r a m O b j e c t K e y > < D i a g r a m O b j e c t K e y > < K e y > T a b l e s \ O r d e r s \ M e a s u r e s \ S u m   o f   P r o f i t < / K e y > < / D i a g r a m O b j e c t K e y > < D i a g r a m O b j e c t K e y > < K e y > T a b l e s \ O r d e r s \ S u m   o f   P r o f i t \ A d d i t i o n a l   I n f o \ I m p l i c i t   M e a s u r e < / 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 T a b l e s \ R e t u r n \ M e a s u r e s \ C o u n t   o f   R e t u r n e d < / K e y > < / D i a g r a m O b j e c t K e y > < D i a g r a m O b j e c t K e y > < K e y > T a b l e s \ R e t u r n \ C o u n t   o f   R e t u r n e d \ A d d i t i o n a l   I n f o \ I m p l i c i t   M e a s u r e < / 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A l l K e y s > < S e l e c t e d K e y s > < D i a g r a m O b j e c t K e y > < K e y > T a b l e s \ O r d e r s \ C o l u m n s \ O r d e r 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 T a b l e s \ O r d e r s < / K e y > < / a : K e y > < a : V a l u e   i : t y p e = " D i a g r a m D i s p l a y N o d e V i e w S t a t e " > < H e i g h t > 6 1 8 . 7 9 9 9 9 9 9 9 9 9 9 9 8 4 < / H e i g h t > < I s E x p a n d e d > t r u e < / I s E x p a n d e d > < L a y e d O u t > t r u e < / L a y e d O u t > < L e f t > 5 5 5 . 6 < / 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I s F o c u s e d > t r u e < / I s F o c u s 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 Y e a r < / K e y > < / a : K e y > < a : V a l u e   i : t y p e = " D i a g r a m D i s p l a y N o d e V i e w S t a t e " > < H e i g h t > 1 5 0 < / H e i g h t > < I s E x p a n d e d > t r u e < / I s E x p a n d e d > < W i d t h > 2 0 0 < / W i d t h > < / a : V a l u e > < / a : K e y V a l u e O f D i a g r a m O b j e c t K e y a n y T y p e z b w N T n L X > < a : K e y V a l u e O f D i a g r a m O b j e c t K e y a n y T y p e z b w N T n L X > < a : K e y > < K e y > T a b l e s \ O r d e r s \ C o l u m n s \ S h i p   D a t e . 1 . 1 . 1 < / K e y > < / a : K e y > < a : V a l u e   i : t y p e = " D i a g r a m D i s p l a y N o d e V i e w S t a t e " > < H e i g h t > 1 5 0 < / H e i g h t > < I s E x p a n d e d > t r u e < / I s E x p a n d e d > < W i d t h > 2 0 0 < / W i d t h > < / a : V a l u e > < / a : K e y V a l u e O f D i a g r a m O b j e c t K e y a n y T y p e z b w N T n L X > < a : K e y V a l u e O f D i a g r a m O b j e c t K e y a n y T y p e z b w N T n L X > < a : K e y > < K e y > T a b l e s \ O r d e r s \ C o l u m n s \ S h i p   D a t e . 1 . 1 . 2 < / K e y > < / a : K e y > < a : V a l u e   i : t y p e = " D i a g r a m D i s p l a y N o d e V i e w S t a t e " > < H e i g h t > 1 5 0 < / H e i g h t > < I s E x p a n d e d > t r u e < / I s E x p a n d e d > < W i d t h > 2 0 0 < / W i d t h > < / a : V a l u e > < / a : K e y V a l u e O f D i a g r a m O b j e c t K e y a n y T y p e z b w N T n L X > < a : K e y V a l u e O f D i a g r a m O b j e c t K e y a n y T y p e z b w N T n L X > < a : K e y > < K e y > T a b l e s \ O r d e r s \ C o l u m n s \ S h i p   D a t e   y e a r < / 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 T a b l e s \ O r d e r s \ C o l u m n s \ t o t a l _ s a l e s 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 t o t a l _ s a l e s < / K e y > < / a : K e y > < a : V a l u e   i : t y p e = " D i a g r a m D i s p l a y N o d e V i e w S t a t e " > < H e i g h t > 1 5 0 < / H e i g h t > < I s E x p a n d e d > t r u e < / I s E x p a n d e d > < W i d t h > 2 0 0 < / W i d t h > < / a : V a l u e > < / a : K e y V a l u e O f D i a g r a m O b j e c t K e y a n y T y p e z b w N T n L X > < a : K e y V a l u e O f D i a g r a m O b j e c t K e y a n y T y p e z b w N T n L X > < a : K e y > < K e y > T a b l e s \ O r d e r s \ C o u n t   o f   t o t a l _ s a l e s \ A d d i t i o n a l   I n f o \ I m p l i c i t   M e a s u r e < / K e y > < / a : K e y > < a : V a l u e   i : t y p e = " D i a g r a m D i s p l a y V i e w S t a t e I D i a g r a m T a g A d d i t i o n a l I n f o " / > < / a : K e y V a l u e O f D i a g r a m O b j e c t K e y a n y T y p e z b w N T n L X > < a : K e y V a l u e O f D i a g r a m O b j e c t K e y a n y T y p e z b w N T n L X > < a : K e y > < K e y > T a b l e s \ O r d e r s \ M e a s u r e s \ S u m   o f   t o t a l _ s a l e s < / K e y > < / a : K e y > < a : V a l u e   i : t y p e = " D i a g r a m D i s p l a y N o d e V i e w S t a t e " > < H e i g h t > 1 5 0 < / H e i g h t > < I s E x p a n d e d > t r u e < / I s E x p a n d e d > < W i d t h > 2 0 0 < / W i d t h > < / a : V a l u e > < / a : K e y V a l u e O f D i a g r a m O b j e c t K e y a n y T y p e z b w N T n L X > < a : K e y V a l u e O f D i a g r a m O b j e c t K e y a n y T y p e z b w N T n L X > < a : K e y > < K e y > T a b l e s \ O r d e r s \ S u m   o f   t o t a l _ s a l e s \ A d d i t i o n a l 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 T a b l e s \ P e o p l e < / K e y > < / a : K e y > < a : V a l u e   i : t y p e = " D i a g r a m D i s p l a y N o d e V i e w S t a t e " > < H e i g h t > 1 5 0 < / H e i g h t > < I s E x p a n d e d > t r u e < / I s E x p a n d e d > < L a y e d O u t > t r u e < / L a y e d O u t > < L e f t > 2 2 4 . 7 0 3 8 1 0 5 6 7 6 6 5 8 7 < / L e f t > < T o p > 7 1 . 1 9 9 9 9 9 9 9 9 9 9 9 9 8 9 < / 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 2 4 0 . 6 0 7 6 2 1 1 3 5 3 3 1 5 < / L e f t > < T a b I n d e x > 3 < / T a b I n d e x > < T o p > 3 3 3 . 6 < / 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 T a b l e s \ R e t u r n \ M e a s u r e s \ C o u n t   o f   R e t u r n e d < / K e y > < / a : K e y > < a : V a l u e   i : t y p e = " D i a g r a m D i s p l a y N o d e V i e w S t a t e " > < H e i g h t > 1 5 0 < / H e i g h t > < I s E x p a n d e d > t r u e < / I s E x p a n d e d > < W i d t h > 2 0 0 < / W i d t h > < / a : V a l u e > < / a : K e y V a l u e O f D i a g r a m O b j e c t K e y a n y T y p e z b w N T n L X > < a : K e y V a l u e O f D i a g r a m O b j e c t K e y a n y T y p e z b w N T n L X > < a : K e y > < K e y > T a b l e s \ R e t u r n \ C o u n t   o f   R e t u r n e d \ A d d i t i o n a l   I n f o \ I m p l i c i t   M e a s u r e < / K e y > < / a : K e y > < a : V a l u e   i : t y p e = " D i a g r a m D i s p l a y V i e w S t a t e I D i a g r a m T a g A d d i t i o n a l I n f o " / > < / a : K e y V a l u e O f D i a g r a m O b j e c t K e y a n y T y p e z b w N T n L X > < a : K e y V a l u e O f D i a g r a m O b j e c t K e y a n y T y p e z b w N T n L X > < a : K e y > < K e y > T a b l e s \ S h i p p i n g _ C o s t < / K e y > < / a : K e y > < a : V a l u e   i : t y p e = " D i a g r a m D i s p l a y N o d e V i e w S t a t e " > < H e i g h t > 1 5 0 < / H e i g h t > < I s E x p a n d e d > t r u e < / I s E x p a n d e d > < L a y e d O u t > t r u e < / L a y e d O u t > < L e f t > 9 8 6 . 1 1 1 4 3 1 7 0 2 9 9 7 3 8 < / L e f t > < T a b I n d e x > 2 < / T a b I n d e x > < T o p > 9 4 . 7 9 9 9 9 9 9 9 9 9 9 9 9 5 5 < / T o p > < W i d t h > 2 0 0 < / W i d t h > < / a : V a l u e > < / a : K e y V a l u e O f D i a g r a m O b j e c t K e y a n y T y p e z b w N T n L X > < a : K e y V a l u e O f D i a g r a m O b j e c t K e y a n y T y p e z b w N T n L X > < a : K e y > < K e y > T a b l e s \ S h i p p i n g _ C o s t \ C o l u m n s \ S t a t e < / K e y > < / a : K e y > < a : V a l u e   i : t y p e = " D i a g r a m D i s p l a y N o d e V i e w S t a t e " > < H e i g h t > 1 5 0 < / H e i g h t > < I s E x p a n d e d > t r u e < / I s E x p a n d 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 R e l a t i o n s h i p s \ & l t ; T a b l e s \ O r d e r s \ C o l u m n s \ O r d e r   I D & g t ; - & l t ; T a b l e s \ R e t u r n \ C o l u m n s \ O r d e r   I D & g t ; < / K e y > < / a : K e y > < a : V a l u e   i : t y p e = " D i a g r a m D i s p l a y L i n k V i e w S t a t e " > < A u t o m a t i o n P r o p e r t y H e l p e r T e x t > E n d   p o i n t   1 :   ( 5 3 9 . 6 , 3 1 9 . 4 ) .   E n d   p o i n t   2 :   ( 4 5 6 . 6 0 7 6 2 1 1 3 5 3 3 2 , 4 0 8 . 6 )   < / A u t o m a t i o n P r o p e r t y H e l p e r T e x t > < L a y e d O u t > t r u e < / L a y e d O u t > < P o i n t s   x m l n s : b = " h t t p : / / s c h e m a s . d a t a c o n t r a c t . o r g / 2 0 0 4 / 0 7 / S y s t e m . W i n d o w s " > < b : P o i n t > < b : _ x > 5 3 9 . 6 < / b : _ x > < b : _ y > 3 1 9 . 4 < / b : _ y > < / b : P o i n t > < b : P o i n t > < b : _ x > 5 0 0 . 1 0 3 8 1 0 5 < / b : _ x > < b : _ y > 3 1 9 . 4 < / b : _ y > < / b : P o i n t > < b : P o i n t > < b : _ x > 4 9 8 . 1 0 3 8 1 0 5 < / b : _ x > < b : _ y > 3 2 1 . 4 < / b : _ y > < / b : P o i n t > < b : P o i n t > < b : _ x > 4 9 8 . 1 0 3 8 1 0 5 < / b : _ x > < b : _ y > 4 0 6 . 6 < / b : _ y > < / b : P o i n t > < b : P o i n t > < b : _ x > 4 9 6 . 1 0 3 8 1 0 5 < / b : _ x > < b : _ y > 4 0 8 . 6 < / b : _ y > < / b : P o i n t > < b : P o i n t > < b : _ x > 4 5 6 . 6 0 7 6 2 1 1 3 5 3 3 1 5 6 < / b : _ x > < b : _ y > 4 0 8 . 6 < / 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 5 3 9 . 6 < / b : _ x > < b : _ y > 3 1 1 . 4 < / b : _ y > < / L a b e l L o c a t i o n > < L o c a t i o n   x m l n s : b = " h t t p : / / s c h e m a s . d a t a c o n t r a c t . o r g / 2 0 0 4 / 0 7 / S y s t e m . W i n d o w s " > < b : _ x > 5 5 5 . 6 < / b : _ x > < b : _ y > 3 1 9 . 4 < / b : _ y > < / L o c a t i o n > < S h a p e R o t a t e A n g l e > 1 8 0 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 4 4 0 . 6 0 7 6 2 1 1 3 5 3 3 1 5 6 < / b : _ x > < b : _ y > 4 0 0 . 6 < / b : _ y > < / L a b e l L o c a t i o n > < L o c a t i o n   x m l n s : b = " h t t p : / / s c h e m a s . d a t a c o n t r a c t . o r g / 2 0 0 4 / 0 7 / S y s t e m . W i n d o w s " > < b : _ x > 4 4 0 . 6 0 7 6 2 1 1 3 5 3 3 1 5 6 < / b : _ x > < b : _ y > 4 0 8 . 6 < / b : _ y > < / L o c a t i o n > < S h a p e R o t a t e A n g l e > 3 6 0 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 5 3 9 . 6 < / b : _ x > < b : _ y > 3 1 9 . 4 < / b : _ y > < / b : P o i n t > < b : P o i n t > < b : _ x > 5 0 0 . 1 0 3 8 1 0 5 < / b : _ x > < b : _ y > 3 1 9 . 4 < / b : _ y > < / b : P o i n t > < b : P o i n t > < b : _ x > 4 9 8 . 1 0 3 8 1 0 5 < / b : _ x > < b : _ y > 3 2 1 . 4 < / b : _ y > < / b : P o i n t > < b : P o i n t > < b : _ x > 4 9 8 . 1 0 3 8 1 0 5 < / b : _ x > < b : _ y > 4 0 6 . 6 < / b : _ y > < / b : P o i n t > < b : P o i n t > < b : _ x > 4 9 6 . 1 0 3 8 1 0 5 < / b : _ x > < b : _ y > 4 0 8 . 6 < / b : _ y > < / b : P o i n t > < b : P o i n t > < b : _ x > 4 5 6 . 6 0 7 6 2 1 1 3 5 3 3 1 5 6 < / b : _ x > < b : _ y > 4 0 8 . 6 < / b : _ y > < / b : P o i n t > < / P o i n t s > < / a : V a l u e > < / a : K e y V a l u e O f D i a g r a m O b j e c t K e y a n y T y p e z b w N T n L X > < a : K e y V a l u e O f D i a g r a m O b j e c t K e y a n y T y p e z b w N T n L X > < a : K e y > < K e y > R e l a t i o n s h i p s \ & l t ; T a b l e s \ O r d e r s \ C o l u m n s \ S t a t e & g t ; - & l t ; T a b l e s \ S h i p p i n g _ C o s t \ C o l u m n s \ S t a t e & g t ; < / K e y > < / a : K e y > < a : V a l u e   i : t y p e = " D i a g r a m D i s p l a y L i n k V i e w S t a t e " > < A u t o m a t i o n P r o p e r t y H e l p e r T e x t > E n d   p o i n t   1 :   ( 7 7 1 . 6 , 3 0 9 . 4 ) .   E n d   p o i n t   2 :   ( 9 7 0 . 1 1 1 4 3 1 7 0 2 9 9 7 , 1 6 9 . 8 )   < / A u t o m a t i o n P r o p e r t y H e l p e r T e x t > < L a y e d O u t > t r u e < / L a y e d O u t > < P o i n t s   x m l n s : b = " h t t p : / / s c h e m a s . d a t a c o n t r a c t . o r g / 2 0 0 4 / 0 7 / S y s t e m . W i n d o w s " > < b : P o i n t > < b : _ x > 7 7 1 . 5 9 9 9 9 9 9 9 9 9 9 9 9 1 < / b : _ x > < b : _ y > 3 0 9 . 4 < / b : _ y > < / b : P o i n t > < b : P o i n t > < b : _ x > 8 6 8 . 8 5 5 7 1 6 < / b : _ x > < b : _ y > 3 0 9 . 4 < / b : _ y > < / b : P o i n t > < b : P o i n t > < b : _ x > 8 7 0 . 8 5 5 7 1 6 < / b : _ x > < b : _ y > 3 0 7 . 4 < / b : _ y > < / b : P o i n t > < b : P o i n t > < b : _ x > 8 7 0 . 8 5 5 7 1 6 < / b : _ x > < b : _ y > 1 7 1 . 8 < / b : _ y > < / b : P o i n t > < b : P o i n t > < b : _ x > 8 7 2 . 8 5 5 7 1 6 < / b : _ x > < b : _ y > 1 6 9 . 8 < / b : _ y > < / b : P o i n t > < b : P o i n t > < b : _ x > 9 7 0 . 1 1 1 4 3 1 7 0 2 9 9 7 3 8 < / b : _ x > < b : _ y > 1 6 9 . 8 < / 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 7 5 5 . 5 9 9 9 9 9 9 9 9 9 9 9 9 1 < / b : _ x > < b : _ y > 3 0 1 . 4 < / b : _ y > < / L a b e l L o c a t i o n > < L o c a t i o n   x m l n s : b = " h t t p : / / s c h e m a s . d a t a c o n t r a c t . o r g / 2 0 0 4 / 0 7 / S y s t e m . W i n d o w s " > < b : _ x > 7 5 5 . 6 < / b : _ x > < b : _ y > 3 0 9 . 4 < / b : _ y > < / L o c a t i o n > < S h a p e R o t a t e A n g l e > 3 6 0 < / 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 9 7 0 . 1 1 1 4 3 1 7 0 2 9 9 7 3 8 < / b : _ x > < b : _ y > 1 6 1 . 8 < / b : _ y > < / L a b e l L o c a t i o n > < L o c a t i o n   x m l n s : b = " h t t p : / / s c h e m a s . d a t a c o n t r a c t . o r g / 2 0 0 4 / 0 7 / S y s t e m . W i n d o w s " > < b : _ x > 9 8 6 . 1 1 1 4 3 1 7 0 2 9 9 7 3 8 < / b : _ x > < b : _ y > 1 6 9 . 8 < / b : _ y > < / L o c a t i o n > < S h a p e R o t a t e A n g l e > 1 8 0 < / 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 7 7 1 . 5 9 9 9 9 9 9 9 9 9 9 9 9 1 < / b : _ x > < b : _ y > 3 0 9 . 4 < / b : _ y > < / b : P o i n t > < b : P o i n t > < b : _ x > 8 6 8 . 8 5 5 7 1 6 < / b : _ x > < b : _ y > 3 0 9 . 4 < / b : _ y > < / b : P o i n t > < b : P o i n t > < b : _ x > 8 7 0 . 8 5 5 7 1 6 < / b : _ x > < b : _ y > 3 0 7 . 4 < / b : _ y > < / b : P o i n t > < b : P o i n t > < b : _ x > 8 7 0 . 8 5 5 7 1 6 < / b : _ x > < b : _ y > 1 7 1 . 8 < / b : _ y > < / b : P o i n t > < b : P o i n t > < b : _ x > 8 7 2 . 8 5 5 7 1 6 < / b : _ x > < b : _ y > 1 6 9 . 8 < / b : _ y > < / b : P o i n t > < b : P o i n t > < b : _ x > 9 7 0 . 1 1 1 4 3 1 7 0 2 9 9 7 3 8 < / b : _ x > < b : _ y > 1 6 9 . 8 < / b : _ y > < / b : P o i n t > < / P o i n t s > < / a : V a l u e > < / a : K e y V a l u e O f D i a g r a m O b j e c t K e y a n y T y p e z b w N T n L X > < a : K e y V a l u e O f D i a g r a m O b j e c t K e y a n y T y p e z b w N T n L X > < a : K e y > < K e y > R e l a t i o n s h i p s \ & l t ; T a b l e s \ O r d e r s \ C o l u m n s \ R e g i o n & g t ; - & l t ; T a b l e s \ P e o p l e \ C o l u m n s \ R e g i o n & g t ; < / K e y > < / a : K e y > < a : V a l u e   i : t y p e = " D i a g r a m D i s p l a y L i n k V i e w S t a t e " > < A u t o m a t i o n P r o p e r t y H e l p e r T e x t > E n d   p o i n t   1 :   ( 5 3 9 . 6 , 2 9 9 . 4 ) .   E n d   p o i n t   2 :   ( 4 4 0 . 7 0 3 8 1 0 5 6 7 6 6 6 , 1 4 6 . 2 )   < / A u t o m a t i o n P r o p e r t y H e l p e r T e x t > < L a y e d O u t > t r u e < / L a y e d O u t > < P o i n t s   x m l n s : b = " h t t p : / / s c h e m a s . d a t a c o n t r a c t . o r g / 2 0 0 4 / 0 7 / S y s t e m . W i n d o w s " > < b : P o i n t > < b : _ x > 5 3 9 . 6 < / b : _ x > < b : _ y > 2 9 9 . 4 < / b : _ y > < / b : P o i n t > < b : P o i n t > < b : _ x > 4 9 2 . 1 5 1 9 0 5 5 < / b : _ x > < b : _ y > 2 9 9 . 4 < / b : _ y > < / b : P o i n t > < b : P o i n t > < b : _ x > 4 9 0 . 1 5 1 9 0 5 5 < / b : _ x > < b : _ y > 2 9 7 . 4 < / b : _ y > < / b : P o i n t > < b : P o i n t > < b : _ x > 4 9 0 . 1 5 1 9 0 5 5 < / b : _ x > < b : _ y > 1 4 8 . 2 < / b : _ y > < / b : P o i n t > < b : P o i n t > < b : _ x > 4 8 8 . 1 5 1 9 0 5 5 < / b : _ x > < b : _ y > 1 4 6 . 2 < / b : _ y > < / b : P o i n t > < b : P o i n t > < b : _ x > 4 4 0 . 7 0 3 8 1 0 5 6 7 6 6 5 9 3 < / b : _ x > < b : _ y > 1 4 6 . 2 < / 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 5 3 9 . 6 < / b : _ x > < b : _ y > 2 9 1 . 4 < / b : _ y > < / L a b e l L o c a t i o n > < L o c a t i o n   x m l n s : b = " h t t p : / / s c h e m a s . d a t a c o n t r a c t . o r g / 2 0 0 4 / 0 7 / S y s t e m . W i n d o w s " > < b : _ x > 5 5 5 . 6 < / b : _ x > < b : _ y > 2 9 9 . 4 < / 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 4 2 4 . 7 0 3 8 1 0 5 6 7 6 6 5 9 3 < / b : _ x > < b : _ y > 1 3 8 . 2 < / b : _ y > < / L a b e l L o c a t i o n > < L o c a t i o n   x m l n s : b = " h t t p : / / s c h e m a s . d a t a c o n t r a c t . o r g / 2 0 0 4 / 0 7 / S y s t e m . W i n d o w s " > < b : _ x > 4 2 4 . 7 0 3 8 1 0 5 6 7 6 6 5 9 3 < / b : _ x > < b : _ y > 1 4 6 . 2 < / 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 5 3 9 . 6 < / b : _ x > < b : _ y > 2 9 9 . 4 < / b : _ y > < / b : P o i n t > < b : P o i n t > < b : _ x > 4 9 2 . 1 5 1 9 0 5 5 < / b : _ x > < b : _ y > 2 9 9 . 4 < / b : _ y > < / b : P o i n t > < b : P o i n t > < b : _ x > 4 9 0 . 1 5 1 9 0 5 5 < / b : _ x > < b : _ y > 2 9 7 . 4 < / b : _ y > < / b : P o i n t > < b : P o i n t > < b : _ x > 4 9 0 . 1 5 1 9 0 5 5 < / b : _ x > < b : _ y > 1 4 8 . 2 < / b : _ y > < / b : P o i n t > < b : P o i n t > < b : _ x > 4 8 8 . 1 5 1 9 0 5 5 < / b : _ x > < b : _ y > 1 4 6 . 2 < / b : _ y > < / b : P o i n t > < b : P o i n t > < b : _ x > 4 4 0 . 7 0 3 8 1 0 5 6 7 6 6 5 9 3 < / b : _ x > < b : _ y > 1 4 6 . 2 < / b : _ y > < / b : P o i n t > < / P o i n t s > < / a : V a l u 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 O r d e r s _ f c 6 5 6 c 1 4 - 8 8 3 f - 4 c 2 d - a b d 0 - 4 4 e 9 4 3 4 0 8 5 0 3 < / K e y > < V a l u e   x m l n s : a = " h t t p : / / s c h e m a s . d a t a c o n t r a c t . o r g / 2 0 0 4 / 0 7 / M i c r o s o f t . A n a l y s i s S e r v i c e s . C o m m o n " > < a : H a s F o c u s > t r u e < / a : H a s F o c u s > < a : S i z e A t D p i 9 6 > 1 1 7 < / a : S i z e A t D p i 9 6 > < a : V i s i b l e > t r u e < / a : V i s i b l e > < / V a l u e > < / K e y V a l u e O f s t r i n g S a n d b o x E d i t o r . M e a s u r e G r i d S t a t e S c d E 3 5 R y > < K e y V a l u e O f s t r i n g S a n d b o x E d i t o r . M e a s u r e G r i d S t a t e S c d E 3 5 R y > < K e y > P e o p l e _ 6 7 9 6 d 3 9 7 - 6 2 6 a - 4 6 b 0 - 9 a e f - 1 d c 2 b c 7 5 0 3 4 f < / K e y > < V a l u e   x m l n s : a = " h t t p : / / s c h e m a s . d a t a c o n t r a c t . o r g / 2 0 0 4 / 0 7 / M i c r o s o f t . A n a l y s i s S e r v i c e s . C o m m o n " > < a : H a s F o c u s > t r u e < / a : H a s F o c u s > < a : S i z e A t D p i 9 6 > 1 1 6 < / a : S i z e A t D p i 9 6 > < a : V i s i b l e > t r u e < / a : V i s i b l e > < / V a l u e > < / K e y V a l u e O f s t r i n g S a n d b o x E d i t o r . M e a s u r e G r i d S t a t e S c d E 3 5 R y > < K e y V a l u e O f s t r i n g S a n d b o x E d i t o r . M e a s u r e G r i d S t a t e S c d E 3 5 R y > < K e y > R e t u r n _ 3 e 9 e 7 f 6 2 - 9 6 7 9 - 4 0 4 0 - a b c 0 - 8 4 f 1 3 f e a 6 c 9 8 < / K e y > < V a l u e   x m l n s : a = " h t t p : / / s c h e m a s . d a t a c o n t r a c t . o r g / 2 0 0 4 / 0 7 / M i c r o s o f t . A n a l y s i s S e r v i c e s . C o m m o n " > < a : H a s F o c u s > t r u e < / a : H a s F o c u s > < a : S i z e A t D p i 9 6 > 1 1 6 < / a : S i z e A t D p i 9 6 > < a : V i s i b l e > t r u e < / a : V i s i b l e > < / V a l u e > < / K e y V a l u e O f s t r i n g S a n d b o x E d i t o r . M e a s u r e G r i d S t a t e S c d E 3 5 R y > < K e y V a l u e O f s t r i n g S a n d b o x E d i t o r . M e a s u r e G r i d S t a t e S c d E 3 5 R y > < K e y > S h i p p i n g _ C o s t _ 3 b 6 3 5 c 2 0 - f 0 d 3 - 4 4 5 8 - 9 d 9 1 - a a 3 9 b f e a 1 c f 5 < / 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0.xml>��< ? x m l   v e r s i o n = " 1 . 0 "   e n c o d i n g = " U T F - 1 6 " ? > < G e m i n i   x m l n s = " h t t p : / / g e m i n i / p i v o t c u s t o m i z a t i o n / f 6 4 c b 3 6 a - b d 3 e - 4 5 c 4 - 9 a 5 b - 6 d 7 b 5 7 9 3 8 7 6 7 " > < 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i t e m > < M e a s u r e N a m e > s e l e c t e d   p r o f i t < / M e a s u r e N a m e > < D i s p l a y N a m e > s e l e c t e d   p r o f i t < / D i s p l a y N a m e > < V i s i b l e > F a l s e < / V i s i b l e > < / i t e m > < i t e m > < M e a s u r e N a m e > b e f o r   s e l e c t e d   p r o f i t < / M e a s u r e N a m e > < D i s p l a y N a m e > b e f o r   s e l e c t e d   p r o f i t < / 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 2 0 2 5 - 0 1 - 2 3 T 0 2 : 0 9 : 5 0 . 9 3 6 7 2 0 9 + 0 2 : 0 0 < / L a s t P r o c e s s e d T i m e > < / D a t a M o d e l i n g S a n d b o x . S e r i a l i z e d S a n d b o x E r r o r C a c h e > ] ] > < / C u s t o m C o n t e n t > < / G e m i n i > 
</file>

<file path=customXml/item22.xml>��< ? x m l   v e r s i o n = " 1 . 0 "   e n c o d i n g = " U T F - 1 6 " ? > < G e m i n i   x m l n s = " h t t p : / / g e m i n i / p i v o t c u s t o m i z a t i o n / T a b l e X M L _ S h i p p i n g _ C o s t _ 3 b 6 3 5 c 2 0 - f 0 d 3 - 4 4 5 8 - 9 d 9 1 - a a 3 9 b f e a 1 c f 5 " > < 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 S h i p p i n g   C o s t   P e r   U n i t < / s t r i n g > < / k e y > < v a l u e > < i n t > 2 2 9 < / 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4.xml>��< ? x m l   v e r s i o n = " 1 . 0 "   e n c o d i n g = " U T F - 1 6 " ? > < G e m i n i   x m l n s = " h t t p : / / g e m i n i / p i v o t c u s t o m i z a t i o n / 1 e 2 3 1 0 2 c - 3 c 2 5 - 4 a e c - 8 b 1 6 - a 0 2 7 f 7 3 d e d a 8 " > < C u s t o m C o n t e n t > < ! [ C D A T A [ < ? x m l   v e r s i o n = " 1 . 0 "   e n c o d i n g = " u t f - 1 6 " ? > < S e t t i n g s > < C a l c u l a t e d F i e l d s > < i t e m > < M e a s u r e N a m e > T o t a l S a l e s S e l e c t e d Y e a r < / M e a s u r e N a m e > < D i s p l a y N a m e > T o t a l S a l e s S e l e c t e d Y e a r < / D i s p l a y N a m e > < V i s i b l e > F a l s e < / V i s i b l e > < / i t e m > < / C a l c u l a t e d F i e l d s > < S A H o s t H a s h > 0 < / S A H o s t H a s h > < G e m i n i F i e l d L i s t V i s i b l e > T r u e < / G e m i n i F i e l d L i s t V i s i b l e > < / S e t t i n g s > ] ] > < / C u s t o m C o n t e n t > < / G e m i n i > 
</file>

<file path=customXml/item25.xml>��< ? x m l   v e r s i o n = " 1 . 0 "   e n c o d i n g = " U T F - 1 6 " ? > < G e m i n i   x m l n s = " h t t p : / / g e m i n i / p i v o t c u s t o m i z a t i o n / P o w e r P i v o t V e r s i o n " > < C u s t o m C o n t e n t > < ! [ C D A T A [ 2 0 1 5 . 1 3 0 . 1 6 0 6 . 2 1 ] ] > < / C u s t o m C o n t e n t > < / G e m i n i > 
</file>

<file path=customXml/item26.xml>��< ? x m l   v e r s i o n = " 1 . 0 "   e n c o d i n g = " U T F - 1 6 " ? > < G e m i n i   x m l n s = " h t t p : / / g e m i n i / p i v o t c u s t o m i z a t i o n / 9 5 4 e 5 e 0 c - f c 2 5 - 4 d 0 e - b f d 9 - 9 e 5 e f 9 c 8 3 8 8 e " > < 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27.xml>��< ? x m l   v e r s i o n = " 1 . 0 "   e n c o d i n g = " U T F - 1 6 " ? > < G e m i n i   x m l n s = " h t t p : / / g e m i n i / p i v o t c u s t o m i z a t i o n / T a b l e X M L _ O r d e r s _ f c 6 5 6 c 1 4 - 8 8 3 f - 4 c 2 d - a b d 0 - 4 4 e 9 4 3 4 0 8 5 0 3 " > < 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 D a t e . 1 . 1 . 1 < / s t r i n g > < / k e y > < v a l u e > < i n t > 1 6 7 < / i n t > < / v a l u e > < / i t e m > < i t e m > < k e y > < s t r i n g > S h i p   D a t e . 1 . 1 . 2 < / s t r i n g > < / k e y > < v a l u e > < i n t > 1 6 7 < / i n t > < / v a l u e > < / i t e m > < i t e m > < k e y > < s t r i n g > S h i p   D a t e   y e a r < / s t r i n g > < / k e y > < v a l u e > < i n t > 1 6 3 < / i n t > < / v a l u e > < / i t e m > < i t e m > < k e y > < s t r i n g > s h i p   d a t e < / s t r i n g > < / k e y > < v a l u e > < i n t > 1 1 7 < / i n t > < / v a l u e > < / i t e m > < i t e m > < k e y > < s t r i n g > S h i p   M o d e < / s t r i n g > < / k e y > < v a l u e > < i n t > 1 3 3 < / i n t > < / v a l u e > < / i t e m > < i t e m > < k e y > < s t r i n g > C u s t o m e r   I D < / s t r i n g > < / k e y > < v a l u e > < i n t > 1 4 4 < / i n t > < / v a l u e > < / i t e m > < i t e m > < k e y > < s t r i n g > C u s t o m e r   N a m e < / s t r i n g > < / k e y > < v a l u e > < i n t > 1 7 8 < / i n t > < / v a l u e > < / i t e m > < i t e m > < k e y > < s t r i n g > S e g m e n t < / s t r i n g > < / k e y > < v a l u e > < i n t > 1 1 7 < / i n t > < / v a l u e > < / i t e m > < i t e m > < k e y > < s t r i n g > c o u n t r y < / s t r i n g > < / k e y > < v a l u e > < i n t > 1 0 3 < / i n t > < / v a l u e > < / i t e m > < i t e m > < k e y > < s t r i n g > c i t y < / s t r i n g > < / k e y > < v a l u e > < i n t > 6 8 < / 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 t o t a l _ s a l e s < / s t r i n g > < / k e y > < v a l u e > < i n t > 1 2 7 < / i n t > < / v a l u e > < / i t e m > < i t e m > < k e y > < s t r i n g > P r o f i t < / s t r i n g > < / k e y > < v a l u e > < i n t > 8 2 < / i n t > < / v a l u e > < / i t e m > < i t e m > < k e y > < s t r i n g > O r d e r   D a t e   ( Y e a r ) < / s t r i n g > < / k e y > < v a l u e > < i n t > 1 8 9 < / i n t > < / v a l u e > < / i t e m > < i t e m > < k e y > < s t r i n g > O r d e r   D a t e   ( Q u a r t e r ) < / s t r i n g > < / k e y > < v a l u e > < i n t > 2 1 3 < / i n t > < / v a l u e > < / i t e m > < i t e m > < k e y > < s t r i n g > O r d e r   D a t e   ( M o n t h   I n d e x ) < / s t r i n g > < / k e y > < v a l u e > < i n t > 2 5 5 < / i n t > < / v a l u e > < / i t e m > < i t e m > < k e y > < s t r i n g > O r d e r   D a t e   ( M o n t h ) < / s t r i n g > < / k e y > < v a l u e > < i n t > 2 0 3 < / i n t > < / v a l u e > < / i t e m > < / C o l u m n W i d t h s > < C o l u m n D i s p l a y I n d e x > < i t e m > < k e y > < s t r i n g > R o w   I D < / s t r i n g > < / k e y > < v a l u e > < i n t > 0 < / i n t > < / v a l u e > < / i t e m > < i t e m > < k e y > < s t r i n g > O r d e r   I D < / s t r i n g > < / k e y > < v a l u e > < i n t > 1 < / i n t > < / v a l u e > < / i t e m > < i t e m > < k e y > < s t r i n g > O r d e r   D a t e < / s t r i n g > < / k e y > < v a l u e > < i n t > 2 < / i n t > < / v a l u e > < / i t e m > < i t e m > < k e y > < s t r i n g > S h i p   D a t e . 1 . 1 . 1 < / s t r i n g > < / k e y > < v a l u e > < i n t > 3 < / i n t > < / v a l u e > < / i t e m > < i t e m > < k e y > < s t r i n g > S h i p   D a t e . 1 . 1 . 2 < / s t r i n g > < / k e y > < v a l u e > < i n t > 4 < / i n t > < / v a l u e > < / i t e m > < i t e m > < k e y > < s t r i n g > S h i p   D a t e   y e a r < / s t r i n g > < / k e y > < v a l u e > < i n t > 5 < / i n t > < / v a l u e > < / i t e m > < i t e m > < k e y > < s t r i n g > s h i p   d a t e < / 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 t o t a l _ s a l e s < / s t r i n g > < / k e y > < v a l u e > < i n t > 2 3 < / i n t > < / v a l u e > < / i t e m > < i t e m > < k e y > < s t r i n g > P r o f i t < / s t r i n g > < / k e y > < v a l u e > < i n t > 2 4 < / i n t > < / v a l u e > < / i t e m > < i t e m > < k e y > < s t r i n g > O r d e r   D a t e   ( Y e a r ) < / s t r i n g > < / k e y > < v a l u e > < i n t > 2 5 < / i n t > < / v a l u e > < / i t e m > < i t e m > < k e y > < s t r i n g > O r d e r   D a t e   ( Q u a r t e r ) < / 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4 3 f 6 d b e - 2 5 7 a - 4 7 a 4 - a 1 b 8 - d d 1 3 5 e 9 9 0 3 3 f " > < 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3.xml>��< ? x m l   v e r s i o n = " 1 . 0 "   e n c o d i n g = " U T F - 1 6 " ? > < G e m i n i   x m l n s = " h t t p : / / g e m i n i / p i v o t c u s t o m i z a t i o n / 3 e d 5 c 5 d 5 - 1 2 c d - 4 5 e 3 - b 7 7 4 - f 3 e b 4 8 0 7 8 b 0 c " > < 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D a t a M a s h u p   s q m i d = " b c 3 1 f a c c - e f 8 8 - 4 6 f 3 - a 5 2 8 - f b 9 1 c 8 f c 3 b 4 c "   x m l n s = " h t t p : / / s c h e m a s . m i c r o s o f t . c o m / D a t a M a s h u p " > A A A A A H g I A A B Q S w M E F A A C A A g A t L w 2 W g + B s o G m A A A A 9 w A A A B I A H A B D b 2 5 m a W c v U G F j a 2 F n Z S 5 4 b W w g o h g A K K A U A A A A A A A A A A A A A A A A A A A A A A A A A A A A h Y 9 N D o I w G A W v Q r q n P 6 j B k I 8 S 4 1 Y S E 6 N x 2 5 Q K j V A M L Z a 7 u f B I X k E S R d 2 5 f J N Z z H v c 7 p A N T R 1 c V W d 1 a 1 L E M E W B M r I t t C l T 1 L t T u E Q Z h 6 2 Q Z 1 G q Y J S N T Q Z b p K h y 7 p I Q 4 r 3 H f o b b r i Q R p Y w c 8 8 1 O V q o R 6 C P r / 3 K o j X X C S I U 4 H F 4 x P M J s z n C 8 i C l m Q C Y K u T Z f I x q D M Q X y A 2 H d 1 6 7 v F F c m X O 2 B T B P I + w R / A l B L A w Q U A A I A C A C 0 v D 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L w 2 W p j z n k B w B Q A A 2 x 0 A A B M A H A B G b 3 J t d W x h c y 9 T Z W N 0 a W 9 u M S 5 t I K I Y A C i g F A A A A A A A A A A A A A A A A A A A A A A A A A A A A O 1 Z b W / b N h D + H i D / g d C A Q R 4 U L 1 L S d l i R D 5 m d o s H a L Y 2 T F Y N t B I r E x E I l 0 R C p N o a R / 7 6 j X m y + 2 n J W D M G Q A E 0 D H s n n O d 7 D I 4 + i O G I J y d G o / t 9 / u 7 + 3 v 0 d n Y Y F j 9 G c R 4 4 K i E 5 R i t r + H 4 G d E y i L C 0 H L 2 E O G 0 / 5 k U X 2 4 J + e K + S 1 L c H 5 C c 4 Z x R 1 x n 8 O r m m M H T y M Z z h Y j I k 3 / K U h D G d H B 5 N z g 4 G J M s w T H M z C l N M D 0 7 z M F 3 Q h E 4 u T z / X T T f D k I U U s / 5 D S h + c n o f y M k 0 9 x I o S 9 7 y a S E 3 t Z j T D m A G d m t d y f M 5 w d u L U R s f 7 P c n j E 6 f q 4 0 w f x 3 z W a T P + B + e i I B l h 4 O V 7 H F b d Y Z q r 8 B b 8 a C x N u y t C e W j c W E / T d B S F a V j Q E 8 5 r 2 l t N P J i F + T 3 M e 7 W Y 4 / W k V 0 W Y 0 z t S Z A O S l l n O j d Q 1 s P C W S + e S f E P n Q 8 d D 5 z l 7 f d z n f R 8 9 t K z 9 q i 0 M 2 h D D D 0 w w g H + 4 N c X w d 2 U a z Z J 5 a 1 G m q 0 w f S Y y 1 + Q Y l Z S Q z Y 6 1 s f 4 S Z P n K E 7 z P Q g N b + g U Q h 1 5 c + g A m s V 6 0 X h L I w R Y O a n M L 7 E t + b Z o K l j M u I G T k D x j 0 p F j p 6 e X t g N b Y T m h 3 l Q m 1 b 8 z K 7 x U X V / q k M c 5 a w h U 5 7 m N C I l O u 1 E Q Y B 0 l 2 i G h 7 X k h r N 0 4 S h W j n o d o F g e Z J q N V f y q n r U H d y N g p P U C d i y Q t Y + A i 8 H 5 w e n 1 3 z / S X 0 q K I a L G v M K O v + 2 a A l R d 3 n o o e P H d r O K A u z 7 j j h T P 3 A e z Z v G 3 7 p r r O v h L V V A k + Y b e M k o c L n E O U Q 8 b u Y X E k N t a J p d l b S M H U j O o g U O C 0 c E g Y w J a w i D Y b M L E C O c Q i L m b a 5 O x E M 4 j G Z S H r S v h f 8 E c c i k Z H V U q 7 l V H 1 W v 7 Q r x L Q p R N e L b V R I 8 W S V q q P z N Q v E 3 S i U j X 8 1 S 4 Q a z V G A 6 d X 6 L j 0 d b f V Q J m D w T g i Y y n 6 d h B C P / C t M S i 8 S r 9 q r V V d l 4 z i H 8 + 9 n x m l 5 F 2 5 3 H 2 F O R O y S w w C x S j Z 4 i i m 4 i C 6 w i 0 2 W 2 I Q j H T x Z a o I d D C Y j O L O g W M L 9 T x I 7 r a P G o d Y m Y f Q 1 e d R C i T E / 3 f N M u E s c G n V x 7 x V 3 b x T d J j z L i k R V R Z V Y v 5 1 M Q R e 6 v d 1 z N I 4 u O z K t 5 G s c 8 I V T X t D U Q t K 4 2 l 8 w F d k L T u T l f u D P 9 d 3 A x d c c K 5 r S H f k S w B P D b 2 i n Y 0 q k 6 C q c 9 M 1 / f T F h y a c W 3 W o O K c Q X O c T i g O 6 7 N I o a S J n 1 7 o p b Z e M s 1 1 o Z 0 N s R p k i W Q j O z p T M E H J 4 Q r s S m X r e Z 0 Q X E e + l R C m T B i C 1 5 n 0 a 8 9 8 U 7 d l 6 a z b + I 3 O y e y t V 9 c g B K e + X q / K X 1 J d x m / 2 6 3 q j Q 7 s V J d o u K 7 r w E 7 E L 9 5 C l c L b K B c e L 4 c c m Q 7 h N Z P 5 6 K 5 M a 0 I a d U 8 o 0 c S i T K 7 D u h w 5 + h 1 R Y t y a m y J N q c u 0 U k y o v l a r 1 K 4 K t z a l l l J d r e s p u Y Q S q y a 1 U F J r o 1 U 5 J N Y / Y s X T l j i W P B W Y 9 7 0 e J Z i J E S B / Q x v A a v 8 n d 2 j c g k 1 h p k P E Z j h H 4 4 r V F P 2 E x i 2 t K c I p x a J l P U 7 s t k E p / g a p y D 6 9 6 G R 3 n c j R N c h G T A + / d D h I t e j x j C K j W K r u N m k P S 0 i L k G a w k C S A M k v y i L k q I e W d 5 i X U / y L U 5 z n F B X 8 c + x B S O J Z m Y R F G T H q q k 5 O F F i 5 + L C p D x T v O W R 6 7 w h V l H a q p W N w e 9 4 Q j z X q g B f Y D z e p G d b Z p / B r J / K 2 + G G h S D r q f W Z 1 z k Y D 9 I t d u c t 3 f S / I N M R I f 1 C 8 w m a f 4 W T 6 o 1 9 Q s D + q 1 c c u D + g 7 v 3 i I Y 3 w S 1 T b 9 W 1 u 3 W O 2 X n J 3 z t 2 X O 3 V / z t D 5 L G Z / w L + M P w T m 1 4 v p Z F J E O L + r n E r C z y Z 6 m f m p p F P 7 X x + + l H B P v / 6 q f 2 E s e a W 8 b v Q F 0 1 x N P x P M n v b w a Q Q 5 + l l C S G F k V J f b 7 X l z 4 D 8 H / z w c / 8 E a y l g 6 p I Q T Z B 1 3 n 1 l U h 6 9 7 F F 3 X n 7 D 1 B L A Q I t A B Q A A g A I A L S 8 N l o P g b K B p g A A A P c A A A A S A A A A A A A A A A A A A A A A A A A A A A B D b 2 5 m a W c v U G F j a 2 F n Z S 5 4 b W x Q S w E C L Q A U A A I A C A C 0 v D Z a D 8 r p q 6 Q A A A D p A A A A E w A A A A A A A A A A A A A A A A D y A A A A W 0 N v b n R l b n R f V H l w Z X N d L n h t b F B L A Q I t A B Q A A g A I A L S 8 N l q Y 8 5 5 A c A U A A N s d A A A T A A A A A A A A A A A A A A A A A O M B A A B G b 3 J t d W x h c y 9 T Z W N 0 a W 9 u M S 5 t U E s F B g A A A A A D A A M A w g A A A K 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1 G A A A A A A A A S 0 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l b 3 B s Z T w v S X R l b V B h d G g + P C 9 J d G V t T G 9 j Y X R p b 2 4 + P F N 0 Y W J s Z U V u d H J p Z X M + P E V u d H J 5 I F R 5 c G U 9 I k l z U H J p d m F 0 Z S I g V m F s d W U 9 I m w w I i A v P j x F b n R y e S B U e X B l P S J R d W V y e U l E I i B W Y W x 1 Z T 0 i c 2 J i Z D Q 2 M T l m L T R j Z j Y t N D d j Y S 0 5 Y z V m L T U x O G M w M z E 0 Z W I w 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T G F z d F V w Z G F 0 Z W Q i I F Z h b H V l P S J k M j A y N S 0 w M S 0 y M l Q x O D o y O T o x N C 4 x M j U 5 M D M 0 W i I g L z 4 8 R W 5 0 c n k g V H l w Z T 0 i R m l s b E N v b H V t b l R 5 c G V z I i B W Y W x 1 Z T 0 i c 0 J n W T 0 i I C 8 + P E V u d H J 5 I F R 5 c G U 9 I k Z p b G x D b 2 x 1 b W 5 O Y W 1 l c y I g V m F s d W U 9 I n N b J n F 1 b 3 Q 7 U G V y c 2 9 u J n F 1 b 3 Q 7 L C Z x d W 9 0 O 1 J l Z 2 l v b i Z x d W 9 0 O 1 0 i I C 8 + P E V u d H J 5 I F R 5 c G U 9 I k Z p b G x T d G F 0 d X M i I F Z h b H V l P S J z Q 2 9 t c G x l d G U i I C 8 + P E V u d H J 5 I F R 5 c G U 9 I k Z p b G x F c n J v c k N v d W 5 0 I i B W Y W x 1 Z T 0 i b D A i I C 8 + P E V u d H J 5 I F R 5 c G U 9 I k Z p b G x F c n J v c k N v Z G U i I F Z h b H V l P S J z V W 5 r b m 9 3 b i I g L z 4 8 R W 5 0 c n k g V H l w Z T 0 i R m l s b E N v d W 5 0 I i B W Y W x 1 Z T 0 i b D Q i I C 8 + P E V u d H J 5 I F R 5 c G U 9 I k F k Z G V k V G 9 E Y X R h T W 9 k Z W w i I F Z h b H V l P S J s M S I g L z 4 8 R W 5 0 c n k g V H l w Z T 0 i T m F 2 a W d h d G l v b l N 0 Z X B O Y W 1 l I i B W Y W x 1 Z T 0 i c 0 5 h d m l n Y X R p b 2 4 i I C 8 + P E V u d H J 5 I F R 5 c G U 9 I l J l b G F 0 a W 9 u c 2 h p c E l u Z m 9 D b 2 5 0 Y W l u Z X I i I F Z h b H V l P S J z e y Z x d W 9 0 O 2 N v b H V t b k N v d W 5 0 J n F 1 b 3 Q 7 O j I s J n F 1 b 3 Q 7 a 2 V 5 Q 2 9 s d W 1 u T m F t Z X M m c X V v d D s 6 W 1 0 s J n F 1 b 3 Q 7 c X V l c n l S Z W x h d G l v b n N o a X B z J n F 1 b 3 Q 7 O l t d L C Z x d W 9 0 O 2 N v b H V t b k l k Z W 5 0 a X R p Z X M m c X V v d D s 6 W y Z x d W 9 0 O 1 N l Y 3 R p b 2 4 x L 1 B l b 3 B s Z S 9 D a G F u Z 2 V k I F R 5 c G U x L n t Q Z X J z b 2 4 s M H 0 m c X V v d D s s J n F 1 b 3 Q 7 U 2 V j d G l v b j E v U G V v c G x l L 0 N o Y W 5 n Z W Q g V H l w Z T E u e 1 J l Z 2 l v b i w x f S Z x d W 9 0 O 1 0 s J n F 1 b 3 Q 7 Q 2 9 s d W 1 u Q 2 9 1 b n Q m c X V v d D s 6 M i w m c X V v d D t L Z X l D b 2 x 1 b W 5 O Y W 1 l c y Z x d W 9 0 O z p b X S w m c X V v d D t D b 2 x 1 b W 5 J Z G V u d G l 0 a W V z J n F 1 b 3 Q 7 O l s m c X V v d D t T Z W N 0 a W 9 u M S 9 Q Z W 9 w b G U v Q 2 h h b m d l Z C B U e X B l M S 5 7 U G V y c 2 9 u L D B 9 J n F 1 b 3 Q 7 L C Z x d W 9 0 O 1 N l Y 3 R p b 2 4 x L 1 B l b 3 B s Z S 9 D a G F u Z 2 V k I F R 5 c G U x L n t S Z W d p b 2 4 s M X 0 m c X V v d D t d L C Z x d W 9 0 O 1 J l b G F 0 a W 9 u c 2 h p c E l u Z m 8 m c X V v d D s 6 W 1 1 9 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X 1 N o Z W V 0 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U m V 0 d X J u P C 9 J d G V t U G F 0 a D 4 8 L 0 l 0 Z W 1 M b 2 N h d G l v b j 4 8 U 3 R h Y m x l R W 5 0 c m l l c z 4 8 R W 5 0 c n k g V H l w Z T 0 i S X N Q c m l 2 Y X R l I i B W Y W x 1 Z T 0 i b D A i I C 8 + P E V u d H J 5 I F R 5 c G U 9 I l F 1 Z X J 5 S U Q i I F Z h b H V l P S J z M D k 3 Y 2 U 4 O T A t Y T J i Z i 0 0 Y 2 R k L W J i Y z g t Y T d j M j J l Z G E 0 N T I 5 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R m l s b G V k Q 2 9 t c G x l d G V S Z X N 1 b H R U b 1 d v c m t z a G V l d C I g V m F s d W U 9 I m w w I i A v P j x F b n R y e S B U e X B l P S J G a W x s T G F z d F V w Z G F 0 Z W Q i I F Z h b H V l P S J k M j A y N S 0 w M S 0 y M l Q x O D o y O T o x N C 4 x M z U 1 N T g 1 W i I g L z 4 8 R W 5 0 c n k g V H l w Z T 0 i R m l s b E N v b H V t b l R 5 c G V z I i B W Y W x 1 Z T 0 i c 0 J n W T 0 i I C 8 + P E V u d H J 5 I F R 5 c G U 9 I k Z p b G x D b 2 x 1 b W 5 O Y W 1 l c y I g V m F s d W U 9 I n N b J n F 1 b 3 Q 7 U m V 0 d X J u Z W Q m c X V v d D s s J n F 1 b 3 Q 7 T 3 J k Z X I g S U Q m c X V v d D t d I i A v P j x F b n R y e S B U e X B l P S J G a W x s U 3 R h d H V z I i B W Y W x 1 Z T 0 i c 0 N v b X B s Z X R l I i A v P j x F b n R y e S B U e X B l P S J S Z X N 1 b H R U e X B l I i B W Y W x 1 Z T 0 i c 1 R h Y m x l I i A v P j x F b n R y e S B U e X B l P S J C d W Z m Z X J O Z X h 0 U m V m c m V z a C I g V m F s d W U 9 I m w x I i A v P j x F b n R y e S B U e X B l P S J G a W x s R X J y b 3 J D b 3 V u d C I g V m F s d W U 9 I m w w I i A v P j x F b n R y e S B U e X B l P S J G a W x s R X J y b 3 J D b 2 R l I i B W Y W x 1 Z T 0 i c 1 V u a 2 5 v d 2 4 i I C 8 + P E V u d H J 5 I F R 5 c G U 9 I k Z p b G x D b 3 V u d C I g V m F s d W U 9 I m w y O T Y 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U m V 0 d X J u L 0 N o Y W 5 n Z W Q g V H l w Z T E u e 1 J l d H V y b m V k L D B 9 J n F 1 b 3 Q 7 L C Z x d W 9 0 O 1 N l Y 3 R p b 2 4 x L 1 J l d H V y b i 9 D a G F u Z 2 V k I F R 5 c G U x L n t P c m R l c i B J R C w x f S Z x d W 9 0 O 1 0 s J n F 1 b 3 Q 7 Q 2 9 s d W 1 u Q 2 9 1 b n Q m c X V v d D s 6 M i w m c X V v d D t L Z X l D b 2 x 1 b W 5 O Y W 1 l c y Z x d W 9 0 O z p b X S w m c X V v d D t D b 2 x 1 b W 5 J Z G V u d G l 0 a W V z J n F 1 b 3 Q 7 O l s m c X V v d D t T Z W N 0 a W 9 u M S 9 S Z X R 1 c m 4 v Q 2 h h b m d l Z C B U e X B l M S 5 7 U m V 0 d X J u Z W Q s M H 0 m c X V v d D s s J n F 1 b 3 Q 7 U 2 V j d G l v b j E v U m V 0 d X J u L 0 N o Y W 5 n Z W Q g V H l w Z T E u e 0 9 y Z G V y I E l E L D F 9 J n F 1 b 3 Q 7 X S w m c X V v d D t S Z W x h d G l v b n N o a X B J b m Z v J n F 1 b 3 Q 7 O l t d f S I g L z 4 8 L 1 N 0 Y W J s Z U V u d H J p Z X M + P C 9 J d G V t P j x J d G V t P j x J d G V t T G 9 j Y X R p b 2 4 + P E l 0 Z W 1 U e X B l P k Z v c m 1 1 b G E 8 L 0 l 0 Z W 1 U e X B l P j x J d G V t U G F 0 a D 5 T Z W N 0 a W 9 u M S 9 S Z X R 1 c m 4 v U 2 9 1 c m N l P C 9 J d G V t U G F 0 a D 4 8 L 0 l 0 Z W 1 M b 2 N h d G l v b j 4 8 U 3 R h Y m x l R W 5 0 c m l l c y A v P j w v S X R l b T 4 8 S X R l b T 4 8 S X R l b U x v Y 2 F 0 a W 9 u P j x J d G V t V H l w Z T 5 G b 3 J t d W x h P C 9 J d G V t V H l w Z T 4 8 S X R l b V B h d G g + U 2 V j d G l v b j E v U m V 0 d X J u L 1 J l d H V y b l 9 T a G V l d D w v S X R l b V B h d G g + P C 9 J d G V t T G 9 j Y X R p b 2 4 + P F N 0 Y W J s Z U V u d H J p Z X M g L z 4 8 L 0 l 0 Z W 0 + P E l 0 Z W 0 + P E l 0 Z W 1 M b 2 N h d G l v b j 4 8 S X R l b V R 5 c G U + R m 9 y b X V s Y T w v S X R l b V R 5 c G U + P E l 0 Z W 1 Q Y X R o P l N l Y 3 R p b 2 4 x L 1 J l d H V y b i 9 D a G F u Z 2 V k J T I w V H l w Z T w v S X R l b V B h d G g + P C 9 J d G V t T G 9 j Y X R p b 2 4 + P F N 0 Y W J s Z U V u d H J p Z X M g L z 4 8 L 0 l 0 Z W 0 + P E l 0 Z W 0 + P E l 0 Z W 1 M b 2 N h d G l v b j 4 8 S X R l b V R 5 c G U + R m 9 y b X V s Y T w v S X R l b V R 5 c G U + P E l 0 Z W 1 Q Y X R o P l N l Y 3 R p b 2 4 x L 1 N o a X B w a W 5 n X 0 N v c 3 Q 8 L 0 l 0 Z W 1 Q Y X R o P j w v S X R l b U x v Y 2 F 0 a W 9 u P j x T d G F i b G V F b n R y a W V z P j x F b n R y e S B U e X B l P S J J c 1 B y a X Z h d G U i I F Z h b H V l P S J s M C I g L z 4 8 R W 5 0 c n k g V H l w Z T 0 i U X V l c n l J R C I g V m F s d W U 9 I n M z Y z E y Z W V h N S 0 0 Z D c 2 L T R i M z I t Y T c 0 Z C 1 l N z g z M z B l Y T I x N j Q 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U t M D E t M j J U M T g 6 M j k 6 M T Q u M T Q 0 M T Q y O V o i I C 8 + P E V u d H J 5 I F R 5 c G U 9 I k Z p b G x D b 2 x 1 b W 5 U e X B l c y I g V m F s d W U 9 I n N C Z 0 0 9 I i A v P j x F b n R y e S B U e X B l P S J G a W x s Q 2 9 s d W 1 u T m F t Z X M i I F Z h b H V l P S J z W y Z x d W 9 0 O 1 N 0 Y X R l J n F 1 b 3 Q 7 L C Z x d W 9 0 O 1 N o a X B w a W 5 n I E N v c 3 Q g U G V y I F V u a X Q m c X V v d D t d I i A v P j x F b n R y e S B U e X B l P S J G a W x s U 3 R h d H V z I i B W Y W x 1 Z T 0 i c 0 N v b X B s Z X R l I i A v P j x F b n R y e S B U e X B l P S J G a W x s R X J y b 3 J D b 3 V u d C I g V m F s d W U 9 I m w w I i A v P j x F b n R y e S B U e X B l P S J G a W x s R X J y b 3 J D b 2 R l I i B W Y W x 1 Z T 0 i c 1 V u a 2 5 v d 2 4 i I C 8 + P E V u d H J 5 I F R 5 c G U 9 I k Z p b G x D b 3 V u d C I g V m F s d W U 9 I m w 0 O S I g L z 4 8 R W 5 0 c n k g V H l w Z T 0 i Q W R k Z W R U b 0 R h d G F N b 2 R l b C I g V m F s d W U 9 I m w x I i A v P j x F b n R y e S B U e X B l P S J O Y X Z p Z 2 F 0 a W 9 u U 3 R l c E 5 h b W U i I F Z h b H V l P S J z T m F 2 a W d h d G l v b i I g L z 4 8 R W 5 0 c n k g V H l w Z T 0 i U m V s Y X R p b 2 5 z a G l w S W 5 m b 0 N v b n R h a W 5 l c i I g V m F s d W U 9 I n N 7 J n F 1 b 3 Q 7 Y 2 9 s d W 1 u Q 2 9 1 b n Q m c X V v d D s 6 M i w m c X V v d D t r Z X l D b 2 x 1 b W 5 O Y W 1 l c y Z x d W 9 0 O z p b X S w m c X V v d D t x d W V y e V J l b G F 0 a W 9 u c 2 h p c H M m c X V v d D s 6 W 1 0 s J n F 1 b 3 Q 7 Y 2 9 s d W 1 u S W R l b n R p d G l l c y Z x d W 9 0 O z p b J n F 1 b 3 Q 7 U 2 V j d G l v b j E v U 2 h p c H B p b m d f Q 2 9 z d C 9 D a G F u Z 2 V k I F R 5 c G U u e 1 N 0 Y X R l L D B 9 J n F 1 b 3 Q 7 L C Z x d W 9 0 O 1 N l Y 3 R p b 2 4 x L 1 N o a X B w a W 5 n X 0 N v c 3 Q v Q 2 h h b m d l Z C B U e X B l L n t T a G l w c G l u Z y B D b 3 N 0 I F B l c i B V b m l 0 L D F 9 J n F 1 b 3 Q 7 X S w m c X V v d D t D b 2 x 1 b W 5 D b 3 V u d C Z x d W 9 0 O z o y L C Z x d W 9 0 O 0 t l e U N v b H V t b k 5 h b W V z J n F 1 b 3 Q 7 O l t d L C Z x d W 9 0 O 0 N v b H V t b k l k Z W 5 0 a X R p Z X M m c X V v d D s 6 W y Z x d W 9 0 O 1 N l Y 3 R p b 2 4 x L 1 N o a X B w a W 5 n X 0 N v c 3 Q v Q 2 h h b m d l Z C B U e X B l L n t T d G F 0 Z S w w f S Z x d W 9 0 O y w m c X V v d D t T Z W N 0 a W 9 u M S 9 T a G l w c G l u Z 1 9 D b 3 N 0 L 0 N o Y W 5 n Z W Q g V H l w Z S 5 7 U 2 h p c H B p b m c g Q 2 9 z d C B Q Z X I g V W 5 p d C w x f S Z x d W 9 0 O 1 0 s J n F 1 b 3 Q 7 U m V s Y X R p b 2 5 z a G l w S W 5 m b y Z x d W 9 0 O z p b X X 0 i I C 8 + P C 9 T d G F i b G V F b n R y a W V z P j w v S X R l b T 4 8 S X R l b T 4 8 S X R l b U x v Y 2 F 0 a W 9 u P j x J d G V t V H l w Z T 5 G b 3 J t d W x h P C 9 J d G V t V H l w Z T 4 8 S X R l b V B h d G g + U 2 V j d G l v b j E v U 2 h p c H B p b m d f Q 2 9 z d C 9 T b 3 V y Y 2 U 8 L 0 l 0 Z W 1 Q Y X R o P j w v S X R l b U x v Y 2 F 0 a W 9 u P j x T d G F i b G V F b n R y a W V z I C 8 + P C 9 J d G V t P j x J d G V t P j x J d G V t T G 9 j Y X R p b 2 4 + P E l 0 Z W 1 U e X B l P k Z v c m 1 1 b G E 8 L 0 l 0 Z W 1 U e X B l P j x J d G V t U G F 0 a D 5 T Z W N 0 a W 9 u M S 9 T a G l w c G l u Z 1 9 D b 3 N 0 L 1 N o a X B w a W 5 n X 0 N v c 3 R f U 2 h l Z X Q 8 L 0 l 0 Z W 1 Q Y X R o P j w v S X R l b U x v Y 2 F 0 a W 9 u P j x T d G F i b G V F b n R y a W V z I C 8 + P C 9 J d G V t P j x J d G V t P j x J d G V t T G 9 j Y X R p b 2 4 + P E l 0 Z W 1 U e X B l P k Z v c m 1 1 b G E 8 L 0 l 0 Z W 1 U e X B l P j x J d G V t U G F 0 a D 5 T Z W N 0 a W 9 u M S 9 T a G l w c G l u Z 1 9 D b 3 N 0 L 1 B y b 2 1 v d G V k J T I w S G V h Z G V y c z w v S X R l b V B h d G g + P C 9 J d G V t T G 9 j Y X R p b 2 4 + P F N 0 Y W J s Z U V u d H J p Z X M g L z 4 8 L 0 l 0 Z W 0 + P E l 0 Z W 0 + P E l 0 Z W 1 M b 2 N h d G l v b j 4 8 S X R l b V R 5 c G U + R m 9 y b X V s Y T w v S X R l b V R 5 c G U + P E l 0 Z W 1 Q Y X R o P l N l Y 3 R p b 2 4 x L 1 N o a X B w a W 5 n X 0 N v c 3 Q 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M m M y Y T R m M C 0 1 O G I 0 L T Q x N z U t O D N m O C 0 x Z m F h O D Z k M m U 1 O D Y i I C 8 + P E V u d H J 5 I F R 5 c G U 9 I k Z p b G x F b m F i b G V k I i B W Y W x 1 Z T 0 i b D A i I C 8 + P E V u d H J 5 I F R 5 c G U 9 I k Z p b G x D b 2 x 1 b W 5 U e X B l c y I g V m F s d W U 9 I n N B d 1 l K Q m d N R E F 3 Q U d C Z 1 l H Q m d Z R 0 F 3 W U d C Z 1 l H Q l F N R k J R V T 0 i I C 8 + P E V u d H J 5 I F R 5 c G U 9 I k Z p b G x M Y X N 0 V X B k Y X R l Z C I g V m F s d W U 9 I m Q y M D I 1 L T A x L T I y V D E 4 O j I 5 O j E 0 L j E x M z g 2 M z l a 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Y 2 9 2 Z X J 5 V G F y Z 2 V 0 U m 9 3 I i B W Y W x 1 Z T 0 i b D E i I C 8 + P E V u d H J 5 I F R 5 c G U 9 I k Z p b G x F c n J v c k N v Z G U i I F Z h b H V l P S J z V W 5 r b m 9 3 b i I g L z 4 8 R W 5 0 c n k g V H l w Z T 0 i R m l s b E N v d W 5 0 I i B W Y W x 1 Z T 0 i b D k 5 O T M i I C 8 + P E V u d H J 5 I F R 5 c G U 9 I k 5 h d m l n Y X R p b 2 5 T d G V w T m F t Z S I g V m F s d W U 9 I n N O Y X Z p Z 2 F 0 a W 9 u I i A v P j x F b n R y e S B U e X B l P S J S Z W N v d m V y e V R h c m d l d E N v b H V t b i I g V m F s d W U 9 I m w x I i A v P j x F b n R y e S B U e X B l P S J S Z W N v d m V y e V R h c m d l d F N o Z W V 0 I i B W Y W x 1 Z T 0 i c 1 N o Z W V 0 M S I g L z 4 8 R W 5 0 c n k g V H l w Z T 0 i R m l s b F R v R G F 0 Y U 1 v Z G V s R W 5 h Y m x l Z C I g V m F s d W U 9 I m w x I i A v P j x F b n R y e S B U e X B l P S J G a W x s T 2 J q Z W N 0 V H l w Z S I g V m F s d W U 9 I n N D b 2 5 u Z W N 0 a W 9 u T 2 5 s e S I g L z 4 8 R W 5 0 c n k g V H l w Z T 0 i R m l s b E V y c m 9 y Q 2 9 1 b n Q i I F Z h b H V l P S J s M C I g L z 4 8 R W 5 0 c n k g V H l w Z T 0 i R m l s b E N v b H V t b k 5 h b W V z I i B W Y W x 1 Z T 0 i c 1 s m c X V v d D t S b 3 c g S U Q m c X V v d D s s J n F 1 b 3 Q 7 T 3 J k Z X I g S U Q m c X V v d D s s J n F 1 b 3 Q 7 T 3 J k Z X I g R G F 0 Z S Z x d W 9 0 O y w m c X V v d D t P c m R l c i B Z Z W F y J n F 1 b 3 Q 7 L C Z x d W 9 0 O 1 N o a X A g R G F 0 Z S 4 x L j E u M S Z x d W 9 0 O y w m c X V v d D t T a G l w I E R h d G U u M S 4 x L j I m c X V v d D s s J n F 1 b 3 Q 7 U 2 h p c C B E Y X R l I H l l Y X I m c X V v d D s s J n F 1 b 3 Q 7 c 2 h p c C B k Y X R l J n F 1 b 3 Q 7 L C Z x d W 9 0 O 1 N o a X A g T W 9 k Z S Z x d W 9 0 O y w m c X V v d D t D d X N 0 b 2 1 l c i B J R C Z x d W 9 0 O y w m c X V v d D t D d X N 0 b 2 1 l c i B O Y W 1 l J n F 1 b 3 Q 7 L C Z x d W 9 0 O 1 N l Z 2 1 l b n Q m c X V v d D s s J n F 1 b 3 Q 7 Y 2 9 1 b n R y e S Z x d W 9 0 O y w m c X V v d D t j 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d G 9 0 Y W x f c 2 F s Z X M m c X V v d D s s J n F 1 b 3 Q 7 U H J v Z m l 0 J n F 1 b 3 Q 7 X S I g L z 4 8 R W 5 0 c n k g V H l w Z T 0 i R m l s b F N 0 Y X R 1 c y I g V m F s d W U 9 I n N D b 2 1 w b G V 0 Z S I g L z 4 8 R W 5 0 c n k g V H l w Z T 0 i U m V s Y X R p b 2 5 z a G l w S W 5 m b 0 N v b n R h a W 5 l c i I g V m F s d W U 9 I n N 7 J n F 1 b 3 Q 7 Y 2 9 s d W 1 u Q 2 9 1 b n Q m c X V v d D s 6 M j Y s J n F 1 b 3 Q 7 a 2 V 5 Q 2 9 s d W 1 u T m F t Z X M m c X V v d D s 6 W y Z x d W 9 0 O 0 9 y Z G V y I E l E J n F 1 b 3 Q 7 L C Z x d W 9 0 O 0 9 y Z G V y I E R h d G U m c X V v d D s s J n F 1 b 3 Q 7 U 2 h p c C B E Y X R l L j E u M S 4 x J n F 1 b 3 Q 7 L C Z x d W 9 0 O 1 N o a X A g R G F 0 Z S 4 x L j E u M i Z x d W 9 0 O y w m c X V v d D t T a G l w I E R h d G U g e W V h c i Z x d W 9 0 O y w m c X V v d D t z a G l w I G R h d G U m c X V v d D s s J n F 1 b 3 Q 7 U 2 h p c C B N b 2 R l J n F 1 b 3 Q 7 L C Z x d W 9 0 O 0 N 1 c 3 R v b W V y I E l E J n F 1 b 3 Q 7 L C Z x d W 9 0 O 0 N 1 c 3 R v b W V y I E 5 h b W U m c X V v d D s s J n F 1 b 3 Q 7 U 2 V n b W V u d C Z x d W 9 0 O y w m c X V v d D t j b 3 V u d H J 5 J n F 1 b 3 Q 7 L C Z x d W 9 0 O 2 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0 b 3 R h b F 9 z Y W x l c y Z x d W 9 0 O y w m c X V v d D t Q c m 9 m a X Q m c X V v d D t d L C Z x d W 9 0 O 3 F 1 Z X J 5 U m V s Y X R p b 2 5 z a G l w c y Z x d W 9 0 O z p b X S w m c X V v d D t j b 2 x 1 b W 5 J Z G V u d G l 0 a W V z J n F 1 b 3 Q 7 O l s m c X V v d D t T Z W N 0 a W 9 u M S 9 P c m R l c n M v Q 2 h h b m d l Z C B U e X B l L n t S b 3 c g S U Q s M H 0 m c X V v d D s s J n F 1 b 3 Q 7 U 2 V j d G l v b j E v T 3 J k Z X J z L 0 N o Y W 5 n Z W Q g V H l w Z S 5 7 T 3 J k Z X I g S U Q s M X 0 m c X V v d D s s J n F 1 b 3 Q 7 U 2 V j d G l v b j E v T 3 J k Z X J z L 0 N o Y W 5 n Z W Q g V H l w Z S 5 7 T 3 J k Z X I g R G F 0 Z S w y f S Z x d W 9 0 O y w m c X V v d D t T Z W N 0 a W 9 u M S 9 P c m R l c n M v S W 5 z Z X J 0 Z W Q g T G F z d C B D a G F y Y W N 0 Z X J z L n t M Y X N 0 I E N o Y X J h Y 3 R l c n M s M j V 9 J n F 1 b 3 Q 7 L C Z x d W 9 0 O 1 N l Y 3 R p b 2 4 x L 0 9 y Z G V y c y 9 D a G F u Z 2 V k I F R 5 c G U 2 L n t T a G l w I E R h d G U u M S 4 x L j E s M 3 0 m c X V v d D s s J n F 1 b 3 Q 7 U 2 V j d G l v b j E v T 3 J k Z X J z L 0 N o Y W 5 n Z W Q g V H l w Z T U u e 1 N o a X A g R G F 0 Z S 4 x L j E u M i w 0 f S Z x d W 9 0 O y w m c X V v d D t T Z W N 0 a W 9 u M S 9 P c m R l c n M v Q 2 h h b m d l Z C B U e X B l M S 5 7 U 2 h p c C B E Y X R l L j I s N H 0 m c X V v d D s s J n F 1 b 3 Q 7 U 2 V j d G l v b j E v T 3 J k Z X J z L 0 F k Z G V k I E N 1 c 3 R v b S 5 7 Q 3 V z d G 9 t L D I y 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3 L n t M b 2 N h d G l v b i 4 x L D E w f S Z x d W 9 0 O y w m c X V v d D t T Z W N 0 a W 9 u M S 9 P c m R l c n M v Q 2 h h b m d l Z C B U e X B l N y 5 7 T G 9 j Y X R p b 2 4 u M i w x M X 0 m c X V v d D s s J n F 1 b 3 Q 7 U 2 V j d G l v b j E v T 3 J k Z X J z L 0 N o Y W 5 n Z W Q g V H l w Z S 5 7 U 3 R h d G U s O X 0 m c X V v d D s s J n F 1 b 3 Q 7 U 2 V j d G l v b j E v T 3 J k Z X J z L 0 N o Y W 5 n Z W Q g V H l w Z S 5 7 U G 9 z d G F s I E N v Z G U s M T B 9 J n F 1 b 3 Q 7 L C Z x d W 9 0 O 1 N l Y 3 R p b 2 4 x L 0 9 y Z G V y c y 9 D a G F u Z 2 V k I F R 5 c G U u e 1 J l Z 2 l v b i w x M X 0 m c X V v d D s s J n F 1 b 3 Q 7 U 2 V j d G l v b j E v T 3 J k Z X J z L 0 N o Y W 5 n Z W Q g V H l w Z S 5 7 U H J v Z H V j d C B J R C w x M n 0 m c X V v d D s s J n F 1 b 3 Q 7 U 2 V j d G l v b j E v T 3 J k Z X J z L 0 N o Y W 5 n Z W Q g V H l w Z S 5 7 Q 2 F 0 Z W d v c n k s M T N 9 J n F 1 b 3 Q 7 L C Z x d W 9 0 O 1 N l Y 3 R p b 2 4 x L 0 9 y Z G V y c y 9 D a G F u Z 2 V k I F R 5 c G U u e 1 N 1 Y i 1 D Y X R l Z 2 9 y e S w x N H 0 m c X V v d D s s J n F 1 b 3 Q 7 U 2 V j d G l v b j E v T 3 J k Z X J z L 0 N o Y W 5 n Z W Q g V H l w Z S 5 7 U H J v Z H V j d C B O Y W 1 l L D E 1 f S Z x d W 9 0 O y w m c X V v d D t T Z W N 0 a W 9 u M S 9 P c m R l c n M v Q 2 h h b m d l Z C B U e X B l L n t T Y W x l c y w x N n 0 m c X V v d D s s J n F 1 b 3 Q 7 U 2 V j d G l v b j E v T 3 J k Z X J z L 0 N o Y W 5 n Z W Q g V H l w Z S 5 7 U X V h b n R p d H k s M T d 9 J n F 1 b 3 Q 7 L C Z x d W 9 0 O 1 N l Y 3 R p b 2 4 x L 0 9 y Z G V y c y 9 D a G F u Z 2 V k I F R 5 c G U u e 0 R p c 2 N v d W 5 0 L D E 4 f S Z x d W 9 0 O y w m c X V v d D t T Z W N 0 a W 9 u M S 9 P c m R l c n M v Q 2 h h b m d l Z C B U e X B l O C 5 7 d G 9 0 Y W x f c 2 F s Z X M s M j N 9 J n F 1 b 3 Q 7 L C Z x d W 9 0 O 1 N l Y 3 R p b 2 4 x L 0 9 y Z G V y c y 9 D a G F u Z 2 V k I F R 5 c G U u e 1 B y b 2 Z p d C w x O X 0 m c X V v d D t d L C Z x d W 9 0 O 0 N v b H V t b k N v d W 5 0 J n F 1 b 3 Q 7 O j I 2 L C Z x d W 9 0 O 0 t l e U N v b H V t b k 5 h b W V z J n F 1 b 3 Q 7 O l s m c X V v d D t P c m R l c i B J R C Z x d W 9 0 O y w m c X V v d D t P c m R l c i B E Y X R l J n F 1 b 3 Q 7 L C Z x d W 9 0 O 1 N o a X A g R G F 0 Z S 4 x L j E u M S Z x d W 9 0 O y w m c X V v d D t T a G l w I E R h d G U u M S 4 x L j I m c X V v d D s s J n F 1 b 3 Q 7 U 2 h p c C B E Y X R l I H l l Y X I m c X V v d D s s J n F 1 b 3 Q 7 c 2 h p c C B k Y X R l J n F 1 b 3 Q 7 L C Z x d W 9 0 O 1 N o a X A g T W 9 k Z S Z x d W 9 0 O y w m c X V v d D t D d X N 0 b 2 1 l c i B J R C Z x d W 9 0 O y w m c X V v d D t D d X N 0 b 2 1 l c i B O Y W 1 l J n F 1 b 3 Q 7 L C Z x d W 9 0 O 1 N l Z 2 1 l b n Q m c X V v d D s s J n F 1 b 3 Q 7 Y 2 9 1 b n R y e S Z x d W 9 0 O y w m c X V v d D t j 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d G 9 0 Y W x f c 2 F s Z X M m c X V v d D s s J n F 1 b 3 Q 7 U H J v Z m l 0 J n F 1 b 3 Q 7 X S w m c X V v d D t D b 2 x 1 b W 5 J Z G V u d G l 0 a W V z J n F 1 b 3 Q 7 O l s m c X V v d D t T Z W N 0 a W 9 u M S 9 P c m R l c n M v Q 2 h h b m d l Z C B U e X B l L n t S b 3 c g S U Q s M H 0 m c X V v d D s s J n F 1 b 3 Q 7 U 2 V j d G l v b j E v T 3 J k Z X J z L 0 N o Y W 5 n Z W Q g V H l w Z S 5 7 T 3 J k Z X I g S U Q s M X 0 m c X V v d D s s J n F 1 b 3 Q 7 U 2 V j d G l v b j E v T 3 J k Z X J z L 0 N o Y W 5 n Z W Q g V H l w Z S 5 7 T 3 J k Z X I g R G F 0 Z S w y f S Z x d W 9 0 O y w m c X V v d D t T Z W N 0 a W 9 u M S 9 P c m R l c n M v S W 5 z Z X J 0 Z W Q g T G F z d C B D a G F y Y W N 0 Z X J z L n t M Y X N 0 I E N o Y X J h Y 3 R l c n M s M j V 9 J n F 1 b 3 Q 7 L C Z x d W 9 0 O 1 N l Y 3 R p b 2 4 x L 0 9 y Z G V y c y 9 D a G F u Z 2 V k I F R 5 c G U 2 L n t T a G l w I E R h d G U u M S 4 x L j E s M 3 0 m c X V v d D s s J n F 1 b 3 Q 7 U 2 V j d G l v b j E v T 3 J k Z X J z L 0 N o Y W 5 n Z W Q g V H l w Z T U u e 1 N o a X A g R G F 0 Z S 4 x L j E u M i w 0 f S Z x d W 9 0 O y w m c X V v d D t T Z W N 0 a W 9 u M S 9 P c m R l c n M v Q 2 h h b m d l Z C B U e X B l M S 5 7 U 2 h p c C B E Y X R l L j I s N H 0 m c X V v d D s s J n F 1 b 3 Q 7 U 2 V j d G l v b j E v T 3 J k Z X J z L 0 F k Z G V k I E N 1 c 3 R v b S 5 7 Q 3 V z d G 9 t L D I y 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3 L n t M b 2 N h d G l v b i 4 x L D E w f S Z x d W 9 0 O y w m c X V v d D t T Z W N 0 a W 9 u M S 9 P c m R l c n M v Q 2 h h b m d l Z C B U e X B l N y 5 7 T G 9 j Y X R p b 2 4 u M i w x M X 0 m c X V v d D s s J n F 1 b 3 Q 7 U 2 V j d G l v b j E v T 3 J k Z X J z L 0 N o Y W 5 n Z W Q g V H l w Z S 5 7 U 3 R h d G U s O X 0 m c X V v d D s s J n F 1 b 3 Q 7 U 2 V j d G l v b j E v T 3 J k Z X J z L 0 N o Y W 5 n Z W Q g V H l w Z S 5 7 U G 9 z d G F s I E N v Z G U s M T B 9 J n F 1 b 3 Q 7 L C Z x d W 9 0 O 1 N l Y 3 R p b 2 4 x L 0 9 y Z G V y c y 9 D a G F u Z 2 V k I F R 5 c G U u e 1 J l Z 2 l v b i w x M X 0 m c X V v d D s s J n F 1 b 3 Q 7 U 2 V j d G l v b j E v T 3 J k Z X J z L 0 N o Y W 5 n Z W Q g V H l w Z S 5 7 U H J v Z H V j d C B J R C w x M n 0 m c X V v d D s s J n F 1 b 3 Q 7 U 2 V j d G l v b j E v T 3 J k Z X J z L 0 N o Y W 5 n Z W Q g V H l w Z S 5 7 Q 2 F 0 Z W d v c n k s M T N 9 J n F 1 b 3 Q 7 L C Z x d W 9 0 O 1 N l Y 3 R p b 2 4 x L 0 9 y Z G V y c y 9 D a G F u Z 2 V k I F R 5 c G U u e 1 N 1 Y i 1 D Y X R l Z 2 9 y e S w x N H 0 m c X V v d D s s J n F 1 b 3 Q 7 U 2 V j d G l v b j E v T 3 J k Z X J z L 0 N o Y W 5 n Z W Q g V H l w Z S 5 7 U H J v Z H V j d C B O Y W 1 l L D E 1 f S Z x d W 9 0 O y w m c X V v d D t T Z W N 0 a W 9 u M S 9 P c m R l c n M v Q 2 h h b m d l Z C B U e X B l L n t T Y W x l c y w x N n 0 m c X V v d D s s J n F 1 b 3 Q 7 U 2 V j d G l v b j E v T 3 J k Z X J z L 0 N o Y W 5 n Z W Q g V H l w Z S 5 7 U X V h b n R p d H k s M T d 9 J n F 1 b 3 Q 7 L C Z x d W 9 0 O 1 N l Y 3 R p b 2 4 x L 0 9 y Z G V y c y 9 D a G F u Z 2 V k I F R 5 c G U u e 0 R p c 2 N v d W 5 0 L D E 4 f S Z x d W 9 0 O y w m c X V v d D t T Z W N 0 a W 9 u M S 9 P c m R l c n M v Q 2 h h b m d l Z C B U e X B l O C 5 7 d G 9 0 Y W x f c 2 F s Z X M s M j N 9 J n F 1 b 3 Q 7 L C Z x d W 9 0 O 1 N l Y 3 R p b 2 4 x L 0 9 y Z G V y c y 9 D a G F u Z 2 V k I F R 5 c G U u e 1 B y b 2 Z p d C w x O X 0 m c X V v d D t d L C Z x d W 9 0 O 1 J l b G F 0 a W 9 u c 2 h p c E l u Z m 8 m c X V v d D s 6 W 1 1 9 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N w b G l 0 J T I w Q 2 9 s d W 1 u J T I w Y n k l M j B Q b 3 N p d G l v b j 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0 P C 9 J d G V t U G F 0 a D 4 8 L 0 l 0 Z W 1 M b 2 N h d G l v b j 4 8 U 3 R h Y m x l R W 5 0 c m l l c y A v P j w v S X R l b T 4 8 S X R l b T 4 8 S X R l b U x v Y 2 F 0 a W 9 u P j x J d G V t V H l w Z T 5 G b 3 J t d W x h P C 9 J d G V t V H l w Z T 4 8 S X R l b V B h d G g + U 2 V j d G l v b j E v T 3 J k Z X J z L 1 J l c G x h Y 2 V k J T I w V m F s d W U x 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S Z X B s Y W N l Z C U y M F Z h b H V l M j w v S X R l b V B h d G g + P C 9 J d G V t T G 9 j Y X R p b 2 4 + P F N 0 Y W J s Z U V u d H J p Z X M g L z 4 8 L 0 l 0 Z W 0 + P E l 0 Z W 0 + P E l 0 Z W 1 M b 2 N h d G l v b j 4 8 S X R l b V R 5 c G U + R m 9 y b X V s Y T w v S X R l b V R 5 c G U + P E l 0 Z W 1 Q Y X R o P l N l Y 3 R p b 2 4 x L 0 9 y Z G V y c y 9 S Z X B s Y W N l Z C U y M F Z h b H V l M z w v S X R l b V B h d G g + P C 9 J d G V t T G 9 j Y X R p b 2 4 + P F N 0 Y W J s Z U V u d H J p Z X M g L z 4 8 L 0 l 0 Z W 0 + P E l 0 Z W 0 + P E l 0 Z W 1 M b 2 N h d G l v b j 4 8 S X R l b V R 5 c G U + R m 9 y b X V s Y T w v S X R l b V R 5 c G U + P E l 0 Z W 1 Q Y X R o P l N l Y 3 R p b 2 4 x L 0 9 y Z G V y c y 9 D a G F u Z 2 V k J T I w V H l w Z T Y 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T c G x p d C U y M E N v b H V t b i U y M G J 5 J T I w R G V s a W 1 p d G V y P C 9 J d G V t U G F 0 a D 4 8 L 0 l 0 Z W 1 M b 2 N h d G l v b j 4 8 U 3 R h Y m x l R W 5 0 c m l l c y A v P j w v S X R l b T 4 8 S X R l b T 4 8 S X R l b U x v Y 2 F 0 a W 9 u P j x J d G V t V H l w Z T 5 G b 3 J t d W x h P C 9 J d G V t V H l w Z T 4 8 S X R l b V B h d G g + U 2 V j d G l v b j E v T 3 J k Z X J z L 0 N o Y W 5 n Z W Q l M j B U e X B l N 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1 J l d H V y b i 9 Q c m 9 t b 3 R l Z C U y M E h l Y W R l c n M 8 L 0 l 0 Z W 1 Q Y X R o P j w v S X R l b U x v Y 2 F 0 a W 9 u P j x T d G F i b G V F b n R y a W V z I C 8 + P C 9 J d G V t P j x J d G V t P j x J d G V t T G 9 j Y X R p b 2 4 + P E l 0 Z W 1 U e X B l P k Z v c m 1 1 b G E 8 L 0 l 0 Z W 1 U e X B l P j x J d G V t U G F 0 a D 5 T Z W N 0 a W 9 u M S 9 S Z X R 1 c m 4 v Q 2 h h b m d l Z C U y M F R 5 c G U x 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N o Y W 5 n Z W Q l M j B U e X B l O D w v S X R l b V B h d G g + P C 9 J d G V t T G 9 j Y X R p b 2 4 + P F N 0 Y W J s Z U V u d H J p Z X M g L z 4 8 L 0 l 0 Z W 0 + P E l 0 Z W 0 + P E l 0 Z W 1 M b 2 N h d G l v b j 4 8 S X R l b V R 5 c G U + R m 9 y b X V s Y T w v S X R l b V R 5 c G U + P E l 0 Z W 1 Q Y X R o P l N l Y 3 R p b 2 4 x L 0 9 y Z G V y c y 9 S Z W 1 v d m V k J T I w R H V w b G l j Y X R l c z w v S X R l b V B h d G g + P C 9 J d G V t T G 9 j Y X R p b 2 4 + P F N 0 Y W J s Z U V u d H J p Z X M g L z 4 8 L 0 l 0 Z W 0 + P E l 0 Z W 0 + P E l 0 Z W 1 M b 2 N h d G l v b j 4 8 S X R l b V R 5 c G U + R m 9 y b X V s Y T w v S X R l b V R 5 c G U + P E l 0 Z W 1 Q Y X R o P l N l Y 3 R p b 2 4 x L 0 9 y Z G V y c y 9 J b n N l c n R l Z C U y M E x h c 3 Q l M j B D a G F y Y W N 0 Z X J 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S Z W 9 y Z G V y Z W Q l M j B D b 2 x 1 b W 5 z M j w v S X R l b V B h d G g + P C 9 J d G V t T G 9 j Y X R p b 2 4 + P F N 0 Y W J s Z U V u d H J p Z X M g L z 4 8 L 0 l 0 Z W 0 + P C 9 J d G V t c z 4 8 L 0 x v Y 2 F s U G F j a 2 F n Z U 1 l d G F k Y X R h R m l s Z T 4 W A A A A U E s F B g A A A A A A A A A A A A A A A A A A A A A A A C Y B A A A B A A A A 0 I y d 3 w E V 0 R G M e g D A T 8 K X 6 w E A A A D L V 9 o 2 9 u R s S J R p D W G h P c d 4 A A A A A A I A A A A A A B B m A A A A A Q A A I A A A A F / d O j T 1 E y p M H W n B Z + w f 8 H A w Y q W b D W y O y c P t 3 Q t + r 8 D 5 A A A A A A 6 A A A A A A g A A I A A A A J E / p a k Y E v e T c u g i D 1 R U j 5 H 3 W D s V 7 w 1 L b G L b O a i + u M W V U A A A A P F f L v L / q 7 m P 2 l r x u l / Q m g s F b i N v l b m J g g L + 5 S 8 d D l u + n N l I R a D 2 o 7 F / i o y n P g 9 C g l R F K C 8 H M 4 M Z X U p 8 w y Z L G b 4 h I n O i q w t w 1 p G Z 6 U S z v O 5 0 Q A A A A G 8 S / t a g M F H C 3 c x r A H u R G l 5 n B j L j t h k Z D K l p Q h r z Y w R 6 X j 1 N z E G a l w 4 H F h S Z n p S X p i / 9 B Q q V y I W q o g G 8 V 9 t Y m M M = < / D a t a M a s h u p > 
</file>

<file path=customXml/item9.xml>��< ? x m l   v e r s i o n = " 1 . 0 "   e n c o d i n g = " U T F - 1 6 " ? > < G e m i n i   x m l n s = " h t t p : / / g e m i n i / p i v o t c u s t o m i z a t i o n / 2 8 d 1 4 9 b e - 5 9 7 d - 4 4 7 c - 8 1 1 8 - 3 2 8 1 2 e 6 9 d a b 3 " > < 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11B413E-C6C0-4E31-9F1A-39547C2A0180}">
  <ds:schemaRefs/>
</ds:datastoreItem>
</file>

<file path=customXml/itemProps10.xml><?xml version="1.0" encoding="utf-8"?>
<ds:datastoreItem xmlns:ds="http://schemas.openxmlformats.org/officeDocument/2006/customXml" ds:itemID="{84804DE2-1EA0-4BA2-A6FC-A06A0C7F3D90}">
  <ds:schemaRefs/>
</ds:datastoreItem>
</file>

<file path=customXml/itemProps11.xml><?xml version="1.0" encoding="utf-8"?>
<ds:datastoreItem xmlns:ds="http://schemas.openxmlformats.org/officeDocument/2006/customXml" ds:itemID="{A4B9E76E-62D1-4625-810E-06A38FD5D94B}">
  <ds:schemaRefs/>
</ds:datastoreItem>
</file>

<file path=customXml/itemProps12.xml><?xml version="1.0" encoding="utf-8"?>
<ds:datastoreItem xmlns:ds="http://schemas.openxmlformats.org/officeDocument/2006/customXml" ds:itemID="{7134EBF4-C5BF-48C4-AD3E-444E51AAD7B4}">
  <ds:schemaRefs/>
</ds:datastoreItem>
</file>

<file path=customXml/itemProps13.xml><?xml version="1.0" encoding="utf-8"?>
<ds:datastoreItem xmlns:ds="http://schemas.openxmlformats.org/officeDocument/2006/customXml" ds:itemID="{BAC46D33-85AC-4F85-ACD9-17C08099C09E}">
  <ds:schemaRefs/>
</ds:datastoreItem>
</file>

<file path=customXml/itemProps14.xml><?xml version="1.0" encoding="utf-8"?>
<ds:datastoreItem xmlns:ds="http://schemas.openxmlformats.org/officeDocument/2006/customXml" ds:itemID="{CBFD0168-87A0-4559-B8EE-BF9594C33FDF}">
  <ds:schemaRefs/>
</ds:datastoreItem>
</file>

<file path=customXml/itemProps15.xml><?xml version="1.0" encoding="utf-8"?>
<ds:datastoreItem xmlns:ds="http://schemas.openxmlformats.org/officeDocument/2006/customXml" ds:itemID="{E4D727B1-A0DD-448D-AC52-83DB0BE342EF}">
  <ds:schemaRefs/>
</ds:datastoreItem>
</file>

<file path=customXml/itemProps16.xml><?xml version="1.0" encoding="utf-8"?>
<ds:datastoreItem xmlns:ds="http://schemas.openxmlformats.org/officeDocument/2006/customXml" ds:itemID="{DA9E9571-03D1-4FD9-A2F4-E5F80510D347}">
  <ds:schemaRefs/>
</ds:datastoreItem>
</file>

<file path=customXml/itemProps17.xml><?xml version="1.0" encoding="utf-8"?>
<ds:datastoreItem xmlns:ds="http://schemas.openxmlformats.org/officeDocument/2006/customXml" ds:itemID="{88B64789-9889-40A2-8CC9-C86AEFECF267}">
  <ds:schemaRefs/>
</ds:datastoreItem>
</file>

<file path=customXml/itemProps18.xml><?xml version="1.0" encoding="utf-8"?>
<ds:datastoreItem xmlns:ds="http://schemas.openxmlformats.org/officeDocument/2006/customXml" ds:itemID="{D9AAD960-21D1-4531-9EC1-A5CD6A40FDD6}">
  <ds:schemaRefs/>
</ds:datastoreItem>
</file>

<file path=customXml/itemProps19.xml><?xml version="1.0" encoding="utf-8"?>
<ds:datastoreItem xmlns:ds="http://schemas.openxmlformats.org/officeDocument/2006/customXml" ds:itemID="{22DEFEAD-0270-4AD4-81AD-EDBCCD6595FE}">
  <ds:schemaRefs/>
</ds:datastoreItem>
</file>

<file path=customXml/itemProps2.xml><?xml version="1.0" encoding="utf-8"?>
<ds:datastoreItem xmlns:ds="http://schemas.openxmlformats.org/officeDocument/2006/customXml" ds:itemID="{4AFD094B-E3CC-4969-952F-55008E8C037E}">
  <ds:schemaRefs/>
</ds:datastoreItem>
</file>

<file path=customXml/itemProps20.xml><?xml version="1.0" encoding="utf-8"?>
<ds:datastoreItem xmlns:ds="http://schemas.openxmlformats.org/officeDocument/2006/customXml" ds:itemID="{62CE3DBA-FB25-4A56-89C3-CF4737DE4E86}">
  <ds:schemaRefs/>
</ds:datastoreItem>
</file>

<file path=customXml/itemProps21.xml><?xml version="1.0" encoding="utf-8"?>
<ds:datastoreItem xmlns:ds="http://schemas.openxmlformats.org/officeDocument/2006/customXml" ds:itemID="{22ED1B60-60A9-41ED-8ED9-0C17893CC377}">
  <ds:schemaRefs/>
</ds:datastoreItem>
</file>

<file path=customXml/itemProps22.xml><?xml version="1.0" encoding="utf-8"?>
<ds:datastoreItem xmlns:ds="http://schemas.openxmlformats.org/officeDocument/2006/customXml" ds:itemID="{6AA59E9E-F627-490A-9731-CF7EAE7FD2D8}">
  <ds:schemaRefs/>
</ds:datastoreItem>
</file>

<file path=customXml/itemProps23.xml><?xml version="1.0" encoding="utf-8"?>
<ds:datastoreItem xmlns:ds="http://schemas.openxmlformats.org/officeDocument/2006/customXml" ds:itemID="{1C317FD8-1F9D-4B08-9820-A87E5E6C3CAB}">
  <ds:schemaRefs/>
</ds:datastoreItem>
</file>

<file path=customXml/itemProps24.xml><?xml version="1.0" encoding="utf-8"?>
<ds:datastoreItem xmlns:ds="http://schemas.openxmlformats.org/officeDocument/2006/customXml" ds:itemID="{1F424CC0-7386-4928-A02D-D6930DCB32A4}">
  <ds:schemaRefs/>
</ds:datastoreItem>
</file>

<file path=customXml/itemProps25.xml><?xml version="1.0" encoding="utf-8"?>
<ds:datastoreItem xmlns:ds="http://schemas.openxmlformats.org/officeDocument/2006/customXml" ds:itemID="{8693C4CE-3D24-4831-9D68-000B4A03B8C9}">
  <ds:schemaRefs/>
</ds:datastoreItem>
</file>

<file path=customXml/itemProps26.xml><?xml version="1.0" encoding="utf-8"?>
<ds:datastoreItem xmlns:ds="http://schemas.openxmlformats.org/officeDocument/2006/customXml" ds:itemID="{AB0DBF10-08E9-4EF0-AAB2-E1085F054E39}">
  <ds:schemaRefs/>
</ds:datastoreItem>
</file>

<file path=customXml/itemProps27.xml><?xml version="1.0" encoding="utf-8"?>
<ds:datastoreItem xmlns:ds="http://schemas.openxmlformats.org/officeDocument/2006/customXml" ds:itemID="{9BAE579B-044C-443D-AF7F-1FB366F1AFE5}">
  <ds:schemaRefs/>
</ds:datastoreItem>
</file>

<file path=customXml/itemProps28.xml><?xml version="1.0" encoding="utf-8"?>
<ds:datastoreItem xmlns:ds="http://schemas.openxmlformats.org/officeDocument/2006/customXml" ds:itemID="{5DA1E7D7-BFF2-4E4A-AF97-3062DFBCD557}">
  <ds:schemaRefs/>
</ds:datastoreItem>
</file>

<file path=customXml/itemProps3.xml><?xml version="1.0" encoding="utf-8"?>
<ds:datastoreItem xmlns:ds="http://schemas.openxmlformats.org/officeDocument/2006/customXml" ds:itemID="{1A898CAA-61CA-4BA4-8AF5-5ED66BB3AF13}">
  <ds:schemaRefs/>
</ds:datastoreItem>
</file>

<file path=customXml/itemProps4.xml><?xml version="1.0" encoding="utf-8"?>
<ds:datastoreItem xmlns:ds="http://schemas.openxmlformats.org/officeDocument/2006/customXml" ds:itemID="{BE9BD1DB-CA33-4058-8288-8C3835EFB46A}">
  <ds:schemaRefs/>
</ds:datastoreItem>
</file>

<file path=customXml/itemProps5.xml><?xml version="1.0" encoding="utf-8"?>
<ds:datastoreItem xmlns:ds="http://schemas.openxmlformats.org/officeDocument/2006/customXml" ds:itemID="{5FD93F78-DC67-49B1-97C1-CA396A3CD294}">
  <ds:schemaRefs/>
</ds:datastoreItem>
</file>

<file path=customXml/itemProps6.xml><?xml version="1.0" encoding="utf-8"?>
<ds:datastoreItem xmlns:ds="http://schemas.openxmlformats.org/officeDocument/2006/customXml" ds:itemID="{A1155BD8-1C22-45B4-BCEF-FFBEEFCEC188}">
  <ds:schemaRefs/>
</ds:datastoreItem>
</file>

<file path=customXml/itemProps7.xml><?xml version="1.0" encoding="utf-8"?>
<ds:datastoreItem xmlns:ds="http://schemas.openxmlformats.org/officeDocument/2006/customXml" ds:itemID="{28D61F09-8958-4A07-8141-358D7C8955BB}">
  <ds:schemaRefs/>
</ds:datastoreItem>
</file>

<file path=customXml/itemProps8.xml><?xml version="1.0" encoding="utf-8"?>
<ds:datastoreItem xmlns:ds="http://schemas.openxmlformats.org/officeDocument/2006/customXml" ds:itemID="{6C39E6FD-637B-463E-B179-4D64B1EEE41A}">
  <ds:schemaRefs>
    <ds:schemaRef ds:uri="http://schemas.microsoft.com/DataMashup"/>
  </ds:schemaRefs>
</ds:datastoreItem>
</file>

<file path=customXml/itemProps9.xml><?xml version="1.0" encoding="utf-8"?>
<ds:datastoreItem xmlns:ds="http://schemas.openxmlformats.org/officeDocument/2006/customXml" ds:itemID="{7C493323-F124-418A-8745-CC869DDF3AD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Sales_Dashboard</vt:lpstr>
      <vt:lpstr>Documentation</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dc:creator>
  <cp:lastModifiedBy>Maher, Maher Mahmoud Maher Elmoghazi</cp:lastModifiedBy>
  <dcterms:created xsi:type="dcterms:W3CDTF">2015-06-05T18:17:20Z</dcterms:created>
  <dcterms:modified xsi:type="dcterms:W3CDTF">2025-01-23T11:49:36Z</dcterms:modified>
</cp:coreProperties>
</file>