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0"/>
  <workbookPr/>
  <mc:AlternateContent xmlns:mc="http://schemas.openxmlformats.org/markup-compatibility/2006">
    <mc:Choice Requires="x15">
      <x15ac:absPath xmlns:x15ac="http://schemas.microsoft.com/office/spreadsheetml/2010/11/ac" url="C:\Users\Maher\Downloads\03\E-Commerce_Sales-Analysis\"/>
    </mc:Choice>
  </mc:AlternateContent>
  <xr:revisionPtr revIDLastSave="0" documentId="13_ncr:1_{C119EA6B-68BA-427C-AFCF-F003A01902EE}" xr6:coauthVersionLast="47" xr6:coauthVersionMax="47" xr10:uidLastSave="{00000000-0000-0000-0000-000000000000}"/>
  <bookViews>
    <workbookView xWindow="-108" yWindow="-108" windowWidth="23256" windowHeight="12456" activeTab="1" xr2:uid="{00000000-000D-0000-FFFF-FFFF00000000}"/>
  </bookViews>
  <sheets>
    <sheet name="Sales_Dashboard" sheetId="3" r:id="rId1"/>
    <sheet name="Documentation" sheetId="1" r:id="rId2"/>
    <sheet name="Analysis" sheetId="6" r:id="rId3"/>
  </sheets>
  <definedNames>
    <definedName name="_xlchart.v5.0" hidden="1">Analysis!$J$2</definedName>
    <definedName name="_xlchart.v5.1" hidden="1">Analysis!$J$3:$J$51</definedName>
    <definedName name="_xlchart.v5.10" hidden="1">Analysis!$K$1</definedName>
    <definedName name="_xlchart.v5.11" hidden="1">Analysis!$K$2</definedName>
    <definedName name="_xlchart.v5.12" hidden="1">Analysis!$K$3:$K$51</definedName>
    <definedName name="_xlchart.v5.2" hidden="1">Analysis!$K$2</definedName>
    <definedName name="_xlchart.v5.3" hidden="1">Analysis!$K$3:$K$51</definedName>
    <definedName name="_xlchart.v5.4" hidden="1">Analysis!$J$2</definedName>
    <definedName name="_xlchart.v5.5" hidden="1">Analysis!$J$3:$J$51</definedName>
    <definedName name="_xlchart.v5.6" hidden="1">Analysis!$K$2</definedName>
    <definedName name="_xlchart.v5.7" hidden="1">Analysis!$K$3:$K$51</definedName>
    <definedName name="_xlchart.v5.8" hidden="1">Analysis!$J$2</definedName>
    <definedName name="_xlchart.v5.9" hidden="1">Analysis!$J$3:$J$51</definedName>
    <definedName name="Slicer_Order_Date__Year">#N/A</definedName>
    <definedName name="Slicer_State">#N/A</definedName>
  </definedNames>
  <calcPr calcId="191029"/>
  <pivotCaches>
    <pivotCache cacheId="2084" r:id="rId4"/>
    <pivotCache cacheId="2087" r:id="rId5"/>
    <pivotCache cacheId="2090" r:id="rId6"/>
    <pivotCache cacheId="2093" r:id="rId7"/>
    <pivotCache cacheId="2096" r:id="rId8"/>
    <pivotCache cacheId="2099" r:id="rId9"/>
    <pivotCache cacheId="2102" r:id="rId10"/>
    <pivotCache cacheId="2108" r:id="rId11"/>
  </pivotCaches>
  <extLst>
    <ext xmlns:x14="http://schemas.microsoft.com/office/spreadsheetml/2009/9/main" uri="{876F7934-8845-4945-9796-88D515C7AA90}">
      <x14:pivotCaches>
        <pivotCache cacheId="1741"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fc656c14-883f-4c2d-abd0-44e943408503" name="Orders" connection="Query - Orders"/>
          <x15:modelTable id="People_6796d397-626a-46b0-9aef-1dc2bc75034f" name="People" connection="Query - People"/>
          <x15:modelTable id="Return_3e9e7f62-9679-4040-abc0-84f13fea6c98" name="Return" connection="Query - Return"/>
          <x15:modelTable id="Shipping_Cost_3b635c20-f0d3-4458-9d91-aa39bfea1cf5" name="Shipping_Cost" connection="Query - Shipping_Cost"/>
        </x15:modelTables>
        <x15:modelRelationships>
          <x15:modelRelationship fromTable="Orders" fromColumn="Order ID" toTable="Return" toColumn="Order ID"/>
          <x15:modelRelationship fromTable="Orders" fromColumn="State" toTable="Shipping_Cost" toColumn="State"/>
          <x15:modelRelationship fromTable="Orders" fromColumn="Region" toTable="People"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6" l="1"/>
  <c r="B30" i="6"/>
  <c r="A30" i="6"/>
  <c r="A26" i="6"/>
  <c r="B26" i="6"/>
  <c r="C25" i="6"/>
  <c r="C30" i="6" l="1"/>
  <c r="C2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A8F0D4-1F01-4FFD-82B0-8B20ECD0106A}" name="Query - Orders" description="Connection to the 'Orders' query in the workbook." type="100" refreshedVersion="8" minRefreshableVersion="5">
    <extLst>
      <ext xmlns:x15="http://schemas.microsoft.com/office/spreadsheetml/2010/11/main" uri="{DE250136-89BD-433C-8126-D09CA5730AF9}">
        <x15:connection id="aeff5e52-26e0-4530-ad91-d1eeee88a3dd"/>
      </ext>
    </extLst>
  </connection>
  <connection id="2" xr16:uid="{44299635-76DD-4843-9411-ABAD87AF6A0C}" name="Query - People" description="Connection to the 'People' query in the workbook." type="100" refreshedVersion="8" minRefreshableVersion="5">
    <extLst>
      <ext xmlns:x15="http://schemas.microsoft.com/office/spreadsheetml/2010/11/main" uri="{DE250136-89BD-433C-8126-D09CA5730AF9}">
        <x15:connection id="98a4066b-6b97-4644-a18c-4df7c315633a"/>
      </ext>
    </extLst>
  </connection>
  <connection id="3" xr16:uid="{1E8735C5-291D-463A-B904-B33CEEED909B}" name="Query - Return" description="Connection to the 'Return' query in the workbook." type="100" refreshedVersion="8" minRefreshableVersion="5">
    <extLst>
      <ext xmlns:x15="http://schemas.microsoft.com/office/spreadsheetml/2010/11/main" uri="{DE250136-89BD-433C-8126-D09CA5730AF9}">
        <x15:connection id="db851fc3-9a0e-4a9c-bd11-e3be28b7a983"/>
      </ext>
    </extLst>
  </connection>
  <connection id="4" xr16:uid="{37E36957-F7AC-4D3F-8806-B0575F9BB4CA}" name="Query - Shipping_Cost" description="Connection to the 'Shipping_Cost' query in the workbook." type="100" refreshedVersion="8" minRefreshableVersion="5">
    <extLst>
      <ext xmlns:x15="http://schemas.microsoft.com/office/spreadsheetml/2010/11/main" uri="{DE250136-89BD-433C-8126-D09CA5730AF9}">
        <x15:connection id="9068e7b0-fdb5-4ee7-917e-59026d004493"/>
      </ext>
    </extLst>
  </connection>
  <connection id="5" xr16:uid="{C6A67DE5-6A1A-44B5-8462-308590FE8F6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<sst xmlns="http://schemas.openxmlformats.org/spreadsheetml/2006/main" count="199" uniqueCount="119">
  <si>
    <t>2- Cleaning</t>
  </si>
  <si>
    <t>1- Collection</t>
  </si>
  <si>
    <t>E-Commerce_Sales-Analysis</t>
  </si>
  <si>
    <t>Row Labels</t>
  </si>
  <si>
    <t>Grand Total</t>
  </si>
  <si>
    <t>Sum of total_sales</t>
  </si>
  <si>
    <t>2014</t>
  </si>
  <si>
    <t>2015</t>
  </si>
  <si>
    <t>2016</t>
  </si>
  <si>
    <t>2017</t>
  </si>
  <si>
    <t>Central</t>
  </si>
  <si>
    <t>East</t>
  </si>
  <si>
    <t>South</t>
  </si>
  <si>
    <t>West</t>
  </si>
  <si>
    <t>1 duplicate row removed</t>
  </si>
  <si>
    <t>order date datatype is correct</t>
  </si>
  <si>
    <t>ship_date transformed into 3 columns then got merged into date datatype</t>
  </si>
  <si>
    <t>there is no outliers in country / state / region / categoty / subcategory</t>
  </si>
  <si>
    <t>sales has no zeros or negative numbers</t>
  </si>
  <si>
    <t>added calculated column total_revenue=(sales*discount if &gt;0)*quantity</t>
  </si>
  <si>
    <t>split by delimter country,city</t>
  </si>
  <si>
    <t>people / returns =&gt; use first row as headers</t>
  </si>
  <si>
    <t>created the relations between tables in the power pivot</t>
  </si>
  <si>
    <t>1--</t>
  </si>
  <si>
    <t>2--</t>
  </si>
  <si>
    <t>3--</t>
  </si>
  <si>
    <t>4--</t>
  </si>
  <si>
    <t>5--</t>
  </si>
  <si>
    <t>6--</t>
  </si>
  <si>
    <t>7--</t>
  </si>
  <si>
    <t>8--</t>
  </si>
  <si>
    <t>9--</t>
  </si>
  <si>
    <t>10--</t>
  </si>
  <si>
    <t>No nulls in whole dataset</t>
  </si>
  <si>
    <t>Combine all raw data and sheets (4 tables total) in 1 file names "RAW_Sales_Dataset"</t>
  </si>
  <si>
    <t>3- Analysis</t>
  </si>
  <si>
    <t>Total sales vs total sales previous year --KPI</t>
  </si>
  <si>
    <t>Total profit vs total profit previous year --KPI</t>
  </si>
  <si>
    <t>Sales vs Profit over the years --line_chart</t>
  </si>
  <si>
    <t>Sales&amp;Profit Distribution by Regions --clustered_bar_chart or radar</t>
  </si>
  <si>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</si>
  <si>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</si>
  <si>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</si>
  <si>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</si>
  <si>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</si>
  <si>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</si>
  <si>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</si>
  <si>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</si>
  <si>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</si>
  <si>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</si>
  <si>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</si>
  <si>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</si>
  <si>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</si>
  <si>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</si>
  <si>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</si>
  <si>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</si>
  <si>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</si>
  <si>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</si>
  <si>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</si>
  <si>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</si>
  <si>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</si>
  <si>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</si>
  <si>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</si>
  <si>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</si>
  <si>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</si>
  <si>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</si>
  <si>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</si>
  <si>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</si>
  <si>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</si>
  <si>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</si>
  <si>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</si>
  <si>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</si>
  <si>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</si>
  <si>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</si>
  <si>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</si>
  <si>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</si>
  <si>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</si>
  <si>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</si>
  <si>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</si>
  <si>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</si>
  <si>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</si>
  <si>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</si>
  <si>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</si>
  <si>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</si>
  <si>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</si>
  <si>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</si>
  <si>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</si>
  <si>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</si>
  <si>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</si>
  <si>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Sales Distribution by States --map</t>
  </si>
  <si>
    <t>Sales Distribution by Category --vertical_bar_chart</t>
  </si>
  <si>
    <t>Sales&amp;Profit Distribution by Regions</t>
  </si>
  <si>
    <t>Furniture</t>
  </si>
  <si>
    <t>Office Supplies</t>
  </si>
  <si>
    <t>Technology</t>
  </si>
  <si>
    <t>Sales Distribution by Category</t>
  </si>
  <si>
    <t>Accessories</t>
  </si>
  <si>
    <t>Appliances</t>
  </si>
  <si>
    <t>Chairs</t>
  </si>
  <si>
    <t>Phones</t>
  </si>
  <si>
    <t>Storage</t>
  </si>
  <si>
    <t>Count of Returned</t>
  </si>
  <si>
    <t>Top10 Sub-category by Sales --horizontal_bar_chart</t>
  </si>
  <si>
    <t>Returns over years</t>
  </si>
  <si>
    <t>TotalSalesSelectedYear</t>
  </si>
  <si>
    <t>TotalSalesPreviousYear</t>
  </si>
  <si>
    <t>diff</t>
  </si>
  <si>
    <t>Top5 Sub-category by Sales</t>
  </si>
  <si>
    <t>Profit</t>
  </si>
  <si>
    <t>Sales</t>
  </si>
  <si>
    <t>selected profit</t>
  </si>
  <si>
    <t>before selected profit</t>
  </si>
  <si>
    <r>
      <t>Profit Growth</t>
    </r>
    <r>
      <rPr>
        <sz val="10"/>
        <color theme="1"/>
        <rFont val="Segoe UI"/>
        <family val="2"/>
      </rPr>
      <t>: Total profit rose to </t>
    </r>
    <r>
      <rPr>
        <b/>
        <sz val="10"/>
        <color theme="1"/>
        <rFont val="Segoe UI"/>
        <family val="2"/>
      </rPr>
      <t>93,439</t>
    </r>
    <r>
      <rPr>
        <sz val="10"/>
        <color theme="1"/>
        <rFont val="Segoe UI"/>
        <family val="2"/>
      </rPr>
      <t> (current year) from </t>
    </r>
    <r>
      <rPr>
        <b/>
        <sz val="10"/>
        <color theme="1"/>
        <rFont val="Segoe UI"/>
        <family val="2"/>
      </rPr>
      <t>84,795</t>
    </r>
    <r>
      <rPr>
        <sz val="10"/>
        <color theme="1"/>
        <rFont val="Segoe UI"/>
        <family val="2"/>
      </rPr>
      <t> (previous year), a </t>
    </r>
    <r>
      <rPr>
        <b/>
        <sz val="10"/>
        <color theme="1"/>
        <rFont val="Segoe UI"/>
        <family val="2"/>
      </rPr>
      <t>~10.2% increase</t>
    </r>
    <r>
      <rPr>
        <sz val="10"/>
        <color theme="1"/>
        <rFont val="Segoe UI"/>
        <family val="2"/>
      </rPr>
      <t>.</t>
    </r>
  </si>
  <si>
    <r>
      <t>Category Dominance</t>
    </r>
    <r>
      <rPr>
        <sz val="10"/>
        <color theme="1"/>
        <rFont val="Segoe UI"/>
        <family val="2"/>
      </rPr>
      <t>: </t>
    </r>
    <r>
      <rPr>
        <b/>
        <sz val="10"/>
        <color theme="1"/>
        <rFont val="Segoe UI"/>
        <family val="2"/>
      </rPr>
      <t>Accessories</t>
    </r>
    <r>
      <rPr>
        <sz val="10"/>
        <color theme="1"/>
        <rFont val="Segoe UI"/>
        <family val="2"/>
      </rPr>
      <t> accounted for </t>
    </r>
    <r>
      <rPr>
        <b/>
        <sz val="10"/>
        <color theme="1"/>
        <rFont val="Segoe UI"/>
        <family val="2"/>
      </rPr>
      <t>36%</t>
    </r>
    <r>
      <rPr>
        <sz val="10"/>
        <color theme="1"/>
        <rFont val="Segoe UI"/>
        <family val="2"/>
      </rPr>
      <t> of sales (total </t>
    </r>
    <r>
      <rPr>
        <b/>
        <sz val="10"/>
        <color theme="1"/>
        <rFont val="Segoe UI"/>
        <family val="2"/>
      </rPr>
      <t>869,821</t>
    </r>
    <r>
      <rPr>
        <sz val="10"/>
        <color theme="1"/>
        <rFont val="Segoe UI"/>
        <family val="2"/>
      </rPr>
      <t>). Other categories include Furniture, Office Supplies, and Technology.</t>
    </r>
  </si>
  <si>
    <r>
      <t>Top Sub-Categories</t>
    </r>
    <r>
      <rPr>
        <sz val="10"/>
        <color theme="1"/>
        <rFont val="Segoe UI"/>
        <family val="2"/>
      </rPr>
      <t>: </t>
    </r>
    <r>
      <rPr>
        <b/>
        <sz val="10"/>
        <color theme="1"/>
        <rFont val="Segoe UI"/>
        <family val="2"/>
      </rPr>
      <t>Appliances</t>
    </r>
    <r>
      <rPr>
        <sz val="10"/>
        <color theme="1"/>
        <rFont val="Segoe UI"/>
        <family val="2"/>
      </rPr>
      <t> led with </t>
    </r>
    <r>
      <rPr>
        <b/>
        <sz val="10"/>
        <color theme="1"/>
        <rFont val="Segoe UI"/>
        <family val="2"/>
      </rPr>
      <t>220,225</t>
    </r>
    <r>
      <rPr>
        <sz val="10"/>
        <color theme="1"/>
        <rFont val="Segoe UI"/>
        <family val="2"/>
      </rPr>
      <t> in sales, followed by </t>
    </r>
    <r>
      <rPr>
        <b/>
        <sz val="10"/>
        <color theme="1"/>
        <rFont val="Segoe UI"/>
        <family val="2"/>
      </rPr>
      <t>Storage</t>
    </r>
    <r>
      <rPr>
        <sz val="10"/>
        <color theme="1"/>
        <rFont val="Segoe UI"/>
        <family val="2"/>
      </rPr>
      <t>.</t>
    </r>
  </si>
  <si>
    <r>
      <t>Data Trends (2014–2017)</t>
    </r>
    <r>
      <rPr>
        <sz val="10"/>
        <color theme="1"/>
        <rFont val="Segoe UI"/>
        <family val="2"/>
      </rPr>
      <t>: Sales and profit likely grew year-over-year (exact values unclear due to formatting).</t>
    </r>
  </si>
  <si>
    <r>
      <t>Profit Margins</t>
    </r>
    <r>
      <rPr>
        <sz val="10"/>
        <color theme="1"/>
        <rFont val="Segoe UI"/>
        <family val="2"/>
      </rPr>
      <t>: Profit ratios vary significantly by region (e.g., </t>
    </r>
    <r>
      <rPr>
        <b/>
        <sz val="10"/>
        <color theme="1"/>
        <rFont val="Segoe UI"/>
        <family val="2"/>
      </rPr>
      <t>6.25%</t>
    </r>
    <r>
      <rPr>
        <sz val="10"/>
        <color theme="1"/>
        <rFont val="Segoe UI"/>
        <family val="2"/>
      </rPr>
      <t> in West vs. unclear in other regions).</t>
    </r>
  </si>
  <si>
    <r>
      <t>Sales Growth</t>
    </r>
    <r>
      <rPr>
        <sz val="14"/>
        <color theme="1"/>
        <rFont val="Segoe UI"/>
        <family val="2"/>
      </rPr>
      <t>: Total sales increased to </t>
    </r>
    <r>
      <rPr>
        <b/>
        <sz val="14"/>
        <color theme="1"/>
        <rFont val="Segoe UI"/>
        <family val="2"/>
      </rPr>
      <t>2,192,690</t>
    </r>
    <r>
      <rPr>
        <sz val="14"/>
        <color theme="1"/>
        <rFont val="Segoe UI"/>
        <family val="2"/>
      </rPr>
      <t> (current year) from </t>
    </r>
    <r>
      <rPr>
        <b/>
        <sz val="14"/>
        <color theme="1"/>
        <rFont val="Segoe UI"/>
        <family val="2"/>
      </rPr>
      <t>1,979,748</t>
    </r>
    <r>
      <rPr>
        <sz val="14"/>
        <color theme="1"/>
        <rFont val="Segoe UI"/>
        <family val="2"/>
      </rPr>
      <t> (previous year), reflecting </t>
    </r>
    <r>
      <rPr>
        <b/>
        <sz val="14"/>
        <color theme="1"/>
        <rFont val="Segoe UI"/>
        <family val="2"/>
      </rPr>
      <t>~10.7% growth</t>
    </r>
    <r>
      <rPr>
        <sz val="14"/>
        <color theme="1"/>
        <rFont val="Segoe UI"/>
        <family val="2"/>
      </rPr>
      <t>.</t>
    </r>
  </si>
  <si>
    <t>4- Insights on 2017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</si>
</sst>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_-"/>
  </numFmts>
  <fonts count="13" x14ac:knownFonts="1">
    <font>
      <sz val="11"/>
      <color theme="1"/>
      <name val="Calibri"/>
      <family val="2"/>
      <scheme val="minor"/>
    </font>
    <font>
      <sz val="12"/>
      <color theme="1"/>
      <name val="Times New Roman"/>
      <family val="1"/>
    </font>
    <font>
      <sz val="16"/>
      <color theme="1"/>
      <name val="Times New Roman"/>
      <family val="1"/>
    </font>
    <font>
      <sz val="11"/>
      <color theme="1"/>
      <name val="Calibri"/>
      <family val="2"/>
      <scheme val="minor"/>
    </font>
    <font>
      <b/>
      <sz val="11"/>
      <color theme="1"/>
      <name val="Calibri"/>
      <family val="2"/>
      <scheme val="minor"/>
    </font>
    <font>
      <sz val="16"/>
      <color rgb="FFFF0000"/>
      <name val="Times New Roman"/>
      <family val="1"/>
    </font>
    <font>
      <sz val="14"/>
      <color theme="1"/>
      <name val="Arial"/>
      <family val="2"/>
    </font>
    <font>
      <sz val="18"/>
      <color theme="1"/>
      <name val="Times New Roman"/>
      <family val="1"/>
    </font>
    <font>
      <sz val="12"/>
      <color theme="1"/>
      <name val="Arial"/>
      <family val="2"/>
    </font>
    <font>
      <sz val="10"/>
      <color theme="1"/>
      <name val="Segoe UI"/>
      <family val="2"/>
    </font>
    <font>
      <b/>
      <sz val="10"/>
      <color theme="1"/>
      <name val="Segoe UI"/>
      <family val="2"/>
    </font>
    <font>
      <sz val="14"/>
      <color theme="1"/>
      <name val="Segoe UI"/>
      <family val="2"/>
    </font>
    <font>
      <b/>
      <sz val="14"/>
      <color theme="1"/>
      <name val="Segoe UI"/>
      <family val="2"/>
    </font>
  </fonts>
  <fills count="5">
    <fill>
      <patternFill patternType="none"/>
    </fill>
    <fill>
      <patternFill patternType="gray125"/>
    </fill>
    <fill>
      <patternFill patternType="solid">
        <fgColor rgb="FF002060"/>
        <bgColor indexed="64"/>
      </patternFill>
    </fill>
    <fill>
      <patternFill patternType="solid">
        <fgColor theme="4" tint="0.79998168889431442"/>
        <bgColor theme="4" tint="0.79998168889431442"/>
      </patternFill>
    </fill>
    <fill>
      <patternFill patternType="solid">
        <fgColor theme="0" tint="-0.14999847407452621"/>
        <bgColor indexed="64"/>
      </patternFill>
    </fill>
  </fills>
  <borders count="2">
    <border>
      <left/>
      <right/>
      <top/>
      <bottom/>
      <diagonal/>
    </border>
    <border>
      <left/>
      <right/>
      <top/>
      <bottom style="thin">
        <color theme="4" tint="0.39997558519241921"/>
      </bottom>
      <diagonal/>
    </border>
  </borders>
  <cellStyleXfs count="2">
    <xf numFmtId="0" fontId="0" fillId="0" borderId="0"/>
    <xf numFmtId="43" fontId="3" fillId="0" borderId="0" applyFont="0" applyFill="0" applyBorder="0" applyAlignment="0" applyProtection="0"/>
  </cellStyleXfs>
  <cellXfs count="18">
    <xf numFmtId="0" fontId="0" fillId="0" borderId="0" xfId="0"/>
    <xf numFmtId="0" fontId="1" fillId="0" borderId="0" xfId="0" applyFont="1"/>
    <xf numFmtId="0" fontId="2" fillId="0" borderId="0" xfId="0" applyFont="1"/>
    <xf numFmtId="0" fontId="0" fillId="2" borderId="0" xfId="0" applyFill="1"/>
    <xf numFmtId="0" fontId="0" fillId="0" borderId="0" xfId="0" pivotButton="1"/>
    <xf numFmtId="0" fontId="0" fillId="0" borderId="0" xfId="0" applyAlignment="1">
      <alignment horizontal="left"/>
    </xf>
    <xf numFmtId="164" fontId="0" fillId="0" borderId="0" xfId="0" applyNumberFormat="1"/>
    <xf numFmtId="0" fontId="4" fillId="3" borderId="1" xfId="0" applyFont="1" applyFill="1" applyBorder="1"/>
    <xf numFmtId="0" fontId="5" fillId="0" borderId="0" xfId="0" applyFont="1"/>
    <xf numFmtId="0" fontId="6" fillId="0" borderId="0" xfId="0" applyFont="1"/>
    <xf numFmtId="0" fontId="7" fillId="0" borderId="0" xfId="0" applyFont="1" applyAlignment="1">
      <alignment horizontal="center"/>
    </xf>
    <xf numFmtId="0" fontId="8" fillId="0" borderId="0" xfId="0" applyFont="1" applyAlignment="1">
      <alignment horizontal="right"/>
    </xf>
    <xf numFmtId="0" fontId="6" fillId="4" borderId="0" xfId="0" applyFont="1" applyFill="1"/>
    <xf numFmtId="0" fontId="0" fillId="4" borderId="0" xfId="0" applyFill="1"/>
    <xf numFmtId="0" fontId="0" fillId="4" borderId="0" xfId="0" applyFill="1" applyAlignment="1">
      <alignment horizontal="left"/>
    </xf>
    <xf numFmtId="0" fontId="0" fillId="4" borderId="0" xfId="0" applyNumberFormat="1" applyFill="1"/>
    <xf numFmtId="3" fontId="0" fillId="0" borderId="0" xfId="0" applyNumberFormat="1"/>
    <xf numFmtId="164" fontId="0" fillId="0" borderId="0" xfId="1" applyNumberFormat="1" applyFont="1"/>
  </cellXfs>
  <cellStyles count="2">
    <cellStyle name="Comma" xfId="1" builtinId="3"/>
    <cellStyle name="Normal" xfId="0" builtinId="0"/>
  </cellStyles>
  <dxfs count="21">
    <dxf>
      <font>
        <sz val="12"/>
        <color rgb="FFF7CE75"/>
        <name val="Arial Black"/>
        <family val="2"/>
        <scheme val="none"/>
      </font>
      <border>
        <bottom style="thin">
          <color rgb="FFF7CE75"/>
        </bottom>
        <vertical/>
        <horizontal/>
      </border>
    </dxf>
    <dxf>
      <font>
        <b/>
        <i val="0"/>
        <strike val="0"/>
        <u val="none"/>
        <color rgb="FFF7CE75"/>
      </font>
      <fill>
        <patternFill>
          <bgColor rgb="FF000000"/>
        </patternFill>
      </fill>
      <border diagonalUp="0" diagonalDown="0">
        <left/>
        <right/>
        <top/>
        <bottom/>
        <vertical/>
        <horizontal/>
      </border>
    </dxf>
    <dxf>
      <numFmt numFmtId="164" formatCode="_-* #,##0_-;\-* #,##0_-;_-* &quot;-&quot;??_-;_-@_-"/>
    </dxf>
    <dxf>
      <numFmt numFmtId="164" formatCode="_-* #,##0_-;\-* #,##0_-;_-* &quot;-&quot;??_-;_-@_-"/>
    </dxf>
    <dxf>
      <numFmt numFmtId="164" formatCode="_-* #,##0_-;\-* #,##0_-;_-* &quot;-&quot;??_-;_-@_-"/>
    </dxf>
    <dxf>
      <numFmt numFmtId="164" formatCode="_-* #,##0_-;\-* #,##0_-;_-* &quot;-&quot;??_-;_-@_-"/>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_-* #,##0_-;\-* #,##0_-;_-* &quot;-&quot;??_-;_-@_-"/>
    </dxf>
    <dxf>
      <numFmt numFmtId="164" formatCode="_-* #,##0_-;\-* #,##0_-;_-* &quot;-&quot;??_-;_-@_-"/>
    </dxf>
    <dxf>
      <numFmt numFmtId="164" formatCode="_-* #,##0_-;\-* #,##0_-;_-* &quot;-&quot;??_-;_-@_-"/>
    </dxf>
  </dxfs>
  <tableStyles count="1" defaultTableStyle="TableStyleMedium2" defaultPivotStyle="PivotStyleLight16">
    <tableStyle name="SlicerStyleLight1 2" pivot="0" table="0" count="10" xr9:uid="{B585B00F-987B-47B7-A4B6-E7C1DD902DEA}">
      <tableStyleElement type="wholeTable" dxfId="1"/>
      <tableStyleElement type="headerRow" dxfId="0"/>
    </tableStyle>
  </tableStyles>
  <colors>
    <mruColors>
      <color rgb="FFF7CE75"/>
      <color rgb="FFFFC000"/>
      <color rgb="FFDB3A01"/>
      <color rgb="FF120300"/>
      <color rgb="FF8B1602"/>
      <color rgb="FFFE9100"/>
      <color rgb="FF000000"/>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FFC000"/>
            </patternFill>
          </fill>
          <border>
            <left style="thin">
              <color rgb="FFCCCCCC"/>
            </left>
            <right style="thin">
              <color rgb="FFCCCCCC"/>
            </right>
            <top style="thin">
              <color rgb="FFCCCCCC"/>
            </top>
            <bottom style="thin">
              <color rgb="FFCCCCCC"/>
            </bottom>
            <vertical/>
            <horizontal/>
          </border>
        </dxf>
        <dxf>
          <font>
            <b/>
            <i val="0"/>
            <color theme="1"/>
          </font>
          <fill>
            <patternFill patternType="solid">
              <fgColor rgb="FFDB3A01"/>
              <bgColor rgb="FFFFC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FFC000"/>
            </patternFill>
          </fill>
          <border>
            <left style="thin">
              <color rgb="FFCCCCCC"/>
            </left>
            <right style="thin">
              <color rgb="FFCCCCCC"/>
            </right>
            <top style="thin">
              <color rgb="FFCCCCCC"/>
            </top>
            <bottom style="thin">
              <color rgb="FFCCCCCC"/>
            </bottom>
            <vertical/>
            <horizontal/>
          </border>
        </dxf>
        <dxf>
          <font>
            <b/>
            <i val="0"/>
            <color theme="1"/>
          </font>
          <fill>
            <patternFill patternType="solid">
              <fgColor rgb="FFDB3A01"/>
              <bgColor rgb="FFFFC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FFC000"/>
            </patternFill>
          </fill>
          <border>
            <left style="thin">
              <color rgb="FFCCCCCC"/>
            </left>
            <right style="thin">
              <color rgb="FFCCCCCC"/>
            </right>
            <top style="thin">
              <color rgb="FFCCCCCC"/>
            </top>
            <bottom style="thin">
              <color rgb="FFCCCCCC"/>
            </bottom>
            <vertical/>
            <horizontal/>
          </border>
        </dxf>
        <dxf>
          <font>
            <b/>
            <i val="0"/>
            <color theme="1"/>
          </font>
          <fill>
            <patternFill patternType="solid">
              <fgColor rgb="FFDB3A01"/>
              <bgColor rgb="FFFFC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FFC000"/>
            </patternFill>
          </fill>
          <border>
            <left style="thin">
              <color rgb="FFCCCCCC"/>
            </left>
            <right style="thin">
              <color rgb="FFCCCCCC"/>
            </right>
            <top style="thin">
              <color rgb="FFCCCCCC"/>
            </top>
            <bottom style="thin">
              <color rgb="FFCCCCCC"/>
            </bottom>
            <vertical/>
            <horizontal/>
          </border>
        </dxf>
        <dxf>
          <font>
            <b/>
            <i val="0"/>
            <color theme="1"/>
          </font>
          <fill>
            <patternFill patternType="solid">
              <fgColor rgb="FFDB3A01"/>
              <bgColor rgb="FFFFC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FFC000"/>
            </patternFill>
          </fill>
          <border>
            <left style="thin">
              <color rgb="FFCCCCCC"/>
            </left>
            <right style="thin">
              <color rgb="FFCCCCCC"/>
            </right>
            <top style="thin">
              <color rgb="FFCCCCCC"/>
            </top>
            <bottom style="thin">
              <color rgb="FFCCCCCC"/>
            </bottom>
            <vertical/>
            <horizontal/>
          </border>
        </dxf>
        <dxf>
          <font>
            <b/>
            <i val="0"/>
            <color theme="1"/>
          </font>
          <fill>
            <patternFill patternType="solid">
              <fgColor rgb="FFDB3A01"/>
              <bgColor rgb="FFFFC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calcChain" Target="calcChain.xml"/><Relationship Id="rId4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[Sales_Analysis+Documentation.xlsx]Analysis!over_years</c:name>
    <c:fmtId val="15"/>
  </c:pivotSource>
  <c:chart>
    <c:title>
      <c:tx>
        <c:rich>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r>
              <a:rPr lang="en-AU" sz="1400">
                <a:solidFill>
                  <a:srgbClr val="FFC000"/>
                </a:solidFill>
                <a:latin typeface="Arial Black" panose="020B0A04020102020204" pitchFamily="34" charset="0"/>
              </a:rPr>
              <a:t>Sales &amp;</a:t>
            </a:r>
            <a:r>
              <a:rPr lang="en-AU" sz="1400" baseline="0">
                <a:solidFill>
                  <a:srgbClr val="FFC000"/>
                </a:solidFill>
                <a:latin typeface="Arial Black" panose="020B0A04020102020204" pitchFamily="34" charset="0"/>
              </a:rPr>
              <a:t> Profit over years</a:t>
            </a:r>
            <a:endParaRPr lang="en-AU" sz="1400">
              <a:solidFill>
                <a:srgbClr val="FFC000"/>
              </a:solidFill>
              <a:latin typeface="Arial Black" panose="020B0A04020102020204" pitchFamily="34" charset="0"/>
            </a:endParaRPr>
          </a:p>
        </c:rich>
      </c:tx>
      <c:layout>
        <c:manualLayout>
          <c:xMode val="edge"/>
          <c:yMode val="edge"/>
          <c:x val="0.13012582471174641"/>
          <c:y val="5.27306811599919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DB3A0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7CE7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c:f>
              <c:strCache>
                <c:ptCount val="1"/>
                <c:pt idx="0">
                  <c:v>Sales</c:v>
                </c:pt>
              </c:strCache>
            </c:strRef>
          </c:tx>
          <c:spPr>
            <a:ln w="28575" cap="rnd">
              <a:solidFill>
                <a:srgbClr val="DB3A01"/>
              </a:solidFill>
              <a:round/>
            </a:ln>
            <a:effectLst/>
          </c:spPr>
          <c:marker>
            <c:symbol val="none"/>
          </c:marker>
          <c:cat>
            <c:strRef>
              <c:f>Analysis!$A$3:$A$7</c:f>
              <c:strCache>
                <c:ptCount val="4"/>
                <c:pt idx="0">
                  <c:v>2014</c:v>
                </c:pt>
                <c:pt idx="1">
                  <c:v>2015</c:v>
                </c:pt>
                <c:pt idx="2">
                  <c:v>2016</c:v>
                </c:pt>
                <c:pt idx="3">
                  <c:v>2017</c:v>
                </c:pt>
              </c:strCache>
            </c:strRef>
          </c:cat>
          <c:val>
            <c:numRef>
              <c:f>Analysis!$B$3:$B$7</c:f>
              <c:numCache>
                <c:formatCode>_-* #,##0_-;\-* #,##0_-;_-* "-"??_-;_-@_-</c:formatCode>
                <c:ptCount val="4"/>
                <c:pt idx="0">
                  <c:v>1491445.0357090002</c:v>
                </c:pt>
                <c:pt idx="1">
                  <c:v>1468322.2373219999</c:v>
                </c:pt>
                <c:pt idx="2">
                  <c:v>1979747.7285139943</c:v>
                </c:pt>
                <c:pt idx="3">
                  <c:v>2192689.6794879995</c:v>
                </c:pt>
              </c:numCache>
            </c:numRef>
          </c:val>
          <c:smooth val="0"/>
          <c:extLst>
            <c:ext xmlns:c16="http://schemas.microsoft.com/office/drawing/2014/chart" uri="{C3380CC4-5D6E-409C-BE32-E72D297353CC}">
              <c16:uniqueId val="{00000000-3284-488E-8353-BF11B6A32EFF}"/>
            </c:ext>
          </c:extLst>
        </c:ser>
        <c:dLbls>
          <c:showLegendKey val="0"/>
          <c:showVal val="0"/>
          <c:showCatName val="0"/>
          <c:showSerName val="0"/>
          <c:showPercent val="0"/>
          <c:showBubbleSize val="0"/>
        </c:dLbls>
        <c:marker val="1"/>
        <c:smooth val="0"/>
        <c:axId val="39042383"/>
        <c:axId val="39042863"/>
      </c:lineChart>
      <c:lineChart>
        <c:grouping val="standard"/>
        <c:varyColors val="0"/>
        <c:ser>
          <c:idx val="1"/>
          <c:order val="1"/>
          <c:tx>
            <c:strRef>
              <c:f>Analysis!$C$2</c:f>
              <c:strCache>
                <c:ptCount val="1"/>
                <c:pt idx="0">
                  <c:v>Profit</c:v>
                </c:pt>
              </c:strCache>
            </c:strRef>
          </c:tx>
          <c:spPr>
            <a:ln w="28575" cap="rnd">
              <a:solidFill>
                <a:srgbClr val="F7CE75"/>
              </a:solidFill>
              <a:round/>
            </a:ln>
            <a:effectLst/>
          </c:spPr>
          <c:marker>
            <c:symbol val="none"/>
          </c:marker>
          <c:cat>
            <c:strRef>
              <c:f>Analysis!$A$3:$A$7</c:f>
              <c:strCache>
                <c:ptCount val="4"/>
                <c:pt idx="0">
                  <c:v>2014</c:v>
                </c:pt>
                <c:pt idx="1">
                  <c:v>2015</c:v>
                </c:pt>
                <c:pt idx="2">
                  <c:v>2016</c:v>
                </c:pt>
                <c:pt idx="3">
                  <c:v>2017</c:v>
                </c:pt>
              </c:strCache>
            </c:strRef>
          </c:cat>
          <c:val>
            <c:numRef>
              <c:f>Analysis!$C$3:$C$7</c:f>
              <c:numCache>
                <c:formatCode>_-* #,##0_-;\-* #,##0_-;_-* "-"??_-;_-@_-</c:formatCode>
                <c:ptCount val="4"/>
                <c:pt idx="0">
                  <c:v>49556.032899999977</c:v>
                </c:pt>
                <c:pt idx="1">
                  <c:v>61618.603700000029</c:v>
                </c:pt>
                <c:pt idx="2">
                  <c:v>81795.174300000013</c:v>
                </c:pt>
                <c:pt idx="3">
                  <c:v>93439.2696</c:v>
                </c:pt>
              </c:numCache>
            </c:numRef>
          </c:val>
          <c:smooth val="0"/>
          <c:extLst>
            <c:ext xmlns:c16="http://schemas.microsoft.com/office/drawing/2014/chart" uri="{C3380CC4-5D6E-409C-BE32-E72D297353CC}">
              <c16:uniqueId val="{00000001-3284-488E-8353-BF11B6A32EFF}"/>
            </c:ext>
          </c:extLst>
        </c:ser>
        <c:dLbls>
          <c:showLegendKey val="0"/>
          <c:showVal val="0"/>
          <c:showCatName val="0"/>
          <c:showSerName val="0"/>
          <c:showPercent val="0"/>
          <c:showBubbleSize val="0"/>
        </c:dLbls>
        <c:marker val="1"/>
        <c:smooth val="0"/>
        <c:axId val="1669871824"/>
        <c:axId val="1669870864"/>
      </c:lineChart>
      <c:catAx>
        <c:axId val="3904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7CE75"/>
                </a:solidFill>
                <a:latin typeface="Arial Black" panose="020B0A04020102020204" pitchFamily="34" charset="0"/>
                <a:ea typeface="+mn-ea"/>
                <a:cs typeface="+mn-cs"/>
              </a:defRPr>
            </a:pPr>
            <a:endParaRPr lang="en-US"/>
          </a:p>
        </c:txPr>
        <c:crossAx val="39042863"/>
        <c:crosses val="autoZero"/>
        <c:auto val="1"/>
        <c:lblAlgn val="ctr"/>
        <c:lblOffset val="100"/>
        <c:noMultiLvlLbl val="0"/>
      </c:catAx>
      <c:valAx>
        <c:axId val="39042863"/>
        <c:scaling>
          <c:orientation val="minMax"/>
          <c:max val="2500000"/>
          <c:min val="45000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B3A01"/>
                </a:solidFill>
                <a:latin typeface="+mn-lt"/>
                <a:ea typeface="+mn-ea"/>
                <a:cs typeface="+mn-cs"/>
              </a:defRPr>
            </a:pPr>
            <a:endParaRPr lang="en-US"/>
          </a:p>
        </c:txPr>
        <c:crossAx val="39042383"/>
        <c:crosses val="autoZero"/>
        <c:crossBetween val="between"/>
      </c:valAx>
      <c:valAx>
        <c:axId val="1669870864"/>
        <c:scaling>
          <c:orientation val="minMax"/>
          <c:max val="100000"/>
          <c:min val="40000"/>
        </c:scaling>
        <c:delete val="0"/>
        <c:axPos val="r"/>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7CE75"/>
                </a:solidFill>
                <a:latin typeface="+mn-lt"/>
                <a:ea typeface="+mn-ea"/>
                <a:cs typeface="+mn-cs"/>
              </a:defRPr>
            </a:pPr>
            <a:endParaRPr lang="en-US"/>
          </a:p>
        </c:txPr>
        <c:crossAx val="1669871824"/>
        <c:crosses val="max"/>
        <c:crossBetween val="between"/>
      </c:valAx>
      <c:catAx>
        <c:axId val="1669871824"/>
        <c:scaling>
          <c:orientation val="minMax"/>
        </c:scaling>
        <c:delete val="1"/>
        <c:axPos val="b"/>
        <c:numFmt formatCode="General" sourceLinked="1"/>
        <c:majorTickMark val="out"/>
        <c:minorTickMark val="none"/>
        <c:tickLblPos val="nextTo"/>
        <c:crossAx val="166987086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F7CE75"/>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C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[Sales_Analysis+Documentation.xlsx]Analysis!PivotTable4</c:name>
    <c:fmtId val="3"/>
  </c:pivotSource>
  <c:chart>
    <c:title>
      <c:tx>
        <c:rich>
          <a:bodyPr rot="0" spcFirstLastPara="1" vertOverflow="ellipsis" vert="horz" wrap="square" anchor="ctr" anchorCtr="1"/>
          <a:lstStyle/>
          <a:p>
            <a:pPr>
              <a:defRPr sz="1800" b="1" i="0" u="none" strike="noStrike" kern="1200" baseline="0">
                <a:solidFill>
                  <a:srgbClr val="FFC000"/>
                </a:solidFill>
                <a:latin typeface="+mn-lt"/>
                <a:ea typeface="+mn-ea"/>
                <a:cs typeface="+mn-cs"/>
              </a:defRPr>
            </a:pPr>
            <a:r>
              <a:rPr lang="en-US" sz="1400">
                <a:solidFill>
                  <a:srgbClr val="FFC000"/>
                </a:solidFill>
                <a:latin typeface="Arial Black" panose="020B0A04020102020204" pitchFamily="34" charset="0"/>
              </a:rPr>
              <a:t>Sales Distribution</a:t>
            </a:r>
          </a:p>
          <a:p>
            <a:pPr>
              <a:defRPr>
                <a:solidFill>
                  <a:srgbClr val="FFC000"/>
                </a:solidFill>
              </a:defRPr>
            </a:pPr>
            <a:r>
              <a:rPr lang="en-US" sz="1400">
                <a:solidFill>
                  <a:srgbClr val="FFC000"/>
                </a:solidFill>
                <a:latin typeface="Arial Black" panose="020B0A04020102020204" pitchFamily="34" charset="0"/>
              </a:rPr>
              <a:t>by Category</a:t>
            </a:r>
          </a:p>
        </c:rich>
      </c:tx>
      <c:layout>
        <c:manualLayout>
          <c:xMode val="edge"/>
          <c:yMode val="edge"/>
          <c:x val="3.7992645161166526E-3"/>
          <c:y val="6.0758233739568873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FFC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2">
              <a:tint val="65000"/>
            </a:schemeClr>
          </a:solidFill>
          <a:ln>
            <a:noFill/>
          </a:ln>
          <a:effectLst>
            <a:outerShdw blurRad="254000" sx="102000" sy="102000" algn="ctr" rotWithShape="0">
              <a:prstClr val="black">
                <a:alpha val="20000"/>
              </a:prstClr>
            </a:outerShdw>
          </a:effectLst>
        </c:spPr>
        <c:dLbl>
          <c:idx val="0"/>
          <c:layout>
            <c:manualLayout>
              <c:x val="-0.14434254974781902"/>
              <c:y val="0.245975408046768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2">
              <a:shade val="65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4195162749554594"/>
          <c:y val="4.2096211388327372E-2"/>
          <c:w val="0.53143800568738453"/>
          <c:h val="0.89776634377120512"/>
        </c:manualLayout>
      </c:layout>
      <c:pieChart>
        <c:varyColors val="1"/>
        <c:ser>
          <c:idx val="0"/>
          <c:order val="0"/>
          <c:tx>
            <c:strRef>
              <c:f>Analysis!$U$2</c:f>
              <c:strCache>
                <c:ptCount val="1"/>
                <c:pt idx="0">
                  <c:v>Total</c:v>
                </c:pt>
              </c:strCache>
            </c:strRef>
          </c:tx>
          <c:dPt>
            <c:idx val="0"/>
            <c:bubble3D val="0"/>
            <c:spPr>
              <a:solidFill>
                <a:schemeClr val="accent2">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F91-4B42-8199-9B8555BA1F9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DF91-4B42-8199-9B8555BA1F90}"/>
              </c:ext>
            </c:extLst>
          </c:dPt>
          <c:dPt>
            <c:idx val="2"/>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F91-4B42-8199-9B8555BA1F90}"/>
              </c:ext>
            </c:extLst>
          </c:dPt>
          <c:dLbls>
            <c:dLbl>
              <c:idx val="0"/>
              <c:layout>
                <c:manualLayout>
                  <c:x val="-0.14434254974781902"/>
                  <c:y val="0.2459754080467689"/>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DF91-4B42-8199-9B8555BA1F9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Analysis!$T$3:$T$6</c:f>
              <c:strCache>
                <c:ptCount val="3"/>
                <c:pt idx="0">
                  <c:v>Furniture</c:v>
                </c:pt>
                <c:pt idx="1">
                  <c:v>Office Supplies</c:v>
                </c:pt>
                <c:pt idx="2">
                  <c:v>Technology</c:v>
                </c:pt>
              </c:strCache>
            </c:strRef>
          </c:cat>
          <c:val>
            <c:numRef>
              <c:f>Analysis!$U$3:$U$6</c:f>
              <c:numCache>
                <c:formatCode>_-* #,##0_-;\-* #,##0_-;_-* "-"??_-;_-@_-</c:formatCode>
                <c:ptCount val="3"/>
                <c:pt idx="0">
                  <c:v>530886.53088799969</c:v>
                </c:pt>
                <c:pt idx="1">
                  <c:v>869821.21990000026</c:v>
                </c:pt>
                <c:pt idx="2">
                  <c:v>791981.92869999981</c:v>
                </c:pt>
              </c:numCache>
            </c:numRef>
          </c:val>
          <c:extLst>
            <c:ext xmlns:c16="http://schemas.microsoft.com/office/drawing/2014/chart" uri="{C3380CC4-5D6E-409C-BE32-E72D297353CC}">
              <c16:uniqueId val="{00000007-DF91-4B42-8199-9B8555BA1F9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8.8337697050868885E-2"/>
          <c:y val="0.39280405752549091"/>
          <c:w val="0.3508433695638617"/>
          <c:h val="0.37661287916777353"/>
        </c:manualLayout>
      </c:layout>
      <c:overlay val="0"/>
      <c:spPr>
        <a:solidFill>
          <a:srgbClr val="120300"/>
        </a:solidFill>
        <a:ln>
          <a:noFill/>
        </a:ln>
        <a:effectLst/>
      </c:spPr>
      <c:txPr>
        <a:bodyPr rot="0" spcFirstLastPara="1" vertOverflow="ellipsis" vert="horz" wrap="square" anchor="ctr" anchorCtr="1"/>
        <a:lstStyle/>
        <a:p>
          <a:pPr>
            <a:defRPr sz="1100" b="0" i="0" u="none" strike="noStrike" kern="1200" baseline="0">
              <a:solidFill>
                <a:srgbClr val="F7CE75"/>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[Sales_Analysis+Documentation.xlsx]Analysis!PivotTable5</c:name>
    <c:fmtId val="5"/>
  </c:pivotSource>
  <c:chart>
    <c:title>
      <c:tx>
        <c:rich>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r>
              <a:rPr lang="en-US" sz="1600">
                <a:solidFill>
                  <a:srgbClr val="FFC000"/>
                </a:solidFill>
                <a:latin typeface="Arial Black" panose="020B0A04020102020204" pitchFamily="34" charset="0"/>
              </a:rPr>
              <a:t>Top 5 Sub-category in Sales</a:t>
            </a:r>
          </a:p>
        </c:rich>
      </c:tx>
      <c:layout>
        <c:manualLayout>
          <c:xMode val="edge"/>
          <c:yMode val="edge"/>
          <c:x val="5.3611111111111144E-2"/>
          <c:y val="4.10856385743463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B3A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Analysis!$Z$2</c:f>
              <c:strCache>
                <c:ptCount val="1"/>
                <c:pt idx="0">
                  <c:v>Total</c:v>
                </c:pt>
              </c:strCache>
            </c:strRef>
          </c:tx>
          <c:spPr>
            <a:solidFill>
              <a:srgbClr val="DB3A0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Analysis!$Y$3:$Y$8</c:f>
              <c:strCache>
                <c:ptCount val="5"/>
                <c:pt idx="0">
                  <c:v>Chairs</c:v>
                </c:pt>
                <c:pt idx="1">
                  <c:v>Appliances</c:v>
                </c:pt>
                <c:pt idx="2">
                  <c:v>Accessories</c:v>
                </c:pt>
                <c:pt idx="3">
                  <c:v>Storage</c:v>
                </c:pt>
                <c:pt idx="4">
                  <c:v>Phones</c:v>
                </c:pt>
              </c:strCache>
            </c:strRef>
          </c:cat>
          <c:val>
            <c:numRef>
              <c:f>Analysis!$Z$3:$Z$8</c:f>
              <c:numCache>
                <c:formatCode>_-* #,##0_-;\-* #,##0_-;_-* "-"??_-;_-@_-</c:formatCode>
                <c:ptCount val="5"/>
                <c:pt idx="0">
                  <c:v>194510.47389999992</c:v>
                </c:pt>
                <c:pt idx="1">
                  <c:v>220225.41959999996</c:v>
                </c:pt>
                <c:pt idx="2">
                  <c:v>258602.9008</c:v>
                </c:pt>
                <c:pt idx="3">
                  <c:v>258770.758</c:v>
                </c:pt>
                <c:pt idx="4">
                  <c:v>279795.11200000014</c:v>
                </c:pt>
              </c:numCache>
            </c:numRef>
          </c:val>
          <c:extLst>
            <c:ext xmlns:c16="http://schemas.microsoft.com/office/drawing/2014/chart" uri="{C3380CC4-5D6E-409C-BE32-E72D297353CC}">
              <c16:uniqueId val="{00000001-692B-4C3E-A267-3AEAECC637EC}"/>
            </c:ext>
          </c:extLst>
        </c:ser>
        <c:dLbls>
          <c:dLblPos val="outEnd"/>
          <c:showLegendKey val="0"/>
          <c:showVal val="1"/>
          <c:showCatName val="0"/>
          <c:showSerName val="0"/>
          <c:showPercent val="0"/>
          <c:showBubbleSize val="0"/>
        </c:dLbls>
        <c:gapWidth val="182"/>
        <c:axId val="200226975"/>
        <c:axId val="200244255"/>
      </c:barChart>
      <c:catAx>
        <c:axId val="2002269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F7CE75"/>
                </a:solidFill>
                <a:latin typeface="Arial Black" panose="020B0A04020102020204" pitchFamily="34" charset="0"/>
                <a:ea typeface="+mn-ea"/>
                <a:cs typeface="+mn-cs"/>
              </a:defRPr>
            </a:pPr>
            <a:endParaRPr lang="en-US"/>
          </a:p>
        </c:txPr>
        <c:crossAx val="200244255"/>
        <c:crosses val="autoZero"/>
        <c:auto val="1"/>
        <c:lblAlgn val="ctr"/>
        <c:lblOffset val="100"/>
        <c:noMultiLvlLbl val="0"/>
      </c:catAx>
      <c:valAx>
        <c:axId val="200244255"/>
        <c:scaling>
          <c:orientation val="minMax"/>
        </c:scaling>
        <c:delete val="1"/>
        <c:axPos val="b"/>
        <c:numFmt formatCode="_-* #,##0_-;\-* #,##0_-;_-* &quot;-&quot;??_-;_-@_-" sourceLinked="1"/>
        <c:majorTickMark val="out"/>
        <c:minorTickMark val="none"/>
        <c:tickLblPos val="nextTo"/>
        <c:crossAx val="20022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C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[Sales_Analysis+Documentation.xlsx]Analysis!PivotTable3</c:name>
    <c:fmtId val="17"/>
  </c:pivotSource>
  <c:chart>
    <c:title>
      <c:tx>
        <c:rich>
          <a:bodyPr rot="0" spcFirstLastPara="1" vertOverflow="ellipsis" vert="horz" wrap="square" anchor="ctr" anchorCtr="1"/>
          <a:lstStyle/>
          <a:p>
            <a:pPr>
              <a:defRPr sz="1400" b="0" i="0" u="none" strike="noStrike" kern="1200" spc="0" baseline="0">
                <a:solidFill>
                  <a:srgbClr val="FFC000"/>
                </a:solidFill>
                <a:latin typeface="Arial Black" panose="020B0A04020102020204" pitchFamily="34" charset="0"/>
                <a:ea typeface="+mn-ea"/>
                <a:cs typeface="+mn-cs"/>
              </a:defRPr>
            </a:pPr>
            <a:r>
              <a:rPr lang="en-AU" sz="1400">
                <a:solidFill>
                  <a:srgbClr val="FFC000"/>
                </a:solidFill>
                <a:latin typeface="Arial Black" panose="020B0A04020102020204" pitchFamily="34" charset="0"/>
              </a:rPr>
              <a:t>Sales&amp;Profit Distribution by Regions</a:t>
            </a:r>
          </a:p>
        </c:rich>
      </c:tx>
      <c:layout>
        <c:manualLayout>
          <c:xMode val="edge"/>
          <c:yMode val="edge"/>
          <c:x val="0.13687598157522557"/>
          <c:y val="2.81688959444283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C000"/>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B3A0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7CE7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Analysis!$O$2</c:f>
              <c:strCache>
                <c:ptCount val="1"/>
                <c:pt idx="0">
                  <c:v>Sales</c:v>
                </c:pt>
              </c:strCache>
            </c:strRef>
          </c:tx>
          <c:spPr>
            <a:solidFill>
              <a:srgbClr val="DB3A01"/>
            </a:solidFill>
            <a:ln>
              <a:noFill/>
            </a:ln>
            <a:effectLst/>
          </c:spPr>
          <c:invertIfNegative val="0"/>
          <c:cat>
            <c:strRef>
              <c:f>Analysis!$N$3:$N$7</c:f>
              <c:strCache>
                <c:ptCount val="4"/>
                <c:pt idx="0">
                  <c:v>West</c:v>
                </c:pt>
                <c:pt idx="1">
                  <c:v>East</c:v>
                </c:pt>
                <c:pt idx="2">
                  <c:v>Central</c:v>
                </c:pt>
                <c:pt idx="3">
                  <c:v>South</c:v>
                </c:pt>
              </c:strCache>
            </c:strRef>
          </c:cat>
          <c:val>
            <c:numRef>
              <c:f>Analysis!$O$3:$O$7</c:f>
              <c:numCache>
                <c:formatCode>_-* #,##0_-;\-* #,##0_-;_-* "-"??_-;_-@_-</c:formatCode>
                <c:ptCount val="4"/>
                <c:pt idx="0">
                  <c:v>734307.8048250007</c:v>
                </c:pt>
                <c:pt idx="1">
                  <c:v>643475.04760000075</c:v>
                </c:pt>
                <c:pt idx="2">
                  <c:v>443800.49138800014</c:v>
                </c:pt>
                <c:pt idx="3">
                  <c:v>371106.33567499981</c:v>
                </c:pt>
              </c:numCache>
            </c:numRef>
          </c:val>
          <c:extLst>
            <c:ext xmlns:c16="http://schemas.microsoft.com/office/drawing/2014/chart" uri="{C3380CC4-5D6E-409C-BE32-E72D297353CC}">
              <c16:uniqueId val="{00000000-3ACD-4135-8C4A-F91A35D5C06C}"/>
            </c:ext>
          </c:extLst>
        </c:ser>
        <c:dLbls>
          <c:showLegendKey val="0"/>
          <c:showVal val="0"/>
          <c:showCatName val="0"/>
          <c:showSerName val="0"/>
          <c:showPercent val="0"/>
          <c:showBubbleSize val="0"/>
        </c:dLbls>
        <c:gapWidth val="219"/>
        <c:overlap val="-27"/>
        <c:axId val="204973391"/>
        <c:axId val="204977231"/>
      </c:barChart>
      <c:lineChart>
        <c:grouping val="standard"/>
        <c:varyColors val="0"/>
        <c:ser>
          <c:idx val="1"/>
          <c:order val="1"/>
          <c:tx>
            <c:strRef>
              <c:f>Analysis!$P$2</c:f>
              <c:strCache>
                <c:ptCount val="1"/>
                <c:pt idx="0">
                  <c:v>Profit</c:v>
                </c:pt>
              </c:strCache>
            </c:strRef>
          </c:tx>
          <c:spPr>
            <a:ln w="28575" cap="rnd">
              <a:solidFill>
                <a:srgbClr val="F7CE75"/>
              </a:solidFill>
              <a:round/>
            </a:ln>
            <a:effectLst/>
          </c:spPr>
          <c:marker>
            <c:symbol val="none"/>
          </c:marker>
          <c:cat>
            <c:strRef>
              <c:f>Analysis!$N$3:$N$7</c:f>
              <c:strCache>
                <c:ptCount val="4"/>
                <c:pt idx="0">
                  <c:v>West</c:v>
                </c:pt>
                <c:pt idx="1">
                  <c:v>East</c:v>
                </c:pt>
                <c:pt idx="2">
                  <c:v>Central</c:v>
                </c:pt>
                <c:pt idx="3">
                  <c:v>South</c:v>
                </c:pt>
              </c:strCache>
            </c:strRef>
          </c:cat>
          <c:val>
            <c:numRef>
              <c:f>Analysis!$P$3:$P$7</c:f>
              <c:numCache>
                <c:formatCode>_-* #,##0_-;\-* #,##0_-;_-* "-"??_-;_-@_-</c:formatCode>
                <c:ptCount val="4"/>
                <c:pt idx="0">
                  <c:v>43808.956100000003</c:v>
                </c:pt>
                <c:pt idx="1">
                  <c:v>33230.561399999977</c:v>
                </c:pt>
                <c:pt idx="2">
                  <c:v>7550.8441999999914</c:v>
                </c:pt>
                <c:pt idx="3">
                  <c:v>8848.9079000000038</c:v>
                </c:pt>
              </c:numCache>
            </c:numRef>
          </c:val>
          <c:smooth val="0"/>
          <c:extLst>
            <c:ext xmlns:c16="http://schemas.microsoft.com/office/drawing/2014/chart" uri="{C3380CC4-5D6E-409C-BE32-E72D297353CC}">
              <c16:uniqueId val="{00000001-3ACD-4135-8C4A-F91A35D5C06C}"/>
            </c:ext>
          </c:extLst>
        </c:ser>
        <c:dLbls>
          <c:showLegendKey val="0"/>
          <c:showVal val="0"/>
          <c:showCatName val="0"/>
          <c:showSerName val="0"/>
          <c:showPercent val="0"/>
          <c:showBubbleSize val="0"/>
        </c:dLbls>
        <c:marker val="1"/>
        <c:smooth val="0"/>
        <c:axId val="204969551"/>
        <c:axId val="204965231"/>
      </c:lineChart>
      <c:catAx>
        <c:axId val="20497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F7CE75"/>
                </a:solidFill>
                <a:latin typeface="Arial Black" panose="020B0A04020102020204" pitchFamily="34" charset="0"/>
                <a:ea typeface="+mn-ea"/>
                <a:cs typeface="+mn-cs"/>
              </a:defRPr>
            </a:pPr>
            <a:endParaRPr lang="en-US"/>
          </a:p>
        </c:txPr>
        <c:crossAx val="204977231"/>
        <c:crosses val="autoZero"/>
        <c:auto val="1"/>
        <c:lblAlgn val="ctr"/>
        <c:lblOffset val="100"/>
        <c:noMultiLvlLbl val="0"/>
      </c:catAx>
      <c:valAx>
        <c:axId val="2049772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B3A01"/>
                </a:solidFill>
                <a:latin typeface="+mn-lt"/>
                <a:ea typeface="+mn-ea"/>
                <a:cs typeface="+mn-cs"/>
              </a:defRPr>
            </a:pPr>
            <a:endParaRPr lang="en-US"/>
          </a:p>
        </c:txPr>
        <c:crossAx val="204973391"/>
        <c:crosses val="autoZero"/>
        <c:crossBetween val="between"/>
      </c:valAx>
      <c:valAx>
        <c:axId val="204965231"/>
        <c:scaling>
          <c:orientation val="minMax"/>
        </c:scaling>
        <c:delete val="0"/>
        <c:axPos val="r"/>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7CE75"/>
                </a:solidFill>
                <a:latin typeface="+mn-lt"/>
                <a:ea typeface="+mn-ea"/>
                <a:cs typeface="+mn-cs"/>
              </a:defRPr>
            </a:pPr>
            <a:endParaRPr lang="en-US"/>
          </a:p>
        </c:txPr>
        <c:crossAx val="204969551"/>
        <c:crosses val="max"/>
        <c:crossBetween val="between"/>
      </c:valAx>
      <c:catAx>
        <c:axId val="204969551"/>
        <c:scaling>
          <c:orientation val="minMax"/>
        </c:scaling>
        <c:delete val="1"/>
        <c:axPos val="b"/>
        <c:numFmt formatCode="General" sourceLinked="1"/>
        <c:majorTickMark val="out"/>
        <c:minorTickMark val="none"/>
        <c:tickLblPos val="nextTo"/>
        <c:crossAx val="20496523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F7CE75"/>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C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[Sales_Analysis+Documentation.xlsx]Analysis!over_years</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c:f>
              <c:strCache>
                <c:ptCount val="1"/>
                <c:pt idx="0">
                  <c:v>Sales</c:v>
                </c:pt>
              </c:strCache>
            </c:strRef>
          </c:tx>
          <c:spPr>
            <a:ln w="28575" cap="rnd">
              <a:solidFill>
                <a:schemeClr val="accent1"/>
              </a:solidFill>
              <a:round/>
            </a:ln>
            <a:effectLst/>
          </c:spPr>
          <c:marker>
            <c:symbol val="none"/>
          </c:marker>
          <c:cat>
            <c:strRef>
              <c:f>Analysis!$A$3:$A$7</c:f>
              <c:strCache>
                <c:ptCount val="4"/>
                <c:pt idx="0">
                  <c:v>2014</c:v>
                </c:pt>
                <c:pt idx="1">
                  <c:v>2015</c:v>
                </c:pt>
                <c:pt idx="2">
                  <c:v>2016</c:v>
                </c:pt>
                <c:pt idx="3">
                  <c:v>2017</c:v>
                </c:pt>
              </c:strCache>
            </c:strRef>
          </c:cat>
          <c:val>
            <c:numRef>
              <c:f>Analysis!$B$3:$B$7</c:f>
              <c:numCache>
                <c:formatCode>_-* #,##0_-;\-* #,##0_-;_-* "-"??_-;_-@_-</c:formatCode>
                <c:ptCount val="4"/>
                <c:pt idx="0">
                  <c:v>1491445.0357090002</c:v>
                </c:pt>
                <c:pt idx="1">
                  <c:v>1468322.2373219999</c:v>
                </c:pt>
                <c:pt idx="2">
                  <c:v>1979747.7285139943</c:v>
                </c:pt>
                <c:pt idx="3">
                  <c:v>2192689.6794879995</c:v>
                </c:pt>
              </c:numCache>
            </c:numRef>
          </c:val>
          <c:smooth val="0"/>
          <c:extLst>
            <c:ext xmlns:c16="http://schemas.microsoft.com/office/drawing/2014/chart" uri="{C3380CC4-5D6E-409C-BE32-E72D297353CC}">
              <c16:uniqueId val="{00000000-BD64-454B-9830-E3C7127E41E2}"/>
            </c:ext>
          </c:extLst>
        </c:ser>
        <c:dLbls>
          <c:showLegendKey val="0"/>
          <c:showVal val="0"/>
          <c:showCatName val="0"/>
          <c:showSerName val="0"/>
          <c:showPercent val="0"/>
          <c:showBubbleSize val="0"/>
        </c:dLbls>
        <c:marker val="1"/>
        <c:smooth val="0"/>
        <c:axId val="39042383"/>
        <c:axId val="39042863"/>
      </c:lineChart>
      <c:lineChart>
        <c:grouping val="standard"/>
        <c:varyColors val="0"/>
        <c:ser>
          <c:idx val="1"/>
          <c:order val="1"/>
          <c:tx>
            <c:strRef>
              <c:f>Analysis!$C$2</c:f>
              <c:strCache>
                <c:ptCount val="1"/>
                <c:pt idx="0">
                  <c:v>Profit</c:v>
                </c:pt>
              </c:strCache>
            </c:strRef>
          </c:tx>
          <c:spPr>
            <a:ln w="28575" cap="rnd">
              <a:solidFill>
                <a:schemeClr val="accent2"/>
              </a:solidFill>
              <a:round/>
            </a:ln>
            <a:effectLst/>
          </c:spPr>
          <c:marker>
            <c:symbol val="none"/>
          </c:marker>
          <c:cat>
            <c:strRef>
              <c:f>Analysis!$A$3:$A$7</c:f>
              <c:strCache>
                <c:ptCount val="4"/>
                <c:pt idx="0">
                  <c:v>2014</c:v>
                </c:pt>
                <c:pt idx="1">
                  <c:v>2015</c:v>
                </c:pt>
                <c:pt idx="2">
                  <c:v>2016</c:v>
                </c:pt>
                <c:pt idx="3">
                  <c:v>2017</c:v>
                </c:pt>
              </c:strCache>
            </c:strRef>
          </c:cat>
          <c:val>
            <c:numRef>
              <c:f>Analysis!$C$3:$C$7</c:f>
              <c:numCache>
                <c:formatCode>_-* #,##0_-;\-* #,##0_-;_-* "-"??_-;_-@_-</c:formatCode>
                <c:ptCount val="4"/>
                <c:pt idx="0">
                  <c:v>49556.032899999977</c:v>
                </c:pt>
                <c:pt idx="1">
                  <c:v>61618.603700000029</c:v>
                </c:pt>
                <c:pt idx="2">
                  <c:v>81795.174300000013</c:v>
                </c:pt>
                <c:pt idx="3">
                  <c:v>93439.2696</c:v>
                </c:pt>
              </c:numCache>
            </c:numRef>
          </c:val>
          <c:smooth val="0"/>
          <c:extLst>
            <c:ext xmlns:c16="http://schemas.microsoft.com/office/drawing/2014/chart" uri="{C3380CC4-5D6E-409C-BE32-E72D297353CC}">
              <c16:uniqueId val="{00000001-BD64-454B-9830-E3C7127E41E2}"/>
            </c:ext>
          </c:extLst>
        </c:ser>
        <c:dLbls>
          <c:showLegendKey val="0"/>
          <c:showVal val="0"/>
          <c:showCatName val="0"/>
          <c:showSerName val="0"/>
          <c:showPercent val="0"/>
          <c:showBubbleSize val="0"/>
        </c:dLbls>
        <c:marker val="1"/>
        <c:smooth val="0"/>
        <c:axId val="1669871824"/>
        <c:axId val="1669870864"/>
      </c:lineChart>
      <c:catAx>
        <c:axId val="3904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2863"/>
        <c:crosses val="autoZero"/>
        <c:auto val="1"/>
        <c:lblAlgn val="ctr"/>
        <c:lblOffset val="100"/>
        <c:noMultiLvlLbl val="0"/>
      </c:catAx>
      <c:valAx>
        <c:axId val="39042863"/>
        <c:scaling>
          <c:orientation val="minMax"/>
          <c:max val="2500000"/>
          <c:min val="45000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2383"/>
        <c:crosses val="autoZero"/>
        <c:crossBetween val="between"/>
      </c:valAx>
      <c:valAx>
        <c:axId val="1669870864"/>
        <c:scaling>
          <c:orientation val="minMax"/>
          <c:max val="100000"/>
          <c:min val="40000"/>
        </c:scaling>
        <c:delete val="0"/>
        <c:axPos val="r"/>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871824"/>
        <c:crosses val="max"/>
        <c:crossBetween val="between"/>
      </c:valAx>
      <c:catAx>
        <c:axId val="1669871824"/>
        <c:scaling>
          <c:orientation val="minMax"/>
        </c:scaling>
        <c:delete val="1"/>
        <c:axPos val="b"/>
        <c:numFmt formatCode="General" sourceLinked="1"/>
        <c:majorTickMark val="out"/>
        <c:minorTickMark val="none"/>
        <c:tickLblPos val="nextTo"/>
        <c:crossAx val="166987086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[Sales_Analysis+Documentation.xlsx]Analysis!PivotTable4</c:name>
    <c:fmtId val="0"/>
  </c:pivotSource>
  <c:chart>
    <c:title>
      <c:layout>
        <c:manualLayout>
          <c:xMode val="edge"/>
          <c:yMode val="edge"/>
          <c:x val="0.35125002417737816"/>
          <c:y val="0.144395118773380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Analysis!$U$2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Analysis!$T$3:$T$6</c:f>
              <c:strCache>
                <c:ptCount val="3"/>
                <c:pt idx="0">
                  <c:v>Furniture</c:v>
                </c:pt>
                <c:pt idx="1">
                  <c:v>Office Supplies</c:v>
                </c:pt>
                <c:pt idx="2">
                  <c:v>Technology</c:v>
                </c:pt>
              </c:strCache>
            </c:strRef>
          </c:cat>
          <c:val>
            <c:numRef>
              <c:f>Analysis!$U$3:$U$6</c:f>
              <c:numCache>
                <c:formatCode>_-* #,##0_-;\-* #,##0_-;_-* "-"??_-;_-@_-</c:formatCode>
                <c:ptCount val="3"/>
                <c:pt idx="0">
                  <c:v>530886.53088799969</c:v>
                </c:pt>
                <c:pt idx="1">
                  <c:v>869821.21990000026</c:v>
                </c:pt>
                <c:pt idx="2">
                  <c:v>791981.92869999981</c:v>
                </c:pt>
              </c:numCache>
            </c:numRef>
          </c:val>
          <c:extLst>
            <c:ext xmlns:c16="http://schemas.microsoft.com/office/drawing/2014/chart" uri="{C3380CC4-5D6E-409C-BE32-E72D297353CC}">
              <c16:uniqueId val="{00000002-F0D2-4400-846B-2A7B50F63A9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[Sales_Analysis+Documentation.xlsx]Analysis!PivotTable5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Analysis!$Z$2</c:f>
              <c:strCache>
                <c:ptCount val="1"/>
                <c:pt idx="0">
                  <c:v>Total</c:v>
                </c:pt>
              </c:strCache>
            </c:strRef>
          </c:tx>
          <c:spPr>
            <a:solidFill>
              <a:schemeClr val="accent1"/>
            </a:solidFill>
            <a:ln>
              <a:noFill/>
            </a:ln>
            <a:effectLst/>
          </c:spPr>
          <c:invertIfNegative val="0"/>
          <c:cat>
            <c:strRef>
              <c:f>Analysis!$Y$3:$Y$8</c:f>
              <c:strCache>
                <c:ptCount val="5"/>
                <c:pt idx="0">
                  <c:v>Chairs</c:v>
                </c:pt>
                <c:pt idx="1">
                  <c:v>Appliances</c:v>
                </c:pt>
                <c:pt idx="2">
                  <c:v>Accessories</c:v>
                </c:pt>
                <c:pt idx="3">
                  <c:v>Storage</c:v>
                </c:pt>
                <c:pt idx="4">
                  <c:v>Phones</c:v>
                </c:pt>
              </c:strCache>
            </c:strRef>
          </c:cat>
          <c:val>
            <c:numRef>
              <c:f>Analysis!$Z$3:$Z$8</c:f>
              <c:numCache>
                <c:formatCode>_-* #,##0_-;\-* #,##0_-;_-* "-"??_-;_-@_-</c:formatCode>
                <c:ptCount val="5"/>
                <c:pt idx="0">
                  <c:v>194510.47389999992</c:v>
                </c:pt>
                <c:pt idx="1">
                  <c:v>220225.41959999996</c:v>
                </c:pt>
                <c:pt idx="2">
                  <c:v>258602.9008</c:v>
                </c:pt>
                <c:pt idx="3">
                  <c:v>258770.758</c:v>
                </c:pt>
                <c:pt idx="4">
                  <c:v>279795.11200000014</c:v>
                </c:pt>
              </c:numCache>
            </c:numRef>
          </c:val>
          <c:extLst>
            <c:ext xmlns:c16="http://schemas.microsoft.com/office/drawing/2014/chart" uri="{C3380CC4-5D6E-409C-BE32-E72D297353CC}">
              <c16:uniqueId val="{00000002-B1FF-4A49-9C7A-5ACF4DEF4008}"/>
            </c:ext>
          </c:extLst>
        </c:ser>
        <c:dLbls>
          <c:showLegendKey val="0"/>
          <c:showVal val="0"/>
          <c:showCatName val="0"/>
          <c:showSerName val="0"/>
          <c:showPercent val="0"/>
          <c:showBubbleSize val="0"/>
        </c:dLbls>
        <c:gapWidth val="182"/>
        <c:axId val="200226975"/>
        <c:axId val="200244255"/>
      </c:barChart>
      <c:catAx>
        <c:axId val="20022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4255"/>
        <c:crosses val="autoZero"/>
        <c:auto val="1"/>
        <c:lblAlgn val="ctr"/>
        <c:lblOffset val="100"/>
        <c:noMultiLvlLbl val="0"/>
      </c:catAx>
      <c:valAx>
        <c:axId val="200244255"/>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2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[Sales_Analysis+Documentation.xlsx]Analysis!PivotTable3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Analysis!$O$2</c:f>
              <c:strCache>
                <c:ptCount val="1"/>
                <c:pt idx="0">
                  <c:v>Sales</c:v>
                </c:pt>
              </c:strCache>
            </c:strRef>
          </c:tx>
          <c:spPr>
            <a:solidFill>
              <a:schemeClr val="accent1"/>
            </a:solidFill>
            <a:ln>
              <a:noFill/>
            </a:ln>
            <a:effectLst/>
          </c:spPr>
          <c:invertIfNegative val="0"/>
          <c:cat>
            <c:strRef>
              <c:f>Analysis!$N$3:$N$7</c:f>
              <c:strCache>
                <c:ptCount val="4"/>
                <c:pt idx="0">
                  <c:v>West</c:v>
                </c:pt>
                <c:pt idx="1">
                  <c:v>East</c:v>
                </c:pt>
                <c:pt idx="2">
                  <c:v>Central</c:v>
                </c:pt>
                <c:pt idx="3">
                  <c:v>South</c:v>
                </c:pt>
              </c:strCache>
            </c:strRef>
          </c:cat>
          <c:val>
            <c:numRef>
              <c:f>Analysis!$O$3:$O$7</c:f>
              <c:numCache>
                <c:formatCode>_-* #,##0_-;\-* #,##0_-;_-* "-"??_-;_-@_-</c:formatCode>
                <c:ptCount val="4"/>
                <c:pt idx="0">
                  <c:v>734307.8048250007</c:v>
                </c:pt>
                <c:pt idx="1">
                  <c:v>643475.04760000075</c:v>
                </c:pt>
                <c:pt idx="2">
                  <c:v>443800.49138800014</c:v>
                </c:pt>
                <c:pt idx="3">
                  <c:v>371106.33567499981</c:v>
                </c:pt>
              </c:numCache>
            </c:numRef>
          </c:val>
          <c:extLst>
            <c:ext xmlns:c16="http://schemas.microsoft.com/office/drawing/2014/chart" uri="{C3380CC4-5D6E-409C-BE32-E72D297353CC}">
              <c16:uniqueId val="{00000000-B795-463A-B9F5-95AB74DA1A48}"/>
            </c:ext>
          </c:extLst>
        </c:ser>
        <c:dLbls>
          <c:showLegendKey val="0"/>
          <c:showVal val="0"/>
          <c:showCatName val="0"/>
          <c:showSerName val="0"/>
          <c:showPercent val="0"/>
          <c:showBubbleSize val="0"/>
        </c:dLbls>
        <c:gapWidth val="219"/>
        <c:overlap val="-27"/>
        <c:axId val="204973391"/>
        <c:axId val="204977231"/>
      </c:barChart>
      <c:lineChart>
        <c:grouping val="standard"/>
        <c:varyColors val="0"/>
        <c:ser>
          <c:idx val="1"/>
          <c:order val="1"/>
          <c:tx>
            <c:strRef>
              <c:f>Analysis!$P$2</c:f>
              <c:strCache>
                <c:ptCount val="1"/>
                <c:pt idx="0">
                  <c:v>Profit</c:v>
                </c:pt>
              </c:strCache>
            </c:strRef>
          </c:tx>
          <c:spPr>
            <a:ln w="28575" cap="rnd">
              <a:solidFill>
                <a:schemeClr val="accent2"/>
              </a:solidFill>
              <a:round/>
            </a:ln>
            <a:effectLst/>
          </c:spPr>
          <c:marker>
            <c:symbol val="none"/>
          </c:marker>
          <c:cat>
            <c:strRef>
              <c:f>Analysis!$N$3:$N$7</c:f>
              <c:strCache>
                <c:ptCount val="4"/>
                <c:pt idx="0">
                  <c:v>West</c:v>
                </c:pt>
                <c:pt idx="1">
                  <c:v>East</c:v>
                </c:pt>
                <c:pt idx="2">
                  <c:v>Central</c:v>
                </c:pt>
                <c:pt idx="3">
                  <c:v>South</c:v>
                </c:pt>
              </c:strCache>
            </c:strRef>
          </c:cat>
          <c:val>
            <c:numRef>
              <c:f>Analysis!$P$3:$P$7</c:f>
              <c:numCache>
                <c:formatCode>_-* #,##0_-;\-* #,##0_-;_-* "-"??_-;_-@_-</c:formatCode>
                <c:ptCount val="4"/>
                <c:pt idx="0">
                  <c:v>43808.956100000003</c:v>
                </c:pt>
                <c:pt idx="1">
                  <c:v>33230.561399999977</c:v>
                </c:pt>
                <c:pt idx="2">
                  <c:v>7550.8441999999914</c:v>
                </c:pt>
                <c:pt idx="3">
                  <c:v>8848.9079000000038</c:v>
                </c:pt>
              </c:numCache>
            </c:numRef>
          </c:val>
          <c:smooth val="0"/>
          <c:extLst>
            <c:ext xmlns:c16="http://schemas.microsoft.com/office/drawing/2014/chart" uri="{C3380CC4-5D6E-409C-BE32-E72D297353CC}">
              <c16:uniqueId val="{00000001-B795-463A-B9F5-95AB74DA1A48}"/>
            </c:ext>
          </c:extLst>
        </c:ser>
        <c:dLbls>
          <c:showLegendKey val="0"/>
          <c:showVal val="0"/>
          <c:showCatName val="0"/>
          <c:showSerName val="0"/>
          <c:showPercent val="0"/>
          <c:showBubbleSize val="0"/>
        </c:dLbls>
        <c:marker val="1"/>
        <c:smooth val="0"/>
        <c:axId val="204969551"/>
        <c:axId val="204965231"/>
      </c:lineChart>
      <c:catAx>
        <c:axId val="20497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77231"/>
        <c:crosses val="autoZero"/>
        <c:auto val="1"/>
        <c:lblAlgn val="ctr"/>
        <c:lblOffset val="100"/>
        <c:noMultiLvlLbl val="0"/>
      </c:catAx>
      <c:valAx>
        <c:axId val="2049772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73391"/>
        <c:crosses val="autoZero"/>
        <c:crossBetween val="between"/>
      </c:valAx>
      <c:valAx>
        <c:axId val="204965231"/>
        <c:scaling>
          <c:orientation val="minMax"/>
        </c:scaling>
        <c:delete val="0"/>
        <c:axPos val="r"/>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69551"/>
        <c:crosses val="max"/>
        <c:crossBetween val="between"/>
      </c:valAx>
      <c:catAx>
        <c:axId val="204969551"/>
        <c:scaling>
          <c:orientation val="minMax"/>
        </c:scaling>
        <c:delete val="1"/>
        <c:axPos val="b"/>
        <c:numFmt formatCode="General" sourceLinked="1"/>
        <c:majorTickMark val="out"/>
        <c:minorTickMark val="none"/>
        <c:tickLblPos val="nextTo"/>
        <c:crossAx val="204965231"/>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Distribution over the States</cx:v>
        </cx:txData>
      </cx:tx>
      <cx:txPr>
        <a:bodyPr spcFirstLastPara="1" vertOverflow="ellipsis" horzOverflow="overflow" wrap="square" lIns="0" tIns="0" rIns="0" bIns="0" anchor="ctr" anchorCtr="1"/>
        <a:lstStyle/>
        <a:p>
          <a:pPr algn="ctr" rtl="0">
            <a:defRPr/>
          </a:pPr>
          <a:r>
            <a:rPr lang="en-US" sz="1600" b="0" i="0" u="none" strike="noStrike" baseline="0">
              <a:solidFill>
                <a:srgbClr val="FFC000"/>
              </a:solidFill>
              <a:latin typeface="Arial Black" panose="020B0A04020102020204" pitchFamily="34" charset="0"/>
            </a:rPr>
            <a:t>Sales Distribution over the States</a:t>
          </a:r>
        </a:p>
      </cx:txPr>
    </cx:title>
    <cx:plotArea>
      <cx:plotAreaRegion>
        <cx:series layoutId="regionMap" uniqueId="{0C7AEA06-549B-4992-AC76-1D667E250354}">
          <cx:tx>
            <cx:txData>
              <cx:f>_xlchart.v5.2</cx:f>
              <cx:v>Sales</cx:v>
            </cx:txData>
          </cx:tx>
          <cx:dataId val="0"/>
          <cx:layoutPr>
            <cx:geography cultureLanguage="en-US" cultureRegion="EG" attribution="Powered by Bing">
              <cx:geoCache provider="{E9337A44-BEBE-4D9F-B70C-5C5E7DAFC167}">
                <cx:binary>1H1pc9u4Eu1fSeXzowcg9lt3btWQlGR5j+3YyXxhKV64bwD3X/9asezYjBL73vGrV9KssQShgcPu
Pr0A/vdN/6+b9G6lP/RZmpt/3fR/fgzruvzXH3+Ym/AuW5m9LLrRhSnu672bIvujuL+Pbu7+uNWr
LsqDP2yE6R834UrXd/3H//wbvi24K46Km1UdFfmn5k4P53emSWvzm/e2vvVhdZtFuReZWkc3Nf7z
49Wdzoq8/vjhLq+jergcyrs/P7740McPf0y/6qdpP6QgWd3cwlhK95BgNvxFPn5IizzY/NwS9h7n
NldcEvX9xR4nPVllMPANknyXY3V7q++MgZV8/++zgS/Ehp9ffvxwUzR5vd6tADbuz4+f86i+u/1w
Ua/qO/PxQ2QK9+EDbrGW/fPF98X+8XK///PvyQ9g+ZOfPINkulevvfUTIn+lq2+rbPW4Of8cEWLv
Cc6pzZFC318TYCTfkxQRYiP7ARj1OPcDMG8QaDswTwMnwPx1tJPAuEWe393U0U3znuqC95hgmBHC
HsDBP2mNINKW2J6oyxul2Y7Mi8ETdNzdVBt3lUb3hc6j99QcsWczyrnCG82ZgIOx2uNY2AJT/KA6
LzXnbTL9AqJn65ki9NdO6s9fOhqL/D3hoXu2IjYoB33YffFSdzDG4HIoU5zx78oF8D24uY1he12g
7dg8rWQCzF9/7ygwySo3K3CI70UCCN2TSklEMHtARr5ERtl7lCjMGJMPVm9i3P7Sr0v0K2geR06x
Od9JbLy7dNWt9N07YqP2EJKC22SDDbj7FzyN7VEuOSUYIFy/Jti8RaLt2PwYOcHGm+0kNid33Yev
hU7eDxtq7ymibLomY99fE6om2B6Hdxh/tHj8ce4Hi/YWibZj82PkBJuTrzuKTbu6fU9fo/YI45Qy
gh60YmLRMOZ7nDEihXwwaRNfc3L3mjy/wuVh3BSVq51ExS3SQq9ui8en9h2CG7kHjoYxRDcaA/v+
3JphxPYYFZJwUKXnzv8tomyH5MfICSju6U6CsrgrdPCutBkifQoxC1X4wYpNMJFkj1JKBEUb7z+B
5g0CbUfmaeAEmMVfOwnMY5rmQ3H/AR66Jvv2riiB5iDQDEzoS5URYg9hbitONgQA3n+uOf+tWNux
2v4tE+A8dyeBm4OVi97T+9hyjynGsE0mZE0CkZaCUFuSJ8LwHKs3SLIdnqeBE0Tmu5m7Wd6uwnf0
OpDkBOVAwn6M+39iAxTYgCJCogl7flWQ7XBshk3AWHo7qR7LNI3yIjKPZuWfswCK9jBgQYEHbGVn
Uu1hKjlh8kfM81xN3iLRL4B5WssUmx1VlPw2Wr1rkkbtQfpMCbVBRk0tGN+DBI5EXG0SoBNvs3xd
oF8g8zhwCszJTirN9VBA5SZ4R52BWFMpqMj8IkeDkdgDlwMhD9pA9zj3Q6z5BoG2A/M0cALM9W5G
mqf6Lijyx715B1tGIAcgIQND+IMtmygMthHgIjEmkxDzdUG24/E4bgLH6W4mzJZFt3pHMGyoZlLO
BKVP/Op5eKnI3tpscYw2708SMq9Jsx2Rh1ETPJa7GcQcvndqWQLjpcJWQmwNLpUEaobAoTymN6Eo
8NzVvy7Pdkwex01QObzYSW9yCFvS3CTD4978c7NFwFvYgtiQO34ZTkoGDh7AonRjzyYO/i2i/AKS
p0VMQdlRTxJG7xmjoD0KFRZC1UZRIMvy3HRB6CiQAkpsb2qX4GeeK8rpK9Jsx+Rh1ASP0/2dVJKj
oonMO7NhtKckZMU4/7Hpz0FRGApnWEJNc8O5JsryJpG2I/Ns6ASeo930LMerKH/HuhhlewRq/ZDh
38SIk2oyV3s2hsIL8IEHXjaB5lVxtsOyGTaB5Hg3K2LHKz2kq/z20ZK8g1uBLOXar7AJCxYcrBeG
8r/aoAHW7bn1eoskvwLkcQ1TTLydsGK/b3l72KMHXF588r9s8yMKiC8BXky2excFVWa8rro84jPR
lkkn3q/F2g7SZPiLlexGm995CC2HH5bmfdWFQseLLW3FNql7NSFjAtrNMFQo110x318TtXmrVNtR
eTl6oj7ny51QnxdSQ4Ps8cqY1U3YmLu6No825p/bNaj0Q+MY1MDEJnEPwfxzIgBAcQQaBgXlx0kf
0i5vlmc7RJPhL1YLi91NJrBuXji+66Obd6TP0MJEbUygte+hdwxN6DNGfA8j6GVGEqB77nreJs12
eJ6PnWBzcryT+rNe0cGdNnfD4y69g/JAuh82XjGyKTDbE+WB6ouQDLroNxm0ifN5m0y/RuhxPVOE
DnYSoePoJoyC1XumMKH9DyybguLyAwATLwQpATB7UBNYVwbWr0nW7C0SbUfnx8gJNsc76n0i6Dk3
Rb16R+XhEOcoDP2Xm+6LiedRdA8rKCdDY+3jpBvP8xZZfgXL0zKmuOxmNeY4Mmb9d1lGj5v0z83a
+qCGDa2ZT0VK9dKsQRUTOpltaHXa9Dr9pDZvEupXED0bPAXpYkcNmzFFo98TIUgucwFNy3S741n3
NQsBUc8j/96C0GsS/Rqeh5FTbHaz6ex6ZUIoZ9bvWjkTkPHEEJRK8Czr1ySD81A5g9a0R/gmxO1t
Mm3H5/nYCULXf+2m9sCxwHftBKDQVwbHnLCCxr/vr58YNdg3Ck1OfN2R9pxRH78uynZUngZOIDm+
3ElIriNzU+Qmel+qBjkaYNJwOvDh9ZPPgaIO9J6p7Q1mbxJpOzjPhk7gud5NsnaapNBl9q5HN6F5
WRKonG16Y9CUq0HRDWJQhMTG4gFjeK44b5FoOzg/Rk6wOT3cSdU5ufumVyZZPe7PP2drkGqDxDRk
CMQmQTAJQiEDCpUeKFQ/8uxJJ+BbJNqOzY+RE2xOdrNqsA7H91dZCYzgPQ86UbLHJRyVgRrnVn+z
zoUCeDYkEh7en8Q7bxbrVyi9WNUUqt0siZ4Uug4/uCtdQAvnOyoTAUNHoF/26XjNhLoJaOCUcLqG
842yTYj12+X6BViTdU3RcnfT6H1flbdK3jeBADSbcgJ5z81FDpMwFUIjOEG4Ppj7mH57NLqbQ2pv
lOp3SD2uaYqTt5M4nd3luRnSdvWup9ehKVoqOLy+SfOgKXmAcx6SSLlupHpgfpCle04e3irVdpxe
jp7gdLabIdFF0fy/sX7Q8omgUmrjTVphEhnJNZJwWgoOtD8gNbF+b5drO1bT8RO0LnbT+j2s6tFS
PDzZ70D7oC5EoA0EqMMDFhNPtbZ+NkGQYeWTKPat8vwOo8fVTBHaTbt3CXYPrvK5e8cuHiASkgLn
hjbEJ6P2vK4Kl90Quu5SfFbWe2703iTSdoSeDZ3Ac7mbSe7P9Sp8dAn/XHGgY4RAwRsI94aOT+Kl
77d1CGh9s/nEvL0mx3Y4HkZNkPi8m4mfy7v+Xa/nwEDQiKTgUB4in2laAaCCKwiAGWxuhJowg1fF
2Y7IZtgEkssvO8nZriI4NP2ufG3dQY1tqaDCsNV0Cbm3JnOUPFZVJwmFt0i0HZgfIyfYXO0mT7u+
M/WHH4t6L9dPAABqr3vetqsN0DQO+SDoTPhB4577ljeLtR2lyfAJVNdX/3/U6Nc34T3dEuit6tXs
+/WCzy7D+/2733cA7jycDN3EJ1ud0cNOL2///Ajd0xxi0qdrC9dfshm5iUAnycBng+5Wpv7zo6Wg
GRiOvlFGFdwdBXeAwfd18FTBW3DUZw8x6HqEiwzXR3xBC/N1RAtXHxK4WQd8nOTADaGKi8GPmXXI
AG+hp2scz4p0gANjT+vf/PlD3mRnRZTXBhYgwTeWD59bywY5XjiFB2fxCPTyE85AMHj/ZnUOFTT4
OP4/KWksNPhhe0SyUbXh8Zho8KOJQ2gVD/lRKyI6lNkyav3wLmwsWTlJlHSXTGq+NGPtX6SZ9Ecn
B/GPNY75qa0NP+pjuIvGqVOrdG2Thq1jE23N8zFqvlCTZSdaiir2Wls1c1XL6MTuJXETpoPaKdvR
npU4NC4bGDmpg4y5vkDVHLUyO0sSlJ/VXdecq5zbsRMNQXKlh647oJaWjdNrnn9BVedfNSi0bKeS
hTpPQ5mda7u+4jIZl0bifiGwCM54xcZzhFN93gfEnxMF4o9+3c+sjtQHSalGt+9I4rYc9zMaUmGc
KKnSyyaK+5UQWbUP90D6gUNH3p9VVWnOuODhdZUlzeCiIi49ErT2XIUCXwhWhees5/GsRbQNHAvl
/ZEOOvtIVuZzlkZ14GBsC+3QltguIuV4CSdtEhfh/lvS99o4pE3MPrLa6KiK8jhx8pKZv6N87EKn
Agw/p0mcnciuDedWHY4HOqPYdsKBBF7aSuHGeSKlE/tWdGYrE+9baXDaJXE8F3GfeGPIYtfAQZt9
1BXdUR/mzVFu4egkxBmXTp11w8VQV8086VXi1jyxT6Xuzf5gV/mxqFB3RE0+7EvMySqmpDiIFa4v
uLTT3s0SK5nldlknjg5tucxK2hyPuELzCgvLy/00/2TViFzUA62/wjVG6f1gG3Rpt03k8aTPTzPD
rBMSiXnAUP0F9qoc3KrP1VllZPaF6KidY1nmXl7baNblybjoELNmFtH9bdUZc4rrsjiK+7p3FWmj
yonhwQkcZSl1Q0jcaLfSuAodayR56vZpmMwoz8NPuWlR4nBV1bPBz0YnQ0U7lyYcHQirV63dysO8
aaMFJaw8oRoHbpOjzLXssXFDE/TzHluqn7WWio/KkdL9NCjlPmp5ehfnQXyGSpXDMxWMpwmLy9KJ
mW/dyILIzPEDg5VTdTztHSlYc5hHXID9CsODKNGpQzI/9mIrZV8inKFr3cf9EVcJmoXUNMeRKFnv
FGXVftJWMH6t0tJmjpWW/WHJouBS0YSdyoo6WpbBom1FfhYhU5/bbWjPEkbqwWnaMcngmcyFw4qq
GZ2w7pnHTS0Sx3S51TmR5P6SxLG/tBXWSzbEJnVkheno+H3VNw7XfnYFZqQ8G/J03M+DCs3aJmOz
yCrRsQhx3i2atixdUUVypsOhOs2CLDjVIbU9XnHydxqlKnFAt/tr44cicHrZDBecJyRwyzy1ZmOM
w33G/eygGds8dzJLdL7bWhVr53k5oNPYJxi7FsuT7MRKZHAlcF6VjuCFX7q0qnywJFE5emNW3Kbg
fqXT8Kw/JqPIBoCGRYkXD611FbTGqFkMZ559N7WC3iMRjgt3jPPKnvd9NWZOKcv+k50ifK2Nnzdu
UNq6rOYpLxjqjzGTso8AuCBrenuu2zLIlBt0A5fBrEeNQRe+GeyBfw5EVtbnNQmbdr+oMtD2g7G0
jTW6tYyzvvRoayfdhY77QN7QIPHD3A1Fijr2OWvjrhIzWTIrmVtNU8e3gyhLnCzgdJDWkHgH57bx
vC/8yU1RDjoKws3NwE9//M9lkcHf38f8+OH6YuEff4LeuYcbiX/7KbhjZ+1EzfRDa2mevuvHDblr
3/sk6sSbP9xh/AtX/9s338YDILoh4Eh/zQOeLjn5wR02YzY0ABgdfAV4XgQX4gHzW7f6bmiAFHuc
2HDJh8I2hnN0z3gAwcADMBx8AJ5IEBxeAW+94QE2haIhHOxet+BDJAyXHvw3vADCsOesgMIVPYyS
76f84H/hOMxLVhB0PRplWTT7tt0EtZsmKstcaofqiDZEGUcwnR8lvIEboVXYSkgiPe3VFlYCROf5
7AzZ60ueMOwPGDYOpOvl7FUVABUZ+3rRNXY7E0PGZziyU28QUbb/P0wF13xBoZtC+876iOlz+qNJ
3GKcsXpBsY4WqY07h5iwnEGoVP0Pq4KtXEdheH0LInC451ONuE/KgdJ6kfZ9tOjJWHm6rsGX9qJZ
/n5VwCF/2sB1bRIuX4aHAuzKy6n6FohDymADVeQrpx3sT7lu+H3fci/I/dgVBbGcyvcTt0S0gCTt
79BbM8ZnjPI7egROh4r1U4yB5b6cvO5D3ydlXS+sgnIHx304yzGt4FaT383y8zOy7sK24VI8ChdO
wq2TL2cxgSSmrfxmoSFjp+HZzE3tsL4S7Swuszx7ZVGQe50sitnr4y02gUAaDrmsF/2MJrOqtUmI
62YRDLx2wkTfQXPLvQwK8JBpdsj9uHR+v8Cft5FBxkrBNcFwCy2cCUAvZ/TDJO4kKZpFjBhzc1+l
AJYqZr+fZb1NL8GCWdZpTQm1mvUJxZez0MbHeVIlzYJE7eAQyzoKLHM6YNt2e5SxV9a0bRefzzYB
jVMUVAFLm4VsO+z4ReQEbQaUP05Kp1CqdnSSfPv9Am0wpD+tEDpf+brGq+CBnJiyIUy47DpQOxxy
ekoLml4FqPGXvBjlflMEiddU56IdpFul1NzyGsmDkpH9JtDFom1UOwNv3Tm6E+VN3xNrOXCqHNuv
q4tRD04qwsDFSTW+YpjwFvwh2Q9HETmTwv7piZMm4HZRgxpFXUPXFKhLhNP3rJ1ZFkFOZHDllrLo
PAK7NwOaTf9Go+jPGiDCJ6IeCdCPQJ3CUbrgFV1gW0UD+7zWcAb/TJQhVilPRpbWi74OZ7YfMi/S
Ye9WktczUwXmcx+R2EUdV6lXpGN+0OexPjJ+1iZe1tet06LcSaiJnWrIkUNw6Xt+LpGT28FwGDS2
PrH5aC3HpCu8qq1rrxOsdKtaq6umi6yrupU+EPmocjW1xBwyjpHTEi1nTdEf1AnESp2VNm7tM+X0
KTsMafK56aQ5SehAnIGMyVwTiC06qz4tlBj3q0iMzkBT4vR+6h+hcEDXlq7aBQRNluuz4T4ZyHkt
IYJRIkj2ax7Wp/DN+fz3T+vPCrK+cRIK3BCJKwj2Jw9rbwLWsG4NugmBrTahG0m0xFF/2Yx+OWua
DP/XKgkzwj2W0AjGxNrevDQASvetVGNSL7TvL7GhsxQHNyqnR5rk1E0U//L7Ff5styUTYG3w+oQG
UJ+JWTOBanPApl7EQ1o6dku7ZVB0ZCZtPXi/n+rnx1TCHQTQ1g5RK/SHrqtmz2120DAgw20BXlC2
7LCwKgzXozTilQ3cOgsUhYCmQGob9vDlLBnyrazuYAMtrpF2KqGs/aYK5NnvF4N/tmOwGsirS2CL
cMCPTeZJImvEvFRm0fe48Aps4jnvswACsrxwqG8EUAp48JEgwYGW19oOFgVNotfMEvnJnMIhAihT
wj1BcEgKDq2/XG5VFXSMWmEWtE/FrKtUOve7uJ7Tro6kS+hIlzjv1Uyj4i4tOnGe1HG3gLC9Pc7G
kRywpPBfQcDeKhN0x0s4XbK++3viVgJqWZYfErPIgyZfIs1mCjWdM+Z1deKbEkJx0ZRfUwaqnFbW
cNqU0eDyCNmeknnhiTy9S3HfniSy98ax+7uJLdutorq8GPImcso6YvssCLuDfEhPLFS/Ri62L0BB
hznkeCEft75/6fmT6mOtskF2sKnhcB5oUc6bjgafQ7BiblmJ2PMNRm4meA0eS2cHQziuZCQujeZq
2ZS+7/ZSt7MQFepTMYriUtLxbmR+fkBkqOZdGQwepHos8BV1OtdRVb7iEvAa9pc8Yn225McKJk9n
V6cgcDGYxWDFwYE/qvygZn0OCQrk1ZEGI9/wwYljtCTF0LqmpNkrTwHZ+hSse1IYKCMWU3WXA9iS
gTVmEVthXTpNKtk3oFVnAhJTTqrQbZG2/bWwcXhjtFs3beDGhR16CQlzpw3M3Eam8DSnwuki3GWO
sJvSDWHCRc/i2KVxgO+GHGMwleJCkGTGUFx43FLXpYz1Pm4ZOrIYTvfHoliJFl3wASYKKG7cslOG
vbLnP1M3CS1rkEsGhsARREsvHxoGd+MkfgwGoYrT69xfiDZOPWtEoVOMjLzCE7eYbY7AKyng9fDF
aBJRmDThuQajsyiD/F5F0gev3cYO7Uf1ykzrb5o8STCTVLaCXjCBpsS+8oOmFD6DJ0kHlwkmwXWc
jn7qZANEE2xI0tRB3JIHPsfhK4/QFu/L4QwUFwTuPYXc/GSRdRBVth8js2jE8NWv5VkvqnNE/ftU
1N8g5OWvOKjv3POntTIbLm6BowmMT226ai3TRxE8stDCmJ83BHjP4BNvyMPWJe14h3zIvURp7wVD
CeSGyshtTaA9BGzl9+5l68ME15A/HB1HU7ccNXXLwhb0t5NF7aFScIeGPiREoyJwWRjf/366LU6T
I2CO6ytpGPxWp4nF5ipO1lkwAHnQ/SIose+OjQxfiRG37i8c24Gqxnp74XavlyoSGxwUmJZmATGy
dmXbh16bx8rlvrSWnSGgnS1tPGuo0lnnB5kL2YB01rfW4Tjy12zkz0G5hF/pAmwZgQ5By+lEX7uh
YWNoEhCmrSFLG4hgbvR4PLRD4AYZttzSZPkiFLXtFEmDXlErvE2DgQ3BZgNvh6rPZPo6aH2b5Egv
BkzDb6XQFnM6KLicmgizzOl4wblbNPAFjjUoCwg1r1LmobhMbCerRJi4nTV0x21IAt+x67rBLguY
uf39k7FFzHVvIQcbI4DnrCtdz11haMloYDmvFrz39byhYzujplIz4PLRK1uyZSooqMJpYiQgDQcX
I76cKoqxKSstqkU9+tk9JYP4NOZhph2Lo/9hWcBBGUXrq/xhwsmyyrwc61LSasHsSH9SUOGbF4Pw
D2O9PqH7u8TIFiMGM0FaBCiigKTW5Jm3Rz+IiwZmiggKPL/Oy4ssqOwZeLfRQX1GHVqEwyvmY+tW
QnxN+foiI/i9OC+3MghQXquQVYvBxq2bsR6KA3FmexrZ5pWp4AQRfNnEagLTgNbSdS2UgMV6OZlM
aNEEUD5acKqhLsiHodZuFNJu9FjmQ/2GawPlA+DkqVuRtrPmEDk2/WzsBck+ZZKBckUEcoxLyLen
V3bZpqGnoTrWeGWa8sip/SpcFR2zjhMimZkHYRrEjslxFDo5LIm4UD2Q0lMt6/C8gxPPwyGzQrWI
Bi3GWUF1GDtBEuJL3tgj9lLaM3se46znM6LK0P6iOhxldzyGZEnglBDBhId9qInvaajthJ9NWuBh
meaQXVuEUN6hMwuV+CAb+95amCZpzQnL8kYe07oZ/E/c4DSfw5+tbp512iS901CVQDksaWlwLEXO
hNcwUsTzhlXpBZSjuH+gc6vYxzrJfWcItK0dFUZXmYEzdE7f0CJeiqALSlc2RZHMhwQKZrOsHHJ9
FLcQTkYuV2WXLozpVOL1LRt6r2gHHx1mlvER5B2y0vbKjK3JVSSlvRLGh3yJgPqqO0pa6AsoRFli
UdQmHs46X7QXeUQ1FNqsSolzVGRQFmmGNmiWQGL7eSV7Fc1pHvDSoWUwjq4xsVrkGlzULPXX6T9k
2VAsqgyTn+OwWtfxsoK4hoYtdqC6xvYz2XyCPO+8aVl57Zd2+iW1JDqvc945fhb3+9YQpzNSqdMm
HeZ5ZeZ9KPJzX0ASlYbBLBnzaGHTpPMSlWTzoGkPSDt0rl2aVZxw6rDG9r0m7sk8I+SWEqubtflg
QAYtFtx0aKZoxBdUjYUDjHl04lwFh4aW/TdRV51HmyF2ctGuxoqz/Zb0o9P2g8Oi9AraBmbc4tUZ
U5meYZRHZwnpRrdBET6UWRoekw7wgGghckzkX/UjYQtm4U9RFJZQBu79pQ9VP7ePkwZIhRFuCl7C
M0aMn5K0X1Y1rZ1oHBj8KzlNILvUd1QfQOnZ9kaUVLO+hqpjHPqtm4gkO+xI6EWA7Jkv6Xlmhf0M
dzKcj6Me3cGqG8+3B3sxAnU994O0/DuXBh3loZAelJG516Na33Oryl2rbktPQsJ6IYqCLXWqRkfk
fr8kKLKXZhBQGezbAxv384iVeJ6w4UuGmupLHvn7gtGLqBm+sN7PZx1SkKhr/C8ZtwINGpjJZduI
fA7lQN8bmXWZKOkfGJ9AWTko5AzF1AIcqtGhsRq9EOKG80hb7VkVaHlumh78IjFH9eALJ+3HyBks
aDutunJfkjqC6n+W7eeZbO+pqRtniLoRMlxJG9Xj4DZFlY8EQnMb6cCfFZGqL5NCQunYhofnOrMR
6T1RQRwBzhSMRBw03dcS9v6k6uApiwc/d2SCl6gJhplV1MWc41Eewv8Usx4UYubDb8oczJEcuqAz
X4dQC1M5g+3TDqr5xtZfLUzmKA4kNBvYIPNCWHZx04sxKfdJktqNl0ktWmcosJBHlsXr2EmE1IGT
Di2zDiA9iwwkaatoX2vYKadO8tQbZdZehpDVP7PT2L70szyJll3M9YypqDrBnS3nRdR2o9NXkIwL
I4O+ceQDn4T8bjkTI0oPS3CyN7WRAZ+tO1rcuGMROep7wy9om/j3CpL7jQssIIPg22+RNw6y/wx1
puxel9Dg4QyZwX/nvdAehGjsVEFvwddI5Z1nQjMsamAsl3Kg8dfWwPcMVtrPitquDsYC4umoz+kS
flGSuYYsHJRBYqjmz+u2gSchJKr6EgayuqlKmkCng1V9EZUd7cfar9Ml6etkHg3IXEM9fID4sOg6
j/ssq71mNKAcqW0xN0E08QLOmRsD4Vo2FUs8ASnkGUSlSs8TiJuy/aws4PN1FLRXld8F40yyCEtH
BZ0fuQWilXIzKA0uyzxM18+g1R0EKg4vUBamTiF0Y88NbKd1lSsKSxRlosLDwB5BVJ60V63dN91x
4PvBaSQr6RWoHI+LWsoj6GKBbyUltCygiF+0tc1GB5hIdcChs+A07kz5N6Tu7BkkzthpoEFVZ3mR
jfOx6ZN5V/Q0WwghgtM0LVvhlixkp6BEFSgVoAtJ+OogyRQ9FWFYftNtoD/RUeNLE8F+R3EyLMYh
HxYyhE21NB0OLXg0P5VMl9/YOsJ0cz6WrZdUcbSAnY32WZ/B11pNf4Y1rQ5KHKujsTXlt3oo9Zc2
hH0dhahuChzoyhmbELa1yjP/IIBsxKJRtblVnWGndKygYaEtVHDaRywqge9m2XA7xoTKHjxwRyhU
5jvsD0cY3HLpdSoOXCuUVeUEeRjnYKEa3zhVgfBliQd2GrHC/1zyMDjhrCn+5gFPvLoJx9CxrdHH
TiuBRLKG2LOgltXBoJHvBVbTHuoMFg93q/afpRWDXQz8aJ+UMLpEVnDaqIpDq4VkwMBz6N46paRK
lzrxM9+pFSRxPGi/8g/CrIYP+K2SThB0ae3FY1k0zgh6Dmms3FwPAyStpWjNrQgodFD5Q7rEul4/
5U1YNlBzsdlFlIXtFS3qRrhdAUKmDCXnstblisQhv7DUWKVOmXfh6cCzHDuG5vpLWo39meSmuUJl
n5xHa7ht7csjFmP/vKItTJRYw3x9PMh2gGSEp9TArsk4HM5QYA33aCyihdVTljuQtPfP7SymywqF
+REnHXxjMSbnQNn7z/BrZszt2LXUOhg1pMRnVhYO96KENJ/rN6FfOJBvMdrJudXlLrcKkYMlHzPL
jSzun9MQQi6nbEw1LLO25SGsHZ6k0ao0mF5O4UkDmxWeQuNUgd0Mj8WZRWJI4rZDClgjI8N2yUkh
c1eZ+r6QFsRMLcpit8q66t4qYnxFg7Lz2s7gO97GTeOC6lWfwFqM94Udl9rldj4kro5Zc2fLZmSA
mYBnvyxhWzh4crNAXYI19BhhfDnaqXWuagTWTPD2ri9l9an2c0j8V3Z5UrdD+bWP/eoTrmVw6vMq
WtTq/7J3Jttx40q3fpc7510kwXZwJ2Qq1UtWY5WtCZddtgm2ANiTT/9/tHTOKcl32evM/xo4S6lU
ggQQgYgdewfHiAfiROIcPxZ3J2uEfbdWPvxliqK1If9EPT5eVY1/rlbF5EUivCYnzo56zDqcWOCG
4KaDGCkIi+h566PhJmt2UlBdT2de0LA0HJtXovOqMfHDvPgQeL0+6tbrP3Z6ypJukz+GXPFWr7U+
ZJMWX/0494+errdUe6s6uGJpU38SwanDfCVUNL1DxZOkdTKIZr13mm75QBAyJ61XZk9unXtwbNTD
EHvXU4hLXGy7IJfpusM8xuWNAf+xRzldlI3uGLYKbu25cW5k2OA3xEZ53S6s6yWw9G27+tlDkLnq
PF6KMcfpwuNyWoqNxvHtc78YLqZ1rQ8Ftnlt53N31eZhe5HLdk0I9QkBY8p/QKhfYl+a8ypsl/tK
TeLbVHsXprAdXFrEP6I3J23g6HQZvMtlKb2/iLftZLUX9TWe9zqTGo4SZPncZCqkWiYJSKdSrX9F
y5zf262cj+GizwJVm0M8W0WeFEadRfP2Bfyv+Vw14RZy5jBJruXlOHoynDRcV0+mZVX155Vli2TK
LPu2ajx97MfRv2yycTl4tdvc8T8hoHxmPY7GCnB1cX4/9gwy+ln4YbThoQFMrwlJqfclLuLgCaZX
fVYU4dNS2g00rVwSBxLKJU2xqkQVs7wuIoAb5bjnmdicr9LO5uMUWfbp4DrbISpGcZgnjLHXckjm
CqgwX9fgkuDC+6v0/NPWX9QRc8IBq5LsNA9MfBrXcfxjqkb3r0V7zk3cxBushcZ71HIp04UY9ujj
u7i1vn5yEFPdrROr5E/9Yo4hcWHSDV1+ki+L/r5RanJTnQ/FjYFa91C0dV4k1tJq3JpeZeI1ZZ8u
uuxSCghJvA1uOoYBAb2Xl1/Kdaku8rk9GyB9lonvWVdqLZe7zXb/GgqrOWKKx0LAAEuosRGQheNN
4/k7EVMRZnjTscIFltDChuI+srvtUDUiuuzXAu9lyxPp11VSic6/bbSvVCrn2KFoUW/n66qm68C3
OHaayKowuKC90PlS3talkCox5VZjdx0UwqS2SsyIGtp0HWdD+alBonRKr5SWI2dRnFibBtIYC2v5
EGfCXK2A2WR14VRUydiV1UU8F/Y93PSLrgyXs2wa0inqq+uaVb7s2znE66ua4ug8JO3cD1fgvmsS
QCB1Fiv+FFMzJc9B1w3hrZH+lhodTGkZtjJKpmlwPi2r150rN/zqbMH3rFPmmYi1fq77RuG0eutj
WPvWUUxjfjKEY3O3BkQs9do5FL3jYUvzJZOacGg5m9xmKi4soWbvMIV2H56FFZxZnEagbq05r/Kk
XUN1C3yj7MSNylxRBqhxQsrxy+emKds710TNXVCAI8MdxoGWch6+1b1rf237Un4zmb3BWbb4QgML
4MLvSvWw8pSs+VNHxMO6FSQ5jQxqTgkrEOe1jjhR4kV/5rQEO9tqx4X5ByB5rrLCfSQ+JjOtGuld
5NXSf2uQVH/rxx4QoV/H5kfltaAKO5P62e5L52slO0565a3Lh94s2bNbdSThXlZYcaq3rP9m+dpq
Eneb4vBkq/z2oTYLjqGXy6yOYT5M6ujFM4jGuEi2h3RHAhzV1upBBmPlE2Oq7JnnhvM3sV7q7hCW
ceUfvNZmG7ViHarD1HOVJ6UPXerQwtIKSWIWBi0Lr+0vi80fyBvtdnJkOuu5yI8Er3zzZkWLOvdm
4MeD9OLVOrXWPQQYqJBmCclUfFVK22sPQdcQtNZZwCpZG0ddWi9j9jx1k5RJPhbxAvvVb36448io
oxGrc5ihsD+/TKY/WfmYQEFyinTrbZhpobMtKiGfUKci9vNUmKCvUrAgph42fvvgwx9rT+uiBO6B
WVCQYFZLdaYdUKBb1/iLcxz8zb9cu0E9+DOMCpaQems6Z4b7q0IfPKTTdlVe9rAYptNmhfhxHU/D
9GMKwEaT0fW1vA4sRz5W6+SetmPb/tXQsuiuCmOTpVpH9uMsdb+eLcDw2a03ctNn7gTrFqjd46qL
NmPxgnVpLep/yq9T1gTbBfuX6wFchlmcrIHPb63bfyvIXoqEi42v1n7qvxdlX9an8dgZChhxU5Sn
dlW4S1rb2E8ys5wwcMH/Luait+yEfUhE50tPl+d20AGidNRWSpxL4XeYOppi/tbi/Eqb0c6gm0cj
tCp3W7b6Vk7CTs0eQtZh6w5JDTfwo1Pa7omplX1BTbo7m5tR3DV5tFzBZSqetk3OH2fXm17KYP/L
QYXL/f3//Z83Ypx/aSZ36UYE9PkPZPgXKcp/non8Hw7qy9+8UlB55C9iYo92Cx4wexj/Q4nCr2h1
BvGIqBPI2gXufVWioLWk9zYUBAqBSFVgw/2bgYqIiVokMRO5LVwI8Iv/hoEKL/ItzOvF+9OIncij
23fMI/HeE+CqcpKls8XmbA1W+WkoQbIPgRYzIg+42inZfzMctVk/1Mrd5hSVSQrLM4YqZ+tjOSGR
SDbCkk9ZMTbgtm0VpEVsz9+XIbAOEV+eRhngS50PH1oie4Cj+nkXkRxgBuljm1NZXYHQAZ9iStdM
YnGWNb7/UA5zC1gxbDd16Q9zEo0YVmj6zEuzsukueKQPnDKVLYkV1jIZJImpiIPucjFdmQSNqIlA
/PJ05uJcEqBAn4dbkZ0rqxvugQM5iPviuQyN9amoG+sxNy3FONQOWLWbn+hcC0KKXt9uSx/Bp+rv
pij/Bt+bm8y4U0e6d567Vsc4ruQBDQ0YR94Op3Ze/dCdKAi/40EdWnsbTnwAp6NrBn00G6PLyb0L
xAK7LByuB2UEbs29A5l4zKbx2skIEuXSPgCYOVfLrAk+qhZtD5oT/mmIjporL9KfsoY4anOG5aJa
82ew5vPAqCmphbir1uoZan5JIKseltLaPld1ax+0kBTiIz0eRxt6AKlLyhZ8XERGVFUGSZUF+yWY
JPD56tgs4pRo2L4VlWUB3lTqIe/j+kmto/fkLKI9RcYBYSzPBKgZ5187DCaRdvOj3/QHO/C2s4yc
cvBW80XB/H3UMaw0WQDYpEJTC4xc/aGe/bMs2iKCu8HcrpPsPnlV9Bj0hTpVC2xhp1/zqyCrOIfD
2DkjcQeprKOP9aYtQ1A0f8y9LL/wGgXYGuZ9c+fG2fi3ZZuuRfFgi7vBrcVNQwrK+ebKJUqUNNtJ
LdsHYSE5El3byYOrxH1fD/Gxj7L2IIQMIKQFINqgrwdZW1M6NQuBc2eErs6ppTpJvkfoSBXQ7URT
oG5w5eNlnoPKHufO8j+G3lxcek1gPxNhTYd+HYqUA8MtDj5zqdDSdFmXiGW1L+fV+MM5mYyf+H45
rD+s1t+s06hTKvuxxuF8Xbud4NhuveqkDgvRQYhFm9GUzsNP9/W/jv7F0f+txnbo1vvvefGf1pU/
9YN7Ce/fFcBf/Py7Bxb8x9m7+9+9+vog+L8xrAYeN4b3/unT/yU3oHy2i4NpNk43Kx8eG1XQV19P
GysqlnvTUcj4+xnQv0gOHZ6cAfET/h78ayIYN/xvHP073s4+Iu0zY/StbkhvH4j/b8t5tVN2rTNX
/neSyWGMT1ztaXBaW0/F9uT7o66+4JYpw7Vm7VfvMLiLD9vUUpn9NW87r7VS5S5VeEEBch2pzFit
OZvjpu6va7/R1gr6sfg7wDiUizpYQUASlebUTp3v4YLLQB+4hPWXKPJ19rdoCB5v8gCOlEgah1Cp
Tj3td82tdGw8/yGv/W6nK89+01w54Wq45LxpnPXSbURb/rD6aYeZ/7GkH16Km//Uab4t6iIStdFL
QqWHFMryufa7om7oNMUoAxl9z2bVluZsaLwaMZk39V14tvUkuHO6FboufhDtFW52/P3w+6n+j5Ir
48Ou26kLAoId59d7ligwadRD6Ci+lU4lqiIdFOE3CXPsWqY8dgAY3XDo5JB7UEY8a9PtBwL2tXdT
xGDBLC4gzLZ9lSjOlI6k3kf06P5hjvYa83/KwjCloV/yKNadnEiPFLbl2320yMJyqaFa3wKrm+D2
5VuYh6ivIm+AL912QxA8V76dDX8QW7xbm31cwii4sygfICC+H1ePqwqVJaJv+cqeC5LJ1nX/SXqZ
2+aE3cVY3LaZhMmdSKnQ1ia/X5u3tJL9tsNdIcCjOTzYrtjQ29vO/amw7EWKb0QboRGpP8NB+IIh
Wbhtkqv6prAc5VyLyqzjQ9XbNhA1DfNqJuW/vZIInj0tJXnE1N506B01VIYyq8vV7r55wYzJHVcn
2Jzq6HfzCK8YzpgXPHcjU2CSHu5z8Kw467v4ZCqoT8x/WJW3jASmxYczD+wC8R8F0S9smwF6Z7lS
2/47i7fW706V0U1GIS1r+ng9XdGuskV+f//O24h1HxNAGivBUOGi8rDAd0sRb6Uf68H6SjvCsLHO
oMfvBtEsSvYqHecSdmxaNIj8dAKqKJgIv7Dl+NDooFxT5LZd+xA3VMfag/FV596Dd7T9199f5u5P
/2knkDR5ZJ5NP9wQH/4LLXqcswjaxLZ8XQDK2AT2WNmsj43U2bcQUIvJetBuZXajGWa1vxQg7n9Y
n18myyHnAAWBnA0k7eHa3k5WZNx+WPtAfW2Bf/DhJd5ro0Sz2sPqX4rMx+/3+dhVX5rSB8dLO3As
xz+jaGJNVPkl3nb3/HBhgY2LrZ4uPRRW6k/kXOe9gTk/JVuwAiOXFYaZ9PZCFzG3qHQ38bXP3MBq
Tsqh1/X4wWxDodt0Nqvh4qywmfidWk2j1gMy89V6mLXOzvu4q6kkwX2218tGmnbIkpZsJxvS0bet
+j5o4nwjrxbxgkt0rXJ12gt7i2u+tSqymQLU79ffecskx1MR8pLt7ZxROIds1rc3xM5szdRO+hlU
wy99ZEU88cIkWTbGcZc6W2jh2rP1xXvWo8fvxp/uBJpexK+WeRCBAaIgU/iTDXnvvThESIIRn2qH
i2Dnl20BKtM3mVT6WXdYkTkRfRV515B24diIflyZjjib6u2pkcu6hgkVv9nIFIc/B/e52TLrDOF7
uT111tgHN1ER7AECYGxTx6fV6O/Lo3oRs4XWKfSnew0Guj1tSFrmKrHrej+0CmafBVJtLHlTIIzd
nqKGnA/aq1+uvPSbTVnvoP0e7DmgvstfVUteEGCYn8PHEZUukkO1lHyFInjgygur3WODQftN9YVy
N0LkYzx1zvSAYn4brjrqfF1S103nIiLPs2Y5yz0O189t1Gbe02RPDpssjHLijMm0ihDl93vjvddk
9n/y7mgNTPov3rPvRLa2uRPr+nlzmh4mwAL4p1HTqFJR/x7NjKP4/YjvvZG7PwAXad0elXJ2vx+x
7+xezo2YP4tt3DcjYqfd/bl9WHF4B5Pxg+esFBubcHbHoc+vf4IZ3R+Chz2cfeMVIUVS6eKsQFaI
/PQXdSb4s4EW1Tw1XtsMIhnU6FvflZEGbyQryF8n0L5V8WGCt4DH0dJXVBmiwZ1AHsNwrqdkcHNz
WWdR8LAIEsEVmbwTTMiGLLtI6TWxqEs2EQTtElIxaKsHh3k3dmmzD9UkiS7Os7IadsufEOvdIhAM
NbK8qhPLdPr7iX/v11CrIGekJRYaSkL8X5QcVYBsfDZ9+HGiZwFBrN91LkHstO37FqIf3QqkMy9s
26WKBS87try7ukDvW1qM5exmD9kS7G+6ptia7qzQrthdpAGXdY6mnnRfwAFaK6wum5s9pnbWqME6
Q8dgRr+/pXdaP/i9KGQ4NvFqrCAUwXeu2oi22VTZuh+jQQpsawAs4QIGS4y76f60Y56AsXJtmVx2
E8dX7i4FmT4HjSUdwnhn8fe3lKno+lzHZeidFXO9z4NZZxXcZGbhUwV6E75mzZugP1ZW2ImjRoMh
+nTlvOB2/3Br76JMbi12YKU7mArMdOK9t057WConrEe1fqSlyO6phs6wtbZ6K9Tfgx1VLqwYEJvt
KXTb/XxsLEVVFay5qeEPbU3gDPkxFtY402yk75iOOSwFuw+eOd6kpb7AFvPmWu/ebcRtnhWunnFr
AxEJAxZDZvMTOZbDVDS5x1QMQyitIUXRWWISMnZLfnqZn90V7k2z/53Yfvg1C3pnoyh9UfJxfiGI
dGLk7+8OLmfevIDqkPU4NaHCO7yEt66MlqlKySxl3v7JLbw7jvYh6d0BH55jCVzofeKFwIOoVS/h
Yz9ClfwyrDzLrTjl7Gd+vFJ7yj/JZkstfRLUYmXC6ylrCVlweszS3C318CEMQG7KYzZ4Ec4Ag5zu
OzoLcgI0FoY/LC0H1euy5ZC/mMqljlpsBSval4PC0b4QFPocXuK1jKd7+JGKK/GrirOpCoY9T/39
bKPteOsTufn9EMBJoPMiCnqf2RAO9lZuL+ujlGtAwRFVudBpNttZeRO4m9etJ0aCX0JcQllYSiqS
pjAXdj2KxU800Y512eWN5V2DS4YiNfCH8r/torbP5mz0ggPFdFV/8xB4dPeNCpruy7w59XzrTbA/
qCDDjtx1n8SPPcjV7EfTTWdkRq0naOzGuRJ258SHtu1iJ6W5y9hROVsis1H2aqfOW6gdVhPGMG3d
vNbJYvmlVx5j1xm9h6Cm20ye2oszzuOpjmfpwNJbs3w4H2RIZJaGWz1vG2ktW1GfL9WawZHodRkc
qb3lArKxtWyPEOfd4mn06jw7CG9wnXQlP1WUSPOhjyGYuJTpET3nZzy1bzhAIJq3S5BUZEXODFZ7
RHAdSftEV6rxPq7+lFfWx1jZy/K4DIsYrq1+aK1dhhKO39CgBN3HLZxyRH9aKdok3cUUZKrTrADd
OG7KixqVxJUSrkzDbutN9NVpyqj9Jl2tpuXAVlnN93ikh5KdVjXElfIMionxowN5gF8Hp1ljVcFN
TGeeqjqdAhqP1LR+iloxMMuLI6LOu4bYOLGlN6ejtn8nAnsI7JO29bQOz8c4K2R9RXG/MvlJOeXD
PF3NfpYXxTHzmnn077PWFeY8KOHURkf2SgAOT98nm/Cz7qNijpPc8gIzHGTWbeV6Pue9JYvTuYBB
rRClzh4OdtLF6H9S1hj4/TmbY7aydBaELc7NqIm64mRYRbQEtzU8eV6Glzetoqj5Hew6j+E21Xvm
6zaa2IVNEnQ6d/e6thWG6Vr61YiqsoW4XVP9n/Zzka5CBbeTC59D5cuSrTz9Ii19SdXxdqUYqsMP
dFgq5/oYVsJy9TmtoJCf3gal8Ava+cTxjkmE3eDL6imEoWdtl55Xo5o+QYWCy77GaxvpX1oi68L6
yilM4dQfynIuo+xkLnEEOVxSGmhDLRLufkk0p6kpvNm5XAtzsHVVUsNoB5uWN5/c3G0ZrykhVXwc
YTaimCb1ZmYhIxWcIKkTyP1LuH5ClsSYeI/pPWiUe2JAgx4RHCmR7zMm6qHiRfVysB7aJtxdvjcN
Oa2l4LcoNgBlSTeAktQ1fE6/3Kqkrsr0mRLWYMhZ0meMVkuHJBM+/b48jvak6//l1Ms+z60Xo4k4
WKPVsRQWrHzpfTeGhMYgXCyItNI5ciAsooyW/mixgt5oxqehRKrZMl+W3NSpHDfPWa6jMtwvuWCl
9UYzqmJmBMGvzNfMWvYNFnTWvvL+avFeHTf71EyTw0c5YiMzcw0Tz03hHl/vp+uEMF8B3CTv+YtW
wUPle1ksUm+OAYASTVsj5uJ192RbT/MoauzWfnPZsP6cDFQ2rN9rjBtTeN5/Er1fXcN57qyH16m2
Xj7+r0l++RxIgVtdh65uuACnteT0tSoCXXSnBdV7btpQomWs3BV5YT+QgOcqTvyXhVLbNLDVyLzH
Lj9HX7BmfuJUKL+C27gZFbMEyaLmI64GY0MzFQtIhkllr3vQSy82lzfrMLfN1/hlBpXGgvBrL/ck
XdjYNCZQUOqdsxVNF39mvyzty/agYFIzP4FX8BcnPuQPvnGhxMc+zZ1uH0Z6MuDNVRk7lB8p13vj
cMGdin16XzbSNq6IrE+4yf1bnKLr+TvU2YLd1Q9yv/SXCbW2eeMHVQvlhcgo6ANVnm8UOBd9mu8g
Ev3CihH2zBWEzx356GfWF4Wza746Qd6yfdATNPvNdxPB7m0Plr1/oTvtL7Ryi3ihhrWbQ7P5+/W3
Y4Ba+ONY59CNqCRGfK80wsnFWdWvoTNcQr/a9wol+3gIT1+nPC6njsuheULFl3ACKAYvdVFxzk+O
2QL7I5FbGU0HbayhLVK7zzMG90upSJmGWoNtwmbfkRuWSY7nocp3cx45X3mvWsegjI4VweKyXtDG
p17U2eCpnUFRx17dTEnWUyQ6hwA88nk5mJ4Xgka/vmnMyL9rA7vj2bdnB6jIgOXXN1M1ZIACc1cy
uiNzNT0FsPfJArKV6i29G1ANARIvwrh4mKiT9Rid1A1HbHOyWDQ26c/9mKNq+WwHS4m/yWsUJ9XZ
K5yMYll2CFdkTb779+r1nhBnupRMx6n4aTNGRTUT1mdzlW1PQtIUY/hoxCzn4Awi5n7rS5z3TJHQ
y1ZxRxWMef8k2GwHLzd0iFHag7PofdeAV+1b/AU/hQeFuidxRne/36EoXF46Njifp2OZz09FvYEr
x55btTHd7QqIstdC02oLmsvq7Dns5I89++oFZNkcv+6y49iaLnPP88ygSki2F+gto1cHqKHxvQqI
MoNSE8BZIndq0wEWE3loUwW7PQ2U7wDh8wqq7nAQQQZZ6qZf8TTlkVxvn7yxEDtUAPmnAosv6zbn
z3k8OXf5eSY8y6yLOeu7rriJRbmDlGrkuLtGUSyC4Y66aLNmJ0tWWqs8BrP26/4AdEFn8iQEBAqe
vRxqgEEeOscs/mbB8s6OQdvsx0bjZ/ucIyly2HwvM1kOCiRaFHYhpot5Q6cFMWYbZ+uhI5gGVdi0
iYNn/C37y5r1xgyUUAP2baRbZC9H0ssdpaqR7e9YQNyoWT8H8SqN85VeBEF9EwRGr9nRc1U/WD/Q
cJdLdsKJJmo/6WvwbyuNaifsnkAkEYc90oymzPO9u4eQy/0cEtuYb/FUTMb93GcR0MRpV40TTdro
59dXT5s3uh6MMk6HhWTfcRQxZRj68eiM7PKGnpfpxJsWhNtwpjK1HF7v5GUtjS4BiFPfF+t+Wz/d
DRzb3f/Fa757E6L/3XjRleyfoF0mc5aV7v4encQsPrHSf4iXTIBONCdk7ntto6gzjSnnRIvZzTas
jj4pMdTdKuNm/83rliWmxBPFcCb51QsEv7tTK0+7Ze1EmDhuZ0cfRvrszSqZbXh1z966ZbF7Ppt2
t/Lc2nY4sKdOxItHWDacm81mf3s29YcbcMv9yquCSuPz60B+F3OkGbaK9fCSsbVFuYUV2ic9enfV
i8OqXoBGw5OP2A0WfRr2a+yCzvMO9AQ0dI2QJhithxEREPc8zFTxpovCzfcwTnoLY4RTvV/W+NPg
LFVxjiSZP+5Grt29zHho52Xfk2G2uRXcKdm3TXMiyxprPL5MCDjw7vSqiIeb4d57xyovpStqVEi/
T6/eJfRgOfgHdrCLcwucX2BlOVBDAK92H6RSAVcd5vmCNey8L/jN3m5B9QTwIpHPmf3afz/8Dq//
owqwDx/stRqedYzY9OcjBf6ps0UPqay5D4GqXlxjCQbMVZAHYEm/H+odgI412TS1ZSwgK/4N9rT+
H72z5qgyUUYo+a89YlcLbFejMw+dSEzNCo8cyH1RaazKCqOf9FiyV+f4+2t5CyHQEo39s3cuiXaR
P/vcfXst2SRc4Nsyf+BZgrixwnf2eLzvo1CcbIrQ+U/z/OuANNcCOOCpAbSi+UUZC52TBrM0ibmH
wMNBkVec+OfhWuHmXi379zf4vhMHdwh2Sy8fh16/dBR+D2QudenB9qmD+1ePMcttB+3XQKy+f1y8
PpqOpc627m6cxVoemrHd/bnocA1Wv3mcR3+4orc7nTknldqF/iKMkeJTHXw752tsW3O4CnNfvxjV
TFyHjS8jrB4I1NFUsATSG1csM0bSyBUYC0YkvCUtaDyaTobM/ug3Qvkc5bgWurcYbfg49pE5N8Uq
yCfT+aWepV/c7O9v4v0ysnAeLRdpkAYk6/zSbo5z1wxwYKcbFPy7Z9p+BkK699vxbrWi0ftD64L/
33j+3v5r/29/NtXbOQthr7PA9njzeuwtuTRlYis8q0rgh+X/FbRGCwYn2tvbYRgCU/3FHYg5A4me
ipLjZo+CCZL31QirGrtoe1SKf+q18db/gM8ivWej7qQUKsX8/PYG53Vbim7zq7OwtbrKT8OmCcVz
0GEwfzLBX4di6fYeamjiSTLfVxqbzG3WMQ/ys5dQZKIFEb5mcU3Dy++3ySsV4z+Ole5dLkPFEGR+
FuZ/6Spg29RlwkL2p93m2rI/cf1lZyOMNB4ZFfyzlhp6qnpkMH2cNNlGtpgMfj44SGrjBgpOnqpK
g/xcuR7Yg/2hyXzEbGcrsYGvbrKlqJxlTTOXktPn3tAeFooiQvLWnDT1uLkDnaftoG8OUecDtV0J
2kWJ4EP8Us+jGd5kidusbRyzXFe5nGIoM+MUFDQbtkuoGmckGmHRHNAVaJbiNUAJLf5MwmOf961A
hB5xWAQ/3dhLqlHNNq57lo2L6yY13MOAeXItAlrlRuQJ7c7mfiDECsbwRvT1HsxZL7GNpjiKtds6
ctDYVv2AFCtp+47GvIdAh3U5Ijd5gTwMx6ZMXgOZn1uVytrM/G4m2g/x0EwgS+QWVUAX8UgxZFOR
VUwXNtWKIodp3vC4anpwIumoPwrC3ljcBCtKI31eBijIAQP6iQYC6fqSh8Xz2gtzkNXYALuCwIRU
GdBBD5HKUosGgrPdJIaGDL77ITaxDueT3PA0WvPor3QxVY/UG/aKFjGg7QY3yN0pIjwWGrQ5P0BC
gk5wlJ1xnBIFGkHnj5XUs48u/GCZ3WfHX9YhugE2y/RdG9M3xT0pW/jbZMI4jmVIuwGRootIc2Vt
D/Pi7l0JbQtkYkoJzSABpqu3ZvNVhYYNkQ3l6Lkgm46jjrpoIWl349n1MKPSbapVHjKPgJs+ymHb
dJ9akBdrTOjqHRINvfoiQz08D66iBr9dHlGoBigeXuMsgO89TlzbYT90XrZG/TMabEN6CBFRxzBi
dDJ1dkAvu67PVchluBVNRubKmuJHnLiKHnQbW/WxKegwkkgUjg/+WvjlAYl1dlrQIf2ssMV2jmxs
OgPJUPdhF9CxEoXWTVgMNdx0b+oeMzb1mZf7qGCwPvm17HT9KbcLdVhih5ZCUS1oCwnSmc5u619G
2n5WFebYzjq4CuZCH0JPSlbXtroj4hjvpFTFeLuVNQ1ciMqHk2i1ofNWfdD8LfX44Dqevuw8K79s
ph52bQ8EDfclP5vUGB9kPEd3oZaGur4uvhU9ovRa6hxtTdse/Cw2F9HmNkeU31SB6e6OJLWK1pbO
U214nPnK84h87CuynvEU3kP2zcSo5qvFqWleGJf+UZa2etA0TN2gNdumT9DK5B/nZYu+1PA2SeXH
5hFya3Fiu4N94dm0fEgU/SSvPGC6Yzf0yNvLMLsDPCzgKw0i/uZQ6iGfcbRzP7mlLI70gLBOnL4Z
7vvJA3DAFcAgXcYL0XdrlfjNHNGwP85k9Kmgw/96DgNh/Lt3vdI5UaOmV0eO7nRNJpryfI8GP2wO
VmZ1F00MHeHgOUN5t0x03fep1V/6/UAngiyS6otd9vpqCT37sg+cfYeiD6aGmk/zxUI4e22H1XQO
+m3RH11I9xDh/b458yzaZNsimkUN8Ao/z9rM341lLalbONsXekgoF0aBhj64bT07V9aIw2BMdXQD
2eZquQhGmpYmtqOLm9UJccSkVOk0i1pc0FG41hfdYrqjq0f30q+bJQHpffLn9W+ajGY3noP5TP04
HIAWbfqdLs0UHvxViRMvHNobLb3u86oXYjKb8nbeJ2MFBwJhX5H7OrFGQZv50ahEuHUL7XgWiWs3
w91C29a7XqLWSathyD/+D3tnsh25kV7hV/ELQCcwA94ZQE7M5DwUWRscklXCPAUQmJ7eH6qktqS2
rdP73kpFJjMTCPzDvd/tYKe/yrmtiDyY1RyClEOenfP3sXEF015w483pGlqzN935Rp9iLllHPG5V
uwYseaqXugGL37ajfu+zRDi1hvRChWHwyspq6733nPmSM+8fWTtYiheNhyBWWkdHqlBBexow11Iv
/HepUdREHvUZlrm87+6cySn2HPTghfxsdY+D3qR36HTQdkypfDaauoWzOuuHvB2ddyAozxN98vPa
Vat3wIgPNq6rku8LH8ghxSGmdpSByyMwUBsPnNWxsS3IjRDpiFnXL9pDRx2KBtrt/WcfLM2HObfm
Exb+5mNcgWopLnDsY41xbSEswCTjGFE3d8Mj9aWGn6YeLxoMla+raNCRl1jCw5px8g1MUItn2cyJ
JPLMYx6EZf3ospgJ277OD4Wt5DPaLpO/fzSuIHSY+9wx+zfmct2dX6cg4pbSf6wquZ6TPoeo4XLk
0gZX2U1tieFKKmu6q8GkPEn4Pp9mASI+MLplvLGWipuHmdatbg7qPEt3OmXTDF6iUV59iHHpRrTH
KCwZe/inVZPxJY5Teb8aXvrsMTp561YPAEWSJkduNvd61bUBDZOT7Us/ti9suHUzHCqIrR4WfZPr
Xdb7NdEaIje89C6Zm7YLUYaIvZzy7q0dlJXQXK/rBQCzOiNUKpgOVM1TYq5+xZldoV93C++os/ML
R8IPbr0xMZnMS+2bFhto0C6LDUvSD5dqptYFksBI27sUtjm6w0402JEwFvltfJm0NrljygJ80Vrq
l3KQ7/xMwqA301/6igomV25+M/s58ksQIdmV37TGV6XFavOFTALIlqueM2Mcu0OK5t4K/VR3z1bc
SG/vi6r2r6rUayP2uDBZRvbdEVDUyg3ydfDHoDLj+qbR2PefgdO4fNaOmAZ56fyRRY8+S3061VZX
3Zqzpd27tZ+1oTPLtNmlfisf8iQbK5wBzZKeq6xoskiTtY0IMY517YBFv18fFg9Cd3rYSg8R4W9o
yobckbbB1HhV0JPLMtRdKpfQrlQ8XjMtwbhqKj15mty1WWBGlM4FuV6Mk0CnRDwPNOLDi53R/UnO
EdkONv53keANj4/j4LhXtjGLOn9azSU2oIDMnfDVFbj3Tpw8kDnLoSuh/UTp2Nvq0deSIkeBk5S+
DKSGDbgINcufHzMT1UxgpFZ53yy6RvAGjSbwX7gZ4gJEAd+3IZnjX7slx2mEQG6NGiZbV7mB6QBg
WnE1aMvcY21dNMdfsTBXNZiqiDlNVWwqLYIrqtthsHJviBYnd0oMn6pvuB881puh0hej2lm6KtNL
kbKdDaqaMW+4DnMHX6BaWPy4Ki+O0IXsZpewKLwuMsakUT5n89GEz+hFjidSPJROLvVTkciWdaSy
3SUwJrbfzmAMN5rtz25Y5bEF/d7CtRsuzOxe9FaT30af0sSULbwbXBG6uUtI0VBGSAmXak3Ibh4p
2hS4qfOwaFbjUpgpb8nKkJN04B80Qsvm7JNDCITyLm0B49pJp0NRxfStu+muNebGtq91bXTUM8vc
Kj7mnWe9J+P4FV9d8pyk7dfEb+08oE2oHie0HbvYi+VB8PAQHBKOZP3lrudyMcobTEBqj58FR2nX
rlsWhinaoKrs6lHWpRNJieFJeZnF+ToO1eeQxOvebSAvdphxr9kweiLU537qopWHjXXn96lJwo2U
EiQQsx6uBy6YAD3c9E1v2uK+7ere2/WAQy59UzePqusH6E4zULoTU+ME5lw1+6eqybvIqLtyX3Sx
TRcq9J0/pM25iIFxGcVsnY2WpWWT9CyvfdqiyDBi0m+Vqw7rbBiwIV0ewpHwx67ftTreF/SD03Bq
5RQHPgAmjPdFAszT6cc28PUqRkOKIFKdeoc3t1sYcj+uscy+xey9u40lOkaSmxKc7FLIG57yPPwz
pwAYkFNf8CfEDzx1YErhsCP9pU1f8izRvzJ5I/2l0P1DI/xq77ZufqfBlsCs46Svoq6eyxwlWELj
tnehTr41kzE0AZCu5s0UsbxShomFLCbXxQszhqNX8Kp404lgwp3NY0iza97mtCVXIzCxzyI13a9F
nOivMDOny8jmNrLbrjmZjIxfGL4bxXamzW0A4aK7dmD0U7dyOG4XofVpYU0HVlBX21N7NvqPBiN/
toOGxiKUYXLjnGq7zpqwl9k8sGtaG4aF7pTroVlyjgSOluX2ddn2xkcKRwmoUcnfEOTYZL2w4PeC
doHKBIiqtU8VXDQ3GmBJYaPWeHxfAcQZvrR0bWlYtKYpvvLgnUCSaXjLjtpQONHQ5tox62zjedMN
7HVQSwoLN4QHvPf5hxrBnnMiafO+UTFqqCa2zQurO3luF0QlATZqQ17mXrUfhTHM2cbkorDNxnL+
HCA8yQM3JX2awvZtfRvZWo0BG7lxV+ejecWQGurhlM0rxTyy0e/Ykcd4X7npcLZgL9HLUo4MURl3
mr3TugrNr1hH+2Xoy/LNbcc5LHqzj0qhdeJGTa7+yHbN81EFUcMFzjCl5WGiqLri9Kun3dylMOS6
2af0RMWhNTdmOsGIVFj4oTxVwm53wDdwGKBI4SIKrbRKc6sY98nosEqpig0KMcQQQWhj8a3jdTeo
qc06Xl/rXtXFrdHoUx/RVcQFR5oPD78Npa6Scjlowshr69ZRZuwFhd5l5nsJrlGrwxGPdx7vWZgV
s7gu0sZp/JBue7Yg7q5p1QMj4oFrL1HK/sorA4Wa21qiGjRcVZwXD4udCHtFA4bDbmQ6BHIdmTdB
YFK1XfaaJOD9kmjiVmGNghvHrHHaw5Jyhn1CrVafVKo0jHxdP4/2LkX/VNU7u2PX9hgLg93LoUUo
NdSRXCxN5He5agu+B0tDLqVylMzsAEZk7rz975Xmu4LPsc/rJQLMN9uvNlum9PHnsFZrt4XDUMJp
fdQMPZ7bM/mK2+oevcC2B+E+XN1vuPzE7BzQVa/cb53e+9mbaqdUw5DpMejS6GzjfHJ4RHAcDy8q
ZaDgXQYKyvlG5L5YrFAlveqKw8p2i2+LR17e5B8mjuuxiiDtq6U+m4q3twa4xwyjDxG9kAD1aA5Y
OAHDIVTNzCuhVLc06JCygRqH3iHp9hjPc85jDctngQrp2kDMRene+pyYiw8rbvCsQza41bK0TGFH
JqlZiKRKwafbJfVsZeWuJUChAcsm68a7rJR+3i7WSidmCzbGPjQh3ep8a+cuq2kd2PtVL62nymcN
dc0QGA3ms8BS3Ds71CbVN1EXVFmo31NZ7Bqn96GySnQqc7BiRQUY5ajlh8r+ygeQdWejjj0yB84u
jYhJiTMcdZ3ry1LtWrNCrDX6LIJbrXzM/XlyTx0lnBuYZD/BMaynoj7IQaBinL12AkUoxuJbC8ek
4GjdDPXAJiDADua6PPSZNs0UCFq5owKlQyTUw7YPEKGHKoorb/4A7DQvbaAnU6c/eATh2dGU1fWn
FCywgz4faQ3qVRvpRiS5VDvKCdkfVWoX47dEg9GthVTURh2uRZrs8WmBa9lXSvcQ5xidv2FBLPBu
Foyxo9437lsJZEbvQzc2wKQxUMxsOlR36W8q2NAqMoSthlekD8gmAtmisgvRdHQjBZJuoCtiuHWT
0HlXgdVRh1/PLNxmcGJYVt3CKa+0pG+QsisbcwXaurZCumEsqo+82vZZSZEjd8C3wBfjzokWmGjr
jl1bdnmoGJh9rAgWuDZi/15pouF9ri1223a+W/iyI8uPPQKz0FZ81xAvMTzM2+SicQz3X2kup/Te
zSu5VV3ENxypYJwrabl29sERaS4Hc7TyB5IB4mtkksm3ROp88tBwZuRqsWIysq4Z4JhMTM/ebKu7
SeIAv2mxsbEddquG09TFDT0Xtv+gMz50Iz9vJiIORovgB7QxXybTwkdoF711BDsE1GmS9iP86WY/
GLV4dWSvk/aADhGo2IpCv1+XAMvRcoOnEqusoXqiKYKyRiDvZ6M/nhJHok7ra4zZQRJP5LZNPg7w
SdINk1bmLsaeDRF7Vnz1WR8l45boR+UTM4UZgF4DtUh6UugSkJHXpmrVJQGn6kXCTlp3jxCifZpm
d0B1PNS8S9QA7ldYowD+Kgrw207bKt6edN46oKZessApYh85StFlKXBOL0d5xbjkbq2YAASr07bO
rhgR2EWmqLLd2s38TGIjp0M2UrXRaLa/Tn1ak/HRz+E02Muby2kxnuehlm1UdiOQRGARipez7Y6G
IGMKVBnNtVnGxtlLy8JFJhTDypOYx4G9pcbHUmbF1awRlohWLw/RgBnvuGJUzZ7B9Zcws3twPO5k
ZUukpiXvg1J6Q7xTaeaVnL/SLM+5biz2fnAm+wVuTzvfMLkqTIYBDZltZVvpGw0wWYIKIcZNg8JE
7NzJXmgKfANXA5AXu9pVeg6rw57lFPLcpKqjPo9SU3be9rk5t5M5MYY2jSa+8crKfO1QWSTBqMo3
E3TNqwTEGKRZzewRRSVCqWTkki/lW6JNIqG2mrVQo/K4lgp7T8/cBdSb0k4y56beOK/u7aCG5mqw
O7we0i0uzAXcoxYL74WJceZyGSTOR2us5m62RP8wysU4FT0kwzAfvWmr1kSFdKZmxOP2vXfsAdk7
0eprFE4VEBX4SsZYPuCWzSLJcCuSXOoWSFxb7Shf9HO9NLBs8kl/TeNlfgUfpAdtrwTWSbvYVV4Z
/4qsWESWbQ3PHuX+Qbdi/aNBgf4q+BECBWc+OCT/r3huvOuZJf+hHQfuOk+9I1Ae7lolljjwBrB5
3AfrnZ9oUHqkDkaQ54GsaTN6M/JcxCn89GXqDPklZ9gReTONSkesKSDJVG9eNK+0HvMUCEoI/lc7
tW2tswpDaVmY5ueimP7LXdEyD5IfPKCKCrabh5/FfaWjbar2QVp9Y9m3A2RYTvne8zZtkuzwPyMS
mJe86tg1sHBsbq0FKc1ymAy8GkZkNmIeUjCcaZWvJ4Tcy/AcZ/Nkf9q11RTHvPGqAfQDLOJh40rY
1iQ5vArULOy00EcQhJk5IkJ4p6+UjZ5YslAWjhTzSS0zU8zAMWZgaVY9eV+dGlQBaLIWGlrJOWan
wo6o89ApRNriJAmCFoIWRuTIlPGoqha80Nw0yNgtGylo2jbfBRkXbh+x0ESot+vbaSng6qxZUqAW
apN4E5FzDXasQZI8WUV3P5reQAuTmbMj5UvjTfGYRyxiSXbdYxnK5vwmz5teNVE/OVDOd6I1oep9
qGId9SXgt2yJGlNjUZIFa5tyMgBYoCv2QybW2zuxnET45SFN5tHtvigiKYmjzGKv4P+hhXed+QzZ
hob5nC99XDrhLAiRGfd/s577s/WN5R8Gah+vLEtOZHoIH/68dawFPUc+t/6nyHGR/Lb1Ju7WZv0k
zSpB7Tl5I5gbUVnSALcmS4xIQckepQ8HE+Toc/5j0fX//11/3vbyZ7ns6bGr+uxfUYH/Na8tsxes
SUnmfiuadlu0gBjahB9VAQyNarxhXfY3i8o/7+S3V8TGzaexeYdZ+W6ogD9qMhgaeoPAL/G9+vmK
409VjWnXktV876YWmajDKGaSUNIsZ1n586v4N83hb7A9uoCL8z+ul3/COfxX+f7xXrG9/x+Qw88f
+T040voFHA4GIAcZgs49zCX8e3AkAB5kHya7fIPBGfv8f6AcTFg/TD4IXhJIcFjWcT2wSt4CpE3x
i4Gx32cLA7gH37b+r9Ac/rpr57ds+hMdE922Af/rlZzrrWH1pqUdfU2ziGfOl/WofKt/+sNn8rdO
IGJIeBkQRHSlXLy43v+iHliBfi4M87UjghUdrHJFCaOEd1tNuHD/5lbZzoQ/LPS318KNiskfCy7i
gR84+j/Il/guUOmOZnxc9Ma/FY7c0Hw6y59VzHctjOK/k0aYf81q4CXdjbNgC3xeOo7M7Rj7w0vO
RW93CBXjI0B58qXjrhkuLKTA2TWM2G2Kjcl/IVnUNPbgoUcmPZC7loPDDKk+dHYCPHkcrQnmGiTp
Ns/k0W9mYGGLL+HcIbxgdN37B2pd/zCtoGwqZzEAJ80bNFCv7ssCs2wJj+hZHyAPYlFt9zjns5sY
UswNbEQbLW1Sp4elowTJkh4j0NBX94Ap1+8seNeXtLDkC6DWa6GWbDe5ZR0qlgfH1TCLa4sMFi9M
c1PdGz0MPDBNze1qTvmzITL45yIu93ZHqC2Q/DFUTT0dRRPjrF074+CNAgUMVrydnjLNKgezP7v6
0NzQwiCNpRx4F2WiHUtnG09KbTp2sNoI6Z792OFxBAObzOjq4qzVzKprTVUguokaWnrWXvSGfMsK
DdBuBJDf7WmCfvK1ffsHbTutWwKza5debYq5zkORAi+goK/qDyXd9i3HZfEFop7x4PPEA5Anev9b
Dq4pD5AXw6etjKUpUD5k817CCGazyKYc7B9xRRDgrPJWkNbN/oCn/MXFmnRemFi8eMuKKTTOIF6z
v7jC4Myq0GLkdovQ9yGdMxHGc748pKhod70u5BsWuXHfgFnfgwCCWzvjr/omqyo9pHX6uUjSyRMk
iufE99jH66udVrueDycljvu6K6v1C6gD7d7EWn8RK3LYoJ/1gmntKLSoyPIYdl+D7tPJ7FOMcY4n
Z93vzCUrLkDH1bekd4aPQt+A+muyOvVOGzL/io+gx9XjfHaEM0yM+G7qUjCOcctvwpwnKm/rHGvD
HBRF8uz31JNd3JYHDQQeKuNqppCG9NsQshJiM3ICtx3OOSRppkhDgixMePk7CrSYf+x+NWMIpIyo
FjZtTvcQT6VxcdL+zp6nSQ88D+alP3L3zNTJ8DEspBU61N3K1fa21IZrTJXrxwAiJuSbtT+gHRe3
NBbIztZheICLpIXoHB6QGGc7SMOvmpLmjbGSoG0sa3+jueu6m3xneqxrHyak7o/7pbLu66n64ppx
YxwzZtMjYHX2Bctn7WSIIKBcUWZBapxzoJteS8b9ymAhIi+nQLJuKGjCSwkj+uJN5TKfCLaCOxKm
rG1EEGsUVi9FP20J8zMN6pTwQTRdRI5Cnz9ZmAeSodwyWb1xenIX4ht9vXcTFtLMYmCgIi8L7E4A
ax+8uj5MI1qg1xncrLdHs2gwufWmXkQZXEBv3+d91lmYQgY0+8W0Jg9jYW+GrjYboWJ3LLSCBunL
dJcw+fWgljldn579WBtZFiPXt9+Mln0gurY61tIdbknfeMkRhdt7Jp+2+82dGXoiQ8BxBEoMCIV8
LKA6VjQifl+8aXZbPPojzF9JHML2Yi5IXTGUL268aJtK2oiXYFIOHM95BDY5rSP4uB9RHfZgMtU1
4u6iz7N9NCoNzCUeP7rOavX1JyNttsyPbvvPbuzEj8uipk9ozkxEa71u9+yAQHyWKGgCZTE+LFRp
nVqwmFc0B+TVVGqtw2oL2Q0YYjfnzrLYVrmjq+91h6CxUmbMLQGPhXUvQJSh7KAPjGP/K5vDKuwG
rX5ce6yWgV1rimZ8nKr72bTa7xaV5IU/ZANTIkhnvu1Xa4TnpEx3Eovyia2/f1vamfNeEh6e4twa
MTz3bnW/hYiiGMDPQu4CpqGUD2MAtOnJ8sUUw3wHCtvBeAlg7zGpUvQVPWWEzuFB2DP3bRn9eI7/
uwr8myoQv8jGWPqH+fmfysDrbPtgZfbHOvC3H/q9EPR/Qbu9gYfY5G44g9+qQN/+xXXxqFAg8R9/
Q3lZ4hfqRXxnm9mfumx78d/rP4fS0DIEDQHSaJPa8l+p/2hY/lwuMel0kTkJyDsIfrFO/6U0k+Dz
O6xZ6dXKBgy/Rpk4zEPBehsLB4A1vomkclmn2s1DhpToZp38zUpUCT3klMx3uotrLR8gqOykMRe3
qTfkLEg0cI4MWQ+EwECTYr4ZwMZpu8j2Zk4WZjyb1r+Y3P2S2ul5LKfmIhKkXUFjlJeW0+2O0Gvv
QKpCeojd2D1YRWkNBG9pcUSijsPoPZWngj7tWvULaSGIgTQ27MvAMAXJ1HkpDedLpoyGDQciR/iT
MaDZVJERqxkDLkEWgQ03OclHjJFPSnwUxUoOYFF612thsm6Tszfs+AcJwkhn3hebm2yKZ2JudJJy
RQjPnqzXJbaOhTS0z6mR3a9um/m3Zl570IQr+T2ZObHClLnWHaku6sAhJh+wRE1XeQEpKljQ7Vah
mRvfUYIJjKk5/PsSFTXHSwLWTNTJuW9XjYdNAuRVbxvjhq1FfcI6+jr6c/eQT1g4i9Qbn9N2GB4J
7SAEpdRW+YEBOXmVmIJ9yDWochwnQZi51uwFaCdPpSjcDHFSJk+p7RduiK1cvnfLPKnQsKYvDvJ4
Pum6/CizYTj6azbsdSvLPlehyksm5K22JvYVMwoUVfG6ntu4HEOSi/q9O3sEOkmozSgYFmVIvtSk
eIVSzrCUT0nx20gd2hs9s0E0WnEom8rhjaIICXo9VthCbe2Ys3E4zF1cPjW1lX4p8HCSaYbP3kD9
wNi9ckgwQItmU9Bh+WA0Cz63OHXSUtfkKa09pajAqbzobP7SjSIMWkH04dTXaVSu+PsCRALTr4AU
aZ5bMJREOJT9SgWe1neZY8+M4Rf3ksiGpKp1UQFj8Oq6HbT8YmimvoTIawloAP6M9MBu2uQldleA
Yb5KrI9untixFa3NpqmU/KtWVMe1XRMXMRNSUlIKdNTitn+fxAt1p6ftyFkZw3QZcbnaNxlrrM+a
uJmTkDyIppxpLKRntRysOp0JvBsAWeT+UGM+z+NXrXISMmA6o8t3fu3q3zoqWRWkYlIP4zo18W5c
Cv1t8IleCpO6U/c6pravEtk4MqFJf4dZIkFTLgOLFep/72iZxdRTZfsNZImFmXmFXAZLbMr0mxhy
88UcRXomBsL6UE7HSlm3uGhDnIHlkdRJDySqcK8Z2C7iNPuF/8QGuNGwabsx+410m6q27DP2XlpX
78S1+s8ysz40MW3YWGle68pZvtutXPAv4d2qN4FE/Uqp2uthKfPB5cuq5dvgWowlFzdvGfaRhVhp
o6rQetn+JTVYfSNgvNd7z7cCHIADSH0G3+DErJ2HwCWs8K8F68gKhY1ohpHaV7t1GkhFIWXnyhaQ
QFczzb2t28gPDdvInMHT4oaa3woiF6zswRg1+0D2ToF9zB9iC6GgFG9Gkfq71eJEHQ3RLqGPaiw/
uENbnhK8FSRbb0sRvzGHB4lygw/WrfIv1OndEnT6YE6caLE6xclce3RBeOdGlwiVo0VAxBHpD9tt
VHX9rdVL7bNBlMk+S8/Hu6VbuAwSP8GKCrmJlbwF2F7z0u6rMy1IKZEQvCFgBTBH6lS1G6Ye8I1p
07hSoZvdbbr4MdIDo60iJ53iU2poE1hA0T7ihSH4CTf/GZsXANKyYARbu1dWu2DCruvy3k/7MhoT
4Lh5wbFJlmN3YDPxlNS2OvSbpCMzLX3EJwZwLdAKtLLwTJ1dBz3i22qOMxY53emiBt0rirJ0NIKS
DuF2xpMzqrNFHV0PoSWnNvuyaklZHxfXQnXy6iGmphgHJ6gPw6tSC/qkGNMkiuYcx3o+xbAPSvkA
XUU8MItJUMkxcHcBf53GZHqxUfQ+dL7nPSgdbFhAWxu/TEQXvZqa9BQRX/V0lS5J8eLVDiV+P3Fb
efDE7gSc9Du20piScFuHQ1ZYN35S9WEzrvQnNomNgc4jL5yrJbtRBovzzkOHHbGUqG5YJvPnOoW2
19F28MGUWsut7htWwCbSuXQ6f/46D8a1baMEQFowxI+WJ51TTqzME/sJD07uGKffTTBAt4jFVAU+
p2suC3P8G2R17ePKNX5KeOOfbdatp2mR9mEeOrWfcbN+LSwgmyFpO+sx0QlRy63FCGZ9UEwIYrUr
WCKNkUJ6eyb1yj2lWdqE1ZTfdaWStB5oWuKm7C0O2SJ+mFawyE5uXCN5ZgFarxZYBgLp7mA7goPg
83ySzaxj3V4RV1qkyeWd1G4LoB/mzjAm+54wsfQb5BXCumZtYsjbzS2vA2Pualnd5R68/nTwF98/
jbrqXxCJVnejzsKZ+wkRVE3ccmAyk634ipIxQwS0EGicE9bBet3v7rEHV/Qyucmk23d1Mh0ygTar
tG4Vncr16vrzqefBSJCVMd3UvvcpSAL71Hv2SoHNmOc1Q7j2VUxxceobrT3UJhGYqFI4arj8Uh7S
pNLbIQNtd5+NeXEX+830tQU4RYCK7rwZTebdGgh3dkO6HZpsHA2QS9NkrzspDaN5rBf/Ffo9GWRj
6qXtues7ojtFDS8HMdLkv2X0fY+gAnu0uliL+iNztw5XssNcHMWb3omL4QwZzzFfrwXqk4HGIOTB
zycPenvBwpugqDe9ZW+mjrtvfccN07p24jBPpvtVN5r8THhcXx2Ru6Wv+Dft7N1wuMVDWAbC3kmG
UAmUZ2dGkXqt05GNw6FJikyoKy5ZQxZX7kjIT//exesbte/8pSi0+jMfZ+PFJ77oSe+S9qrrsqeO
NesOhmt1clHGhK4aiQdo5genXN84AH+1svQ9H5y3bbTyYTbbutWSNlpSW725vpYf4QCWdx0xsJNV
aRe+HAPPOmDluhi6X83VHlmutl2B0rYzvSwA71keZbMM96Y9FcS+KStFRy0Rpz15jpK7ajXW+3Sl
3gmGZoIZ83M8+e8W6m9aKB3e6f/XQf0XUL6m/vMg/ceP/NY/6YIGij4FzIsL/ezHXPe3FkrXGbIz
Yf/povSFQ7f0O//e3bol8aO52aD0W+P1eyMFLhknEw2QicMUv+O/0kcZxp9dszbrLYbAOo8IQ/D3
/JOPk8Tdvp8LZ6J2bXErOYgJhqrcomaIzTg37ejBCMw7d1jVoYDZUYkveG7YzRV1W/VPRmUNKyxu
5ufGjvJGtlPO9AHioPeYOWgWHACUeZ39CCefESHCK2fvxaRqOebaNGlISXAEV+MJJVDVj+gF2NEP
7XVdLsTSjCQ/UsJ5bX2x2ahdMZceBQ8RZ7lerDh+ys2uxWTkvGp9Mx6mZnQ31BI4JMJnLnnF6pHY
H5o42yarL3Uy5hFZyuSHqnBiQQxJzd8B4iASs5Qrc2+ndOaHFSHXu2gNRir10I/XsFMRuBnpwFBH
jipbMbgkojzU81ge5hEEX2T7TXZyCMB1b2hlxjzsF8FMUdNY3jvUGYdBFqMKtI22mVYWkSCxnPY8
TkjYRu/GL94SqYjAGOPx1rDj+m2YFv1hAmc8HhpCCaK07xm2JYh/GU4myxr0RSWj3O7G10Fay0u8
NgScyKRr59PcYPlGeGTzRhGNKeMVYm4HHEknSNUgQ9HSi3HnJG1H1pouLxOEp82EhKdM4HtrAx7S
9slhlPPik050MQZy5Q9ZbnVES/USU9jIpR6Bu1vEfecUO4MpUnUwhzIOncbe0kS3Ojfr81xjRYAV
JQDoK5tIKLbHKGurI0b7NEKXq7y9MU3TbhpyHtCJMSb7Bc8QH3TStnZIeTH9SjKXeF+xUO8Lm7uR
jjaTO6gByzvBJ76xBwRkH1Qzt486IPsz6KnytcFkGMRi1KewJabsWI5pIiJDuregLmSkjDTeoZyH
78MaWeei0Wd93CVJ2e3Jgp13qSv929nusHnEUoWKbfhV6sczjb5ZFVC9TGwzdqqYJ+dac8LrbZyG
Co8RbPT4K3cDDhaITv5HXI06G5Ge9IBDMnREWZaZOk2ycvdIV13g1nXcP6J2+RSTrUXj4q0R5Fy0
LNwB2alxUZ9hfplHP0wcT79UDnlgRWp7b9te5jD2qUNJ3a+6HtkjKb89I0Yz6uPuCV+XvOk8sX6U
Q0VcbJcsLyprq2O8MtsMNU3QtrYauo+x1frbpZnrm84GAcUDJCfd1RizOLTRNUc6I4NnJ+lI19L8
+oTxIPkyMLtHeTTE5UNhtUbYk/d5QMV9GBqMp5J4LyagViHuSTMjHBOjqb+nHzZgldqxHp9/6AWV
PbS3BBEROuCI8nutF8uJlRGpG5sNmUhan6yJ4TMXmRWB3JlCm57juFGmkBMb7/O0fIFzYod1kfgz
OcmGK4sI4QnfI+hMos+Uczf12Ah4WTAnapH/fir+XAj/zVMRSCRW8f97rhhlPbF6n8N/NL/+B9Aj
VX1kf3pE/vz53x6RLqkBG80IxRiXrPcjA+C3R6Tr/qLrLiWt2AzczPvYmv7+iCQewLd8MltMVtCW
6/C/fn9Eer/wfKRN9D1utw0++q88I7eh5Z83s0LYEA502+Dp7aAK//OaFFByoRNsLI4AJTijfmXt
dzsvNItkc9fktlWZuGKCviN145VIShrY/uf8+nP+z+R787/sof1/Wg7/N3tn0l0nkv7p79J76gAB
BCx60XfWLNmSbHnDkSWLGYJ5+PT9hOTMv3VdJXf2us7JGpSWL9wgeOMdfgO3AHSD8TDf2daH/rtJ
bcVQXfl+ZB4qOh+XPWerBaZ26VsFccscN6lm6jo5pAkVUa6D9t+O9gMo2/USb0oi4IUJPjip/F0X
QDqR1mWt44bjDjTn0o2B6x686CeHJlxSMWko0dfPvqWtvdX/d6bOByd31yJ5hq74qjW2swvlteo0
ijCj3jOxn14tZldxxjWtEBsz46UX5f3sZytkEwUKoT4EJ+ajtjiLeuzeEGe5cTq+gJ9TiPgGpSL9
CsGcddtm547R32BQ0m8nsOc2DYobL3iwhLFtI/m4YOe2pWJAzwM9NKqAooZVHsfbvqKOn4p102ef
0F29TcFablF63g6d+oatjbmH4nAdtRJoX/l9YYBN03ddexhaewu3MXaMrQRI2wIo3B7+CUaF5vhU
0veKvL49L9vRpbQHZem1XGzZQQG9ijQI/7/zirJLuvkPYQUGEDv/P4cVQknVPD5Xv44r3v7O39m2
TbYtfGAm5KA6mPw9sHhNxF2tRQPaIbCxKPk7lDjWvxDIEYhvwMImxvyabRObcMIgkEgEkyQf8k9C
yas3wS8gDxPnAgAlQYDIO54nQMTev8f4Kiu8MRfjjIOzToMd+Ys/919JQ7G8PU3NQsKOxQbVj3mL
W9wF3HMR5AVcf+xvXdnRrp0dFZ1q0HMmLkrDRnhvXgGgjsxUv0pNgitblnZTuM98HIiTczcaB17T
hX8b9gd6J1zrDqz7WC/kk32Bfx9eiwWwVWpNX2LcS9tuDQUM/tcpphBY6GVixKYRPGs40CEscale
w5OAiPYZBWYwLVvfiUZ5g1t4HwdXSdKRzgUOzPfCR5lh7fYl5GgaL/R6wDnQBkCotKp99d/D+P/p
MEZ+58PDGKwXEtK/vjNvf+Ovd8YOcO2xkUZHfch8s+Z5O34BmOO1ZrLpbdfWsz6Kx5+nrzbtQfwa
6Rig6MK1tLr/z9PX1X4+JntbIH3kAND6R5M+7Tb3y+n75ttjuWjFoEjtMDnUR+MvICXQmXNR9Kbz
I8YyM30BMRIKczOOWMJAEOtSe75P0T/sdu0schDQLfpDT1OYUzJaFdvM3ilDMzAyJCZAxJRBiFEh
b0oWT3eNWWCEsG4c5S0eOFEKEmM9iAFZh7XIe3gm0O/61r6yJMy6ZhWZyhjv4g5L4y1yIRHS/A7k
Fig6S08xvxdtBHVsNQGYAV6Zj5Phh7tyQFEgWc9tHGIR8Ev4+zeJwZEMk6Mde4SNEhz/cQHKHK9O
1XoWUh+L+wNBySHgjYskcHgg6gIAVBAB20b2wkrK4qWm+T3fMufV7gs2eAi+D4ZI0XT38S3ZOh36
nxjHLTEXtlzpuLQIiMTH4FeZ2hOa0U30bOUmWn/KARF8ujhwMZN9bHgJDG7CXGylK3i0NKkzkLIZ
HGhToeQNNVqrosveNdJTIDstBrZLGC39ZsknHsW265YY3FfjoayKtGJWe5fLkln8GhGSRifc4xaO
5Fto+Y8J2Hu8IfpILDLxGlwjDUqPd+H9JsRZckoMLOR+mCPw6M9QFI3qU5GH1XL98eq9b8foCwkO
BuDDLi0TEJjHuSZIimDxpvAZvXCbyKryMHPQ2TR5wychU+dqbCvtiTR7bo4KukJYbPgEngZx9Y/v
hA7Tr49R34mrEcwot2BagC7V+69sCYaOwZR6z0NL4/7SVXMKYryhupTiFNTV4v7JYsjzj68JdEC6
JuN8J0DUE0Dq+2tyVKmm6Jvqe+wnAKcRlpi75bqF5O4v9MSBIA37oKWpdIlucYI4c1uCZwce5dEv
B2SUOdH81AMrSV+8lpRav9OOVjkdLKdKX952FcIzLJk7odX0tY0C6Aj0pyXyFqshJx8Vrx5OxJZS
WAOq6HER6n1ntNgqzRt7RjP9BjJINz0ss46LK3xxQxwS7ZRmVL0yl0TLkNpO7aIRW8dwOa/BI6TF
D2/srcQiww3b5dpH7tD9WiYlpiANZgLcI4l4UMJxA3TwFf6FSstt701YkCydkMPt0KCj/KlN+TdI
18IWZUni2KuwArEx5eXShYgTWsMpLDVNNvD5DCALZppCApvhbKDM0o4oZKCoZCVaPidBhLDAxXmY
4u6mg83EGzrX2CV28G+dFEH/NAq49F/ymwJhdZzNoll5lwIycv1Qk2NoDP5QJxe5U/rQGax2Ks9i
uAH9aQ9rO8CpHIY4S4ePIIYGPh0LIgD+WDoQoNhnF80BA/oOtkDllApR0Z9fABvAV88dSe2Ybkzy
JhbUNUt7PmunqO+D7U91VzwxtWFOItVc0HnTytR/fUataqPZigQNl3jNlqtgS4l4cVmDXiRaSH9S
MZFmFhXfCb8TvapOlo2snOurnl8Yxy7OTsu86endWTEqc8VWGJKjaFahVolSs6z5elYEIQ9heEbb
6YtATZVNk4ZeWnwqO7eSEKsEJaa3gj1vM/kdyiBg10SI1fLMxGTygaD2rVDuuqjLfHFqOFMyP9UF
rR+1rqYh5fqujexg+NnPEXNLN4vs/Xw8CQFLap3WpdQHUmpNgj+bPY5AvkQaKA+xZuSVSyabCHZw
x5LWDnfXMLrky1R2qPdvI2qHnwDQ1WI4DeCv8SnVXNH02/QYs/ETjTSJVAKc1o5bmvn2/MuxT/W9
OAGkGW/twb2fn2a/plbeCGY7ADYBV3N7aZH4+jAih8ySy1azFBhKOfywDphMc1upE+g1rlFmSF96
AB0s5+IzVQHFxrlG46ebQIfAz/X0FtX5wnCr/JL/ri0/5wWWaUds4DxcCJ2o1/Kez8286OARZ5wu
aS20JQWu0fpDGxTqeBJuy2Gopy2WGG4l4EhWgc6gwkJ5mDDLLi40O5IPrBuG1vkaSGyvd7VIEk10
yYIFu6jJz6F4bVLzNmA2Fwwbi5aFjkxxHqfLDsWvnYuSgBK7DrNSh+FevGCeHQ2mWq7dGWUKe+23
AO6dLa1pFDE2by4gnotVZgMeostrc+2hJJNcIcefhPDV0l4/4TLBy8qCPyPbwThJWlOn6lNTdxWW
8zmV8oisQSu5x9CgcfxUO35SuY9la2m3qxKiUVR9DkAQOoiPtFUw+cBbExw6tgRiws22E1EK8yxS
fRUEq/5NlhaPqi4+hCLtabat/Iww6z0tdDDBRxFsZ74zohwZaCfUiqc4js6zKu4tedlNQMLZPAmC
aOxE2twYqOB5oPclQ+mWPRSKBPGEs2qpFv6stoe+AXLiIld939Ylq7QpMp5HuZpMw+rrS8hCwEd2
KegQnlJpgUKLt5jEjnxWUJs6CvYsPjsX7/GwG3ZmB3KEtmfa1vxZ14Q6LmUm/qY3QZfqYw5eSkR4
Us7ksX5dDEX7cmAVeRcsu2vZUEMNnqI64elr5x4f2JNz8EHhcONYvvRc2kFqnvsnXHIcDbMCGLaB
hqV483xasyxC1/XanWby3ASEiaTrS3yY/dhwgA7MmAQgPFC4zkHVXclX8quGMTFzcU64FWKX2fxU
+DUp1s/kiqivFwfdS1FhQgVQvcYzMk5HYZzgnLIg0AKYLtrU4ViGWwfhqPrzT5eZKtb2LcM8Su5Y
pqPBKlWYafBipz2sJPfgJ71ewZ/bukhG/WezA2eIHhMcO+4chx4d7ls4dMu9haU3ayzoozfjyp4R
CuP9NKKEN9fxQ1dC1EMcR13aCWF30wYgsoyVXKwZYeZyzJvPZjHltwETrb8dP5gnDdnOq4ZePf1u
+4HAU1J/AwHhMSL4D44fsBZz8LlG3oFnZZKqGHT90f0j51gFxdMN1rrmGf3B/cORQPjwJWiMuXt4
5wGS1k42MXrK7TnEVuM/W4EEqH2bzS7Eb7o6ezME8brsYjRRB9v9agoSpeCHOfi8Tp62IIfpnzm/
WYPABJdaKUfaSKJ9YBCCuLNVdqtOYvYDSFC4xvWbWQgUvCat9qYCyVNvf/cMcQynXe67kl29chvP
+9s5JO882ag9vOlomVbmIJW3Cf5/bERSV/QMYaSq5Err7Xfm/h+YiVR+Bp5yY7n4HKBhQIvRiC4b
my+TXlcg+HgvzTnHJOvTGBUVKn5jlegDVRWiUO7dOLtKORsVjg1KBJWJwXV2QOkJT502NEdeGGSt
da6JwihQ9X2DiZY+VgICCS937ev0EfzIwOsQIwhDaChc0yOUJMbMKGSXzvkY5fqLqdE/W+pIO0Yx
Nhk4eqBLaJ+KrnQje9nPUvKZu96FZb2s0OHS9y5Ta+Fu5zfvub4uEu+rW7bYSeyRDZJZsEdsnwJK
9bVLmHTb1h5u/Qxctr13bJcseDTJ3QzUwUdFLEv9RB8aoTHiAruBPe2awJtKbxEHetM5KVEJ9JeY
UvSFyRclL/Epol23aHRALHKbM3qEvkVqMs5BxwJBStcnJ0YXE3faRLHk2r1cZLV8HhxXOxsCrZ34
MO2ERJhpsaXk/ltMOogomSP14NRmnsYdlaFiaPkYNMiYJvs3lz676xvv+4h8eLUD6CTL86hKB47F
TimdS5VK6pQlDphtB4yoSq+zXnqjnbNggyQZbGsGoSXF0EoqoLJMeM3GZfmJ4VphtHqtYT0sAzml
fp5gjlWxjhmKWEQ0Lxj13Vsi1B6TKnLSoNrPCUJDL3lvsLCEmVTfQY/DDNvnr5UAwIR0Ra/EQkYq
y5hPrOA5IP2VWeWsdU0M1LmTdQIQmpqlmEL3aw4/PEM9VD9GDkzLukdWqu9u/ToEcLYDxYu3ywHV
AAkrvYyyYYyvF4ROwuBhyKSLRBUaCFExnjiko8PtAvKbb2UtSlfUTdMPSXyizFInFWYHyWpEj2sG
S8sMt2azFDQhrGmdjCindBsnszHoitA85bgcKtU07sEEHzn410sXgxrCuVya3M+8OPo9AEisHauG
jCTzFgCWfkXQltVVPIbD/EI4wHZ+TK3cID2sYRghrhXiIWPva1uibbZBvlyfrsjwRRya2lKDn4RQ
ZIGeQERDq47p/cjIOyWzBoqcpS/hIkt+4N/r39YY7OV6zH3JcWnF3BfsUya+3Av8g0gn80Lpu317
PbIO4s5t3o8VD7Vpkb8vkLsVQ/QNfnwE681FXozhe1GzF/J1MpMTpDuncfTezUs7KC+K0YqGDlPn
1rfQLugKRAA3gMdnnm1vDAXXKpeGr2C+2lGnraVT62CoKPkiGSTN49DgtQA8LOtVR3CZRwc1zdHq
shJ5PJBPL4Vp6yIQLREqNsbZ+oG0TkB6SeHJc0YgZ8HbcrSpn2BuztiwTYiwZI9DbE0sSviW+bSR
CT5221Z+w7dNQMCSGGhXY+KVDxiLxGCKIpPqq4xqwU8RNQvyPwZal0/a3XC5No3BNMGsq5hyBP0v
5PsPvqdEf8uQReClY4wW62/EgS66pYdshUatW7rIh5asE/lIVeyPsA0jnlpX0KVCTNU3lmCdNIML
LQbtxQoKEkkIMWCxamrek1qqcmx1/cB28lwuT78iXHSoVMRk76CkC8d+iwQMW/9gIdZJqYJPyfz0
9uqVA54haJoaBbBXJM5ACNabbkBjlY2BWiu3aYRi1ltSmv5YXpnONJU1C7LoitvFC5mFHJFS4xWH
aBipC8BtDsnrPKbRHiPEqb/xJrmgsIoSZX4Ab05NwcFmOHiEiQmZG7nz8qziYwIHLFsA0rDUmahd
2kTx9fhWNU4ZoLX4pE4HiyBFwt97iB2NROct+hC6CnwrLPJw0Tdd4fwBxJm3bIZq0/kLFa+DTgcb
nSIJMuJ6BEfHIwWmo2+9LydOwu0U92HXbY2pdLDsUDRH+MVlZkcBp9MBq+MxAuCBR5okr9Jc7UK7
MxZ4zolq0hX6/BY5gqnViW5hZXpX/rM+FT0j2MYoYdOllsx2jnpGPmAXpGHy8fsUdrrOHGIjj90N
Eo51jqlO3/B9/3DJ426gviTlqcPYGcVIEqf3baoZ4WIfK7Luu4tnCRH+bWvkvmFwdH387X6/lKZZ
26AatSUjJOT3l7LjSC0D3YnvqOTp+FR5jhhICgnWxK6Pr/Xamf2lcystLIilJVzMUgUUxuNmMsKT
wG1gtn6fRNFTyKBFYbMT3c6JeQ3jprA4CxdEoLLHvnTcliYK+g5+vladTd1NF0K3awNKXh173iLz
z4ZuiXSQTpGk23ImQJMc+enj2/9tqQSUIwtPdrjnlmWb+s9/GRRMTVh0jKEwJU8s3E+3HFC6LORw
pYT6Z5fSw3if5h6r9dqtPNpzBr0edAqleMr7Wre26lnpR0+k0bZjH19Lzzd+fSiv+u4OT4bWPLyp
481mJ2WeqcS1nycrahPnB6WUjOOTUPW8xVFV62ZwPnv6bfv4wsfrycCCrFX/Y/su46GjrYdPG9Lo
adY+oZGhw2IKu2L4FNqGzgU+vtQRE123vcEA0LvywFgwZjKPFjQFgJaNg108t7njFvKQBGF5lyPd
WYNNx78uUldTsIRmcV4lTakNvYaYdkDaSh3fipzRTUjuGBbBTZp6ElWyeChhZGVD1PjzgdCI3e8f
NsFvD8bV+EuHia5jmdbr5PrX/WYFmW9Ptlk+lZC3uAss3sg0Bmsmc/lZVgD+qnhp/7BYvz+YgKdi
E/Ys27EJRu83emhYJuhy1/iOhYVlL+sANase9S4f/hmCmSJHUvJAQz+Tj8hM66OzRjKTXAQjSRKZ
BJcxjjDsTJfue1RajKEF7ID5zC1m549B5beWvmC5AZl6TIIwPD7eRVQcgMKpNR6D2AcveAhn9KHu
cf/Wp4kXRuMfo/PxCAUlA0t6tu1yTaCjx6INTd0KP+KteMTwT+9bRBhpuPcJSdCnyA50ehcGuGaS
d8/8/APfRrO5IjEo3JOPn9Txg2JqiusNEYIxqWv95hM8lt00jEEkvtG+o8U0Q0Gan3xY/byyH1/p
eJVtlzk/g1gccCQTpOMtkVFD+cJKrW89rhDZBXQd3cUCsSnIh2NbF1gfX/C9sAuhCLAEExqGvECQ
2YlHwbZL/YVzd26+NQhgEWzR09YZAfmDNjYPmxovPmSrojkO1jJz42j+U3T6bXFBYtmBidmeBFXh
Cvv9W4CpKsBNJctvdYxrYLlllrVkWxqEcZC+siyX6wFiA+mh5zg61fk5PzLcTneHCw9ru/hkfFuc
AqkJ1ogXaubAq/CwpbAGEQRrj5R7rHy06kQHwXqVWFlHqEXnS+eVw9xXQwVj2eSMXAkOctL2Tvb0
WS145mNCpUM3ewseN7G7k4TRMvjOCgcCLgPaWVcoBgpAFPyQ3HXmC1uaMkC2QmfDSjWK25Jvs6yW
KphTBg8DXV+gU/xaHNmWrivDFIEtGpxtpC18/ShtaOLbA47F9CPLjAnGx8//tw2nHSNM0HVAacTv
W7unCI8Nc5kfqrgWhNYIA2Fq82DpdLL8c7rz8SX1efPrQaizEmQviXxIP8E6Pgp7HD9zh5bp+BBE
cIzFtk8CL7twUTrKjEuzfbUwdvKgp98wWfjLMa8AUf7H8Hv8zQEiOiZJhlZr4Z17HX//kmaUXl2O
PMv4IauYFJwmRdMVd3Y2ovpqt90fPK2ONzkUGA3P9x1PgI503KNNjrhSBAG3bb8N2tXt3k2l3hZp
qnQR8vHy2kevNJ+O3xBWAp7kPAPleHQGR+Nk5nk52Hdl25n+JqTTj5d3xMSBplCSjiRSKwbeBf8j
6W2yLydXBPf0NdzGXykmIHQr6Q7o+b3Ct4Bzx1pg8d2aScSRGEuCwFNcpWiErp3J4EEDH/YqXsIB
Bgt7GCYTvz0YluDLGYhlOYcoMvRQFXySjtfUztlUn8AoTeZ8V1Zm5Fx8vAhH680aYJ8FVcHmXAdw
erwGrht1AarB011fYEcLhr5iqoeywljR0v74UkcMdp4mAcyVHoALtMyIo0f7eawU4wfLCW99p3q9
Vu8yZciGWlfFPaGeEPQ2e88B6bAK5VTqgcLPn2Ai6GaaMZosrkuawtFN20QR6ewCbbPxxMiwOVvO
W15VNNlBfmfjfkZQjXcnK0M6SQmWXVTwP2fkDFb1vNXIU5t3ZwE4zp8NVaEf+OKmXMV4zTnlWxcP
aL0ehxhaOo5J/ZulqhwI/NUGbLCewfycNvNGsndTxoOce2FIQxAGuVWMdAs/XlL//eNDbQySDZJQ
AJYA6wHaPdrCNd9g8E0VPiH5K7/isuYihQmS4OBlvnIYh8Wo+zpTcDb7mBlulBOC3rWz/B7ypwlg
HyFc8AWRQBB6hnfixV19F9Lqaa/zqR3iNXx11FSC9KYopfk0KAf4Kta+8bxm7OldDW5YncVm0l5w
IsULja14yDYGtL0vC9nZcArpI4UAgZiKs6HBnt0DBeyoo3MESNZt0Fw7nErZzskNcSHnZkCNeq63
ZJr5PRRV5zSHdMecVHXYaFfZyLS7s/Jv1CLu2YxyKgTnpTatjVCNvLU5nx9VXFkuTBAvptsXte0e
weXydpSiv0+EQK7PNw2nRPLPVQ9ZH7TPEDmRcHfalrQIuCDkGax3mOcpJGjAYazRHEmMVe8UwylG
qdBwg4HeZpymX3ofjPLKD/ts041NdbsgybqhUtPyxIh0rU3PvHG62fyOM177zZKLcxf3br+OJ684
y2SbbIEYJ2cf74j3wZoNQZFGMHNJFbQp1zGcpqJTKhGqKp95XhOGJGGZbb0cQg2PzfTuPr7Y+wPq
7WISoJw+5snhjjOScHFI7ZqgfPZMWYARmsxbFFzsFsn77GJwRE+rJKqKG6bpqKN8fO3fdv7r1wSr
w3STIH5cuvduG1SZ0xTPdVnS4xG5yqZdIRCe/8Mx8fpJ/3MMv35Lx7bB6ICL5UA+7rdMdpHZ8FZi
PG8q3hlhc1ygjlBYCVJWufxU2kX4KWlDA7kqTJfVRgwqyfco/3mbKe+AfQHW864arwlOS2wu7jhv
W/KkPu/ui4Lkxe7KAlh7Zzk35pCWL0Uv/HMw7PJmsGf7S5DS0llZlQUMO8qiK1EE7GNDFh6Nzoyx
tTUG9KCbYH5Oq6iDu9Y3OytyzUcENsV64fn9IRc6AuGxJDoNIA1iXQRn9HFKYBmynRyks56dXi9+
nIh4L6o0P0zL9IhSMlKuBvyU3o5wcoU57B1Q8kHb7OMt4Oro9u7JSA3W1NAp+Hwc40cHCkzmgklb
jFJ4v+CbgcpAhkIqan2bloEiXHenmA6y6CYE7Q1VfGLWVRwqWrwXA5wsJIYlxIbFipwDMtX0mBtE
ggokzpFtzoyLZC7l+Yxicola+i3jgvyqMnhoK48Z8rxeuokJJeqd4VqqQH4ibRyqHfK6L7OXJpcC
hZF9xlDlkESVuircLu82Vdj2CPXGPXhkO7sxSiTKVt5kjTsB5QyZ4iaJbsc8iNM1pGO+QDxhHzd0
0HuAetRpvJaciZ8d1/DPk3h2vljaPxZGAuoNf9j2eu2O1xZBT3JQj2oWAsX7aqNnesJzl3hhJY57
adQivVeJmNFjqkvz0hq1LtTHj9N6D3xlV0G406hbDU0HgneMFceYJG8Kjs4fqUqdUzrMSA6G/Wyc
0dNPd8zsOiK9GzXPSpj5fRJN3XmSBOYN7mZi9/G9vPpAvv/6pJqET8w+JUjcYzBgMxZu60dliTIM
szjq9ir8VjULphU4OLs4l9kZzcCiAvPdubTVN2nsuYcYOOyGlmIQQAs0injTVJ78inHaoKckTJtK
o40vMg8ueC3EdOn1cXQSuTJyVhXaQ+OqnS0bhgkSJBACLb9aoyjlqr3BsuzSrDMuQPQP/MIojXMP
m6prZGA4zlIcu3bRyOm9riyE4goQEWSUooBBmdc5pl7DmAJ3cNL83h0oTclF2s+dPZUncZELnGdk
IU12IpPVtUeD/FoESQk6gT7VtKomRrCdh+LQGu10dTGqoG1xDlQeuFofvf8TcFyI85peZH/BZS75
irJeByPcxuOiHVJopR8/nd/jDztFazTREPJ4PschWdgjENhpzH7AYjDlCtXG9DuAqHkHc7n8QU0l
n5e21xYoxvd5SNGnn71B/UnA8t9tWFSfSJsFyFWkQ48ahoAK26JdZP4jROex37w+EG/BUf08ybFV
MGEe3NZN2e9mD/algk35EMPAVeyTxbr9w5r8mxfWd/QYhtBBB/MYsbsU/ThUqBf/iKTpfa49q/1k
54axkcxAzjgX+8s+r7tT5ZTFST4J66IrIVysZN5N1wlmIgCSy3E4T7BGewE5X7srv06yz3+4y99S
BunRRUaA0wYzTVF5tGRDgWh5UDv9DwZEdXRHZuG2iLsge9S35nCJeEHG+LVdsFz0G7d6iRfs51ZL
aKtxL2TV3rtBHp2bcszubPSDGCZyCuygYecsd5TKNXZRxs/99l8pgNtZ/fjf/+vxuUjKvwiM71gT
+Ln98nx/E1P7P00GbO6x/f3v/GRa+MG/EHb1aB0EmCNqXv/f7KTAQTkNlLVn0yoEOR9wwPxFdPT+
BRyE4ZYTaDKF0HprfxEdBcQli9+GBInoLgDWf8JOAt797pTTLUr+oXBiEkR17R6H+ZoxO1ze3jlx
cx9bPhcj4qbshv0SxtNpHtXuAZlHZuvVOM7P+F3KczdzsI7xLWv8VFU91tqtMh5zmWPaAsiboX4o
bj3YxBGNLa/cRK0jL9FQaj/N6ZDcgi3BWBLEwUlBT+dbpUIfXoVMTwFCbrsZ6W9aZOkBGkWDBEYK
xoKBnlqeTJUZ6ySMMOMMp8z+TJcvO0WhvjwLpcj3vWhXDFPLi8q1QZfmIaLmaRGfWkOLg1pSFAWt
cE9sbCOSp0Xd48QY5tNVpfx8r3I/OJ/baEiZTE/2DWiDALPPzLyw5gSHNzEbA0AHUe+IxPkeEEj0
FS5mcGkZ2bU1YRoS2tYtbhZ0PzysFsoasyCkX5V4IV3ApaGYkYe1mE6sG1pHGOZaiOakEqic42Lo
0EAP37twDJ/HkYuIBiWwOmlQG+ir7K52Uq9eTTmiTqqY0kPQdt1mdEasqORsUQ3a/ZfKT0I0/+Px
pquS5QnwyfwVnxVxE+HyecA1rbn0RDrd0GhL1rRCkh0mWP2ZOXn190L0E5pIEeoqQz7spZXxNaIJ
RbGszBGfG/F9zJz+2QjEKmlcgMuBOkP05cTR4BE0SrC0x89w07rhRZGp4sTwjRPsGbIN6vhIvQJi
39f14L5EuGSgZ9MlZ53njHvPDMITu4iLayYDC5R+I80QLqKK2AoKyTMFovQ+mpPgQdZesUUAQmFU
5Y2fFTy22yB0kouFAvNibE1cd9BHTb6gxtOep72Zf3YqR+0xDgCVN9aVeXCnXEI+yYW4WWaZXESR
s+yAVmE8hgAsFUyiEHsqu9onSohBW7Sa10HDXqGe0Gozi5M/9dOkLkPPyw94koozj5b7vlAeljy+
TL7WKrbA3ij3BnuD5TBBH74EFiHOEAuqDg12vledU7W36YKiD1bB+Ulh9CeqDLV9WOn6l3at7IeS
1vtFHTnZSUJj55CmORYrBXZa5NWxe5Wr8cyOR4ftWDcHw+y25E/dI0MPE97qlFlbW4XyETvHH249
FQh4KUwGQZSeVKB9d3Qk/M0sS/teONnTPAoVrY3IsR+kX95WgwBt26oZY5bSvKlizwNvG4fGqWsw
5EUBwzcvYySMrPVoePUjbpLptYyyGhoyJOYnNPfjfTnwl6Ilye/8xCwgVoHFN2mIn6URD3EUAs2M
HiM4gIPFZynaDisiRKBXXWbdgtE6gbbvnVb4QTBvB7XjyaJcJXma3dCRzj+5YX7w5rE79cKlPMGK
AdsA1WernmD50FVBciLdItxhTFVvONqnVVhO6SfVQiVbMHpai4wCYolnjMeUm33FzHm6k9SZN8ou
qjUPlBSwiTNcOz1MpIxm2o25V5/VDciJdRDs3C4t9mE7mheABXJsDG8GCJJfDd0Hzzxh3aRmJA4l
MPUWKhineWkOzZPo8LlByHgzmpPc4401bYfc6g0UJ4T/tZPAobFcXvIEV4a5AhU0R1dLW2V7Y+rQ
9plnV66bYfK05cFY4f8yQ9GGEL1aUHnzN0Ew3EXLjCZ6nlF75wiCEOao/+BfFssZCN36Yi5Dc2tZ
xtcUWSp/FUVIQCDbhy6tB8Y8YL66zo3kS+aPJnKLmJrAIalXdppV33MvXs7CKg5uXKyBTtrWhTGO
fWd3k3RGhs90uQad0z56qZz2KRPma7P1CmhK2L5dDj5akX5YLGAd/dxDPqkK7gNOjcsF/+MvSNUl
58UyfGOI4B04ERdE99rhso2chK00pudt6pXrbjaC86J3musuDeuLFATmvREmOQ58hUK7rY1g1WLt
tdix2oJREF9olNkHr+NbNqFf7eIJ3cpFRv3FSHvi0RG1PlywXv1K8p/cgZ8d8hUiyYxF0yDaYzeG
fdQcwYm1wvjasqj0cG1zV0NUT5/NnqUvY3fZzHOntu1k+2c+wuspvY4qvoKxNbLRUCEJDGZ0PNke
FGck+n2ZTJ1Gj6u7vMdrGvLPFhT8cp0NwtmqAV4AAljmggWSUTr4NE47r66GS2uI7NOAttY3PEyy
zciUGLw9x23CK36GBpw6ACiZKuiOTfCQeV6yKcrR/JqHyLwTmQAOdPZmRuz1eulT40kxmz9VnY8/
FE62VzAF8xPXMcIdwuDtTT6P/h0j2nBnmbX5OR4SLLYGGSKHiIvmTsSyuUTo8HuJZ9GTufSEf5oz
C9yEyYn2kxitzUJtu7Jb48wtTZsmQ4mxH6Xim0QVXCfMigsEuG7AvmhOZZpGt71LIrJKe4xB16WA
+l9HdX6oYl7p1aQkmlhL21DEyNCvXwItmjVo+SxnGo3zBJNOTE5RVxvK7NChtuVq2S1iLRxoX4tx
ZZ33ABvo0USlC6jzg49qV2nhnWMsI11OgaRXo8W9GlS+bC33pWIpbweV2fcZpdMTivrTF2BlD/6b
VBhyoYj7nKo3GTGF7BmiYsgIaYkxUi3MdfAb0+pjCbQZBwu1JD6foKdv+nHq/eu6q2d4aF740iez
8BGqGXlwqDTbUAeGBUu9ytz3M1nPHvJ4dZHAaKoeFAGU3EvzTKYw29VwSopT38ganFNSe0OSl51Z
0Vyeov0rH9zZrb/RvIjS65Ae3ZmMXau5xUcrDvf5kuWoIk3tiIvaKurc9Bked2vcucBJXcTvhxCT
QwM/WfB1idiUhjnvgQaWu8FrvyDqPQLdi3IQ1DzJLnK+TIY9HrxEIaFXdD1afuW0C3JJOpnHp0nj
nKPDgAy+aVTuKsPF9x4vPeNALnJXLnG+jalwTzlBjM+xkUQYcecWup/WfImAT33Z8DRPlw6JmjgZ
H50smE+bwDMAOhr93ionLaWn0y2x2P0KjYDmLElOqIgACs6boQo7OBqAQ+ACAy72XBMSk3NTLHG7
SWsjOlmcqDvBTzs8bQo7Oe3M6Nyz8nxtSkudIyePM2wk62+98AAzT+68T+ohwTGrDbaYW6MolOTV
dgwdRZcghrbTAVVewzT0Dz16UvT57WLvmqH54vTwbtYKYM+UIG8lrGfo9p7/pTX/L3vn0Rw3lmbt
vzIxeyhgLsyNmPkWCSAdyaSX2yBIqQRvL/yv/x5QVdOSerpqel8bdVRLZGYiYV5zznMG2tAvg3Db
3H6OWjIKe5/FcFr+nszydxP3F00cAFUEI3+CmHgp0m/kSv7Mq/n+U38Y5uG2Gexj6co2lQnt1/+0
cUhc3oFt03V2xBjqDUHD+HsbJyBTgLLZtBIbleotNuWPNs58x4YCQ5inY8Bhpf5vZaP8Moex9Y1j
sXnCEd4ghQNa8/OskgcdIdrDMF+qyZLhOOFWhVqVbUR2dxrvSWlYztnM/THU9bynVBLjcy4Ut2Ul
q/bDD0fv7vuM8D+qobwjI6tX//2fxs9r5bd3w76c5QssAGpsZxtz/rAvZ9KNRQ5+NSUt5OA4pyXc
DW5NAiv0xZpx7iRAIoKgSjEXe4zs2qwDzRatyhU+ZKDqq+x7/ZbfkZBEWBTGMyoNzzhggI5+Q2xl
zH8x7Hyb5f5j2Pn9HTM9R9nA8p3Yl1+2iGIb/zhy6S8W4/Q4cHCsPI+M3fHuUZLx4F9mIwtSHj+7
dRsngcPWrUM5dotBhm/df+X+CeyXGbsdkB1eE19ZJqxK3M7O4xBjQnLHru1ckkipAlLs5XuVtFd5
MdlziPXCuUm7ZCwPf/49/PPXgHxCZ2qKNAqx2q8DbLAbMfnmhbpUfSTf1zF6U5o6aqRdUw3zHa21
fGwio/j45y/78wIOLzdkBMQaFuN+NH6mtb2tH759W59j0ai4ulTealyMPBkuFYrnlKDG93/+Sj+P
0r6/EgMS0qaQhwBY+eU8a+DBrS1It4vX6OKlBWteHKLeAwubN0mot0OxgjddGCJnGL/Kvzppfl6+
bC+/7YCQL7LGhjzz68u7rpWSc0V2zXbnfinxRb7kwGyKg72WKiSxsQYlxFd/mIr2rYuu3d/6QqrT
JBdxPWNdQDLP/oRAXZfUZqtrTEJFvGX5DWlpE+gaOfG+LWuB3cBiqvpXM+R//qJQf3DbYHzLCIpZ
089flO4MdmXbkQa/OipfcLaqeMdIo6f4ZG5RxecJF9xr7Mnmel7bBBeeINyYWtn91hNAUvtLEjNu
xHXzW9pZ7tcR/b37F4s2FCm8ix8vTZSbTJjBEWzLx00a8/O7dGBO613SWzeZaJtIekEvkxUs8EaX
60c8Yt3c6vcjOwkY4lg6/M6oDsrEhFZskLq8aMuHpsBHw6B3ij9MWVmfYPP1uLLb5hlDFboXVkjY
SjYCHvG22bSLMlVdpg2RB22Y0HUCVrIdEa0w9MwxKY82vMEHM4vvqLesmT7LbS/QfZ76NxKfs0H5
jHQxuTeIYcW4OXnZNQp17xNkRnFONqjf+sb3m2CSlyCQwP4x8IIAOG0wQGPDAq7Z/AW5SP846BrM
wKnsXZI22oG5i2k+tYkx5cQNaJAG6VaiV8Ty8AfTqtU+DxuUsGkUmY4YJE9GK4uvKfs+rvsNZIjQ
dnZ3AE9iaPiADqkUmwOLTnnbTuWMh7pr94Yxw0YsmBrG/jjFXuuPGz6xRKMWDI28ZSoAWxHWeX/k
UWNOfrXBFz2MhB/nEta6ifb00SZC+DDITDNh/ZXri+fUXci0BqPwmHvxXiMF8QXh6vRNxRv5cTU3
CmQVb0TIeYNDWhsmcnkjRnYbPJJEpvJY8U93SF1hS0KVHBnavzEn3QjAGKqIGTP/BqVEugefsoNU
GYuNWTmxy2W2s5EsM86kfm8hZFA0LO587ZD4WkT3w9Ti0tktKV7s7msSJaa5flKTNm9prxKbU15/
MXH29qyLhn4YGv3S532Zz6QJt+thlLjXT2WXsg/OzKJ+1F3NOmWLBU5p4DuIsJeA1+DrKjeKXBTx
PCRUampDBwS57uOCMaJbtp6OWx/zxZ2SAPKE7Flz9RZn1BTR6QKH5lm4d7Qki27pGy0HkwdTHU44
YgXKfVWknWTjxcMrCmfi5Al+YQ1BgGOkV8JnV8skFHQ8mPGJmS3BTFAC8j09S7n63mpzx6xMxn1+
mWDf241qidWdSrUSR1ycet+0YXRTPdBrsz+kwhu8iw1rMTpXlttjNPMrbB/rclQ6d7ckbFhNl2Gk
xrUF2amqdL8UTrkcdaXKBrIBia2+S1FdHLq0TbEjOsL8wJ56Zc1pOTlozbzUtVvy7DXFIa+qD1lZ
yvJkdbIvwjzpnYd1IKliD5DTNK6SKVHkYLkJ4NZDxJqpeuRhbJ2JojTz/dDwDsK6L+I19IwZYxHe
sGa6Kb2FU1vjUumCyMCr1Vm2XQRxZMVD4FZkgexSV1GfVGtmrb9hlpDMr3gDZWAtZdKeDLzzxzgl
99g3c1xuQVqnxHwMUU6M6dQ18i6Lpkz4eNwJzShRRmlXBJGJvdFEsc3blW4TGiix6lOSgucJcyJH
gFny73bbnJmAsza2WoQ4KSndaJs1JLhLvUD34zoyL8ZKkla680ahWU8YS83h4jSSaXRFEOkNKC4e
STFhk/wAyQgcrQgUT/UJzHyVnNulLOY9kLs1vTLAUDyJzLRf7DlCRuIZnLx7rEGMqqG/QMElUTor
gwIPmfLx4OAegghSTBOVRRZn46Oynem16RLrOLoTXHAvt3UTkVXE77GLOpv3VTdijpobS9wr9sZP
Rk8k/G6CwO0xy15cZmNmmaXHbjZNJvduDIop1Vz5Hj74dnJmWauIqVCEbc2L6D1fbzesbzJVvLFa
cdO94gkm3zOs5OwuuUt2gWfIGWCrkpF5lwEKzB9Mr5LiNAskjjf93G/FJ/PaOxuL7BzWDI+mU12v
K/FhZtmvhy2AhA+/vfWJ+xPviyTgi7ArPgUWWw7VxppAlp+PXDpNwWDgvupcLvluoCqI+Tvuqahc
ktsWZdXmJmsSna8bwfBwU2roPXepPrTzfkbubYXL2JrbTYOLCY65wQ1klsZWJ6OTeU/OvTx7Y5p6
qLDsnPMCEsHLhEYD63FHUpvVz7q6iilzM2jOVZ49ejwtDqrSYUDKuP0EwYuVQiKS1DzXXiyHq4hM
qjFYOoR+FLiLdWhMDitNcLt8yYvcvpsHRQ53qy9j/mFyylgdy0grvy0rqLpw0zEnAX2Ax1QRQZ7a
E14oP2h6VO7LqYnxuQpuc0s3JQ9p3asrWeaZHdhmZ8bc9lAy7lCsy/ddBpUyLMyKy2TFdidPoqqN
9reSG/Jy9gxOqXDa7tikFZAts58ZloQ8ZKb2yugGE0OjLPqRJy15H5Tebfa5kyygNYAgxnmVfWd8
7RUJ2LjSDHc8pZPJr5pLI1l9snOc+NTwtTD0I2GXPfo49jfz4haP2YjtyXPVETHNyD5sIivNz3FO
wa3HuFffVM4srrWehPUwaatyvIqxVQOfsVWZPFGJqK+63FRC3DrVCAJLkVYip9FreQos7SNbNiP9
aNTMzcbdSgW2PDcY1iW/jBk7U2KCjc9a1EyvIP+00S9c5bAfQEVyz9QmWg/dAGgrTNeNU41OObPu
ZiY89qV0GhYcbTPqDrbmRMzwObNJhVPS8K1NXsWOrltdYgY8pVBRzRY8k7Egs+uwelADd7mYCYFZ
ooV5NnMNp/0w2YvxlOELw9rXpfI953qp7ioJx3c/mI3M9l6ZONNuHj7FxDdoJnztbXBvVgC3J7S2
4gZKIKaiNkL8yMOdMzpEVsO3SeMAeDq1+px4wq5JrDsTebJziuZa8rnmGaRp3mnNFKB15Z5BNTb0
NwWrPtpIPKt7lXh5EqBp1k8L3IUOII5DcJCIEve7ZvjvScpfTFIQeGwL5H89SjlVX9OXX9D433/m
j324eIduxUPbpP+x2P6d++t573QgnvBbt3HIdyLnH3MU451rAwQGWGEDz0dH/Y91uEsmGf0yP8ZG
/A3x+f/+6yfGm/rlv3+cXAjxS88sPAPpPb+NQSFz9H9yEg2mStI1mbVTZK1zYLVF8WJnEUmpQ6qb
6PzW0RxBexP4rjBxT34emwbJj115szoRF5gBOTiM9HT86g5GebsSfPpZ6tnC2oZTlDyPQSuDmank
vqzW6nNpR9ZJp0m77dLJ6XfZ2Fk3PJi91c+zEkOukoVzSB3v0e3y4oGnxXirjy9l3QEIUkn+niDl
7lOdp0AM17GoVgR3zfyiwH/PwNhJiUcDhVU/mOXWqFgY6/Kwcdr8NdFy0LxWV5JFuJhdBBOKJgSt
PQvpCEvFTbzMEQ9/HY1rYHemJ8Kipuv3O0uC4c28zDq0dGIkslMpXzNrGr0QqBPp8lpVAOnNNcrl
RjXNp5qlxoXoM90frIIHk1TTF68cq0+iT+3CH714ucIk3N4vTRa/mJTdLP4JMWFNvychicTSwdT9
OfUmkEBzfWdD4WGv681ttwP54x6ISswvngXLh0STdb+F/CyqPpFkMsQsrwd/rIiAcQSoMjN174xW
SeoVq/wyqwI621x6d8D5GvYkWf8IdFzRKChQANNiQU5vjAI5c16d7Z6bYbasw5VHKRadVmW05xGm
Eyac2Jage+zWvfb00qx8UDDFe1giw+PAnYjNhjERZpaPxkfqxOhjr8Hsbya7DYlFIJx+JakHc5KD
b3sR/jRHKw2iMXwAFNa0zADK7nrCYXWVeN7I/kOuSGrxY+RI7URyO4qqCJtWAtWpJtkCpeDxdlNo
c7fxkof8pd2yUmPGffYhhlBRstmb1GeWywy6p6hl/0jZGt9VHvfx49aNPiRNbn0w4zK9l6vNqzFn
6h4NMkP3Q5uIK8MEtbFLhjo5alZPYOxSN4HZj+2RDAM8d6zVfIcchk9aFXdnkmzkb1M3uR1UrBKp
n2FNHtm9xJs+kHq0IoTvITuQmGU5d4mAkLcbPbAaOwlc6YsADACEKjFp5fS1JOihh8pTGtUT32P+
PBkquXPnTN0oauiz25kEPBiskJneVyQWOOxJAk7X+gnMmX4bd1CyAq3l7406Fjd0SgOP7bpsLlnl
1ikomJKr/OOMS3JbqUIL3MLRWPLpDZmuqc7/1JWxeVNmOS6Z87ABtPTiutL1GZYOe69+PZbTwBRh
XPXoYZlGazkTHZgd28m5M7wsx4XgMpmyePwuECMeZwQwI4vEofhESueyM4qIyDF3EFL5eWMST4Rq
5pFKcmBDmBq93+N0Jwcn1S8CTch1bzvJQbT4DFStCPNlNQSZfMxD7JecilwvD5GisqRfGIvnOZos
QoqHXmd9j0+ykIFogJk+ilVNZYfOFmzgxTRa7TgN3XuBtfteyz1JbnFnTfRe43mMK+eGxKbuUPZs
ywsAhQfIect9W3sm4Kmi3dWeHZ+8RRX3E3FtD8WUzb7Is3RPWVeEbsMXyVxqV0YIwY02uZTUfEPZ
QwTr0+sxOzc4rk6DpbVAYyIQRKn5yYkSMmQz7Zxl5m5A1rGD56D4NcCL51aJ9wmTulOkuto3OCwA
Izx1m+rikxyaOJjQXVDaj9pNthrRMd7u1sugf6iMvtnRwvIlL187NV6xzCxAY+hX2Fj7xceKoZPe
nDzPVgLSOKvfe+7iElfbfGHNU4Rzaj5A7pJBRDpsbHW3zpRld31bfRQRmmRMtm666PtSrx/HDedR
zi5QB51Zjz7lY2BW0F52w9x4RzcxSOB1KhAwVJwugwKkIKmhaEjVFZtvkI7SGw+orEVgqAX5LQYI
PXBlnpyRqoiUj9esn7ZR9A1pgWLvTMbO5DS6cvi2Ca3siAvThuqB9Mz6oGF/PDBA5Wxa6vUC4yqL
OH+QwQB4bO7bZZEP1tpRUSHeL+5zbZ5uHdl9detEP+dpbFyt6BhDTU1e6Tf2TNwLGTAIlj1Ovyf8
tWT/GjZG5Nk2wxWdKDz1eLkUoDN3y2hAjMqBsWu2UBdTpvfEIrdcEnmC1GFUl7LLYbqXiETGIoru
bTOCR78F+tq1TiI7XxNQX4KqTEy/xRy9JEpv783GnSga5XyVdsp6cGidH0G4lH5vOWeFlMTH28Kd
X9M/QABsd7bGH0k2kyfn8E7N3P0yzaN68DRJmN4wL3uLBmc/EDL4zVHRligaqmEdrqdeWAW9nRIX
7jHaNaImF5lUUrYPdpEUQQt65gqxpuXbrOcPsDCSL6IouLZkrbBt58MDJ2HBplQv7jI7sndO5bhh
6qyKoZp+5wolgt7MulO5WtZdASQg0IalubUn47M9duTQ0SY8lpIkObt30RzDbKSJN3ODMyPJkWRT
8/sGPELEMCaZjgyQD0bTpVfa6EhIQtNyrLx0Pjk9j0igfc5JK1CBB2/F39918l/UyeCQGWP/6zLZ
30TYX/r0y9D/qBz9/mO/V8rgtrc6GDyuSQIFxmsK7z8iMqx3uLEpe6mUheH+COneVo5QSvDLohr9
Lg/9Qzkq9HeUyA7Ft83cFi3qv7VyFIKi+8fBvKDYY72j4/A3XFtnDfPzYJ7pHeJWsGnHuooNgLQp
m3xoQbBD+o+Lk796WHl2Tb32IdsmST3rqN08LzmNfN74eu89eaOXnwHz5TfcSK9HTyhspg5bw84i
coHnv5uRgbMMYkbHUa17YZV6gD7DgmTQyn0jNaSezoDdXJr3DZTRgNgm6GTCy0OjdeddbPCaTKpH
n/AHXhNFSwDe4uNYSCQnaU1vXIMksLNXR2v0oCj557mBAoNUqe7UjN1Hg1w7POKjtcuYu4Zl5L7H
fvmQWcbr2PHyjt18LGrWy3FPUHztMs90zHsDKiP8Hj6P08x9qHftRwfoAtxJxpOTxsermGuhAqz0
YNTcU9d5p7gCvBMpDs3I6DbuSyyYWf4Np/O8cxwOJXgmFegtv7QYOQSCGHs+AodB904lBWvAxJME
HZ33gE0RdVmED42yqT5momv2dYFkw2kd/jYX95M39OH2k5lgp5kSj4xkZZPuLRyCprD6kCprvY/r
4l4uBasAxUsyObWvbNHy9ieLnJCWN2Q1Th4gPH/OFbPtyN0EaXX1balaxkVWZ3IHXBAt5QsTbITr
X6JCMzgO8gknbh9aVQE9El4xEVmsBZjneeD2yDDpMqmeiFHNr1uJ/hJLPHX9qq/HyePoWQxAmCa4
J8/Qnt5OkrRdUDaKVgWNy3nA4PK+HD3Ac7p8mtDeMpnlj1K378eUNxVnuTihTSSOISNRtY7L+ezK
3gxHhiUB6IbRJ43tkiqDcKGaTBR3xJHkRA7je4ZGu6GgLSlt+8L5/A1gFnonAtx2xZS+AnXhu1/5
r2x7/o+GVgVT73HXh5XmM76e4c4hwzSpgW50SlgfHtTHt++7jD18Kgjx/H7i88LxlBsdi6++Rco0
OF5x1o34Gxc5ZzXqEeZ/nJ2ey6lSb9dC3PbLc5Hwn+DQXi2DN8KVh3yrAb87cLgwlTzRvxDW0HKd
0B9FZ57e602CCBKmiProwmf3HZdv2Bs4mTyuxreDUTVcFJPGP23y8rWsJ5Mm123PcEfsUESctEWu
ovOCfPWhVFnj41bIdlO3ANWHx7eHYGqGXV7rQdkJDqk+8h7iRF15SpsPMfvra6uNUgacRJHmLhcl
4tTrdMqqLSiTs4xMeubfVX7jmVyoNBR64I1oh6g1ilDnOtGLMb0fE/vydnlZsE+PujGY4SzIahtI
R9vVA/pjbEVqy87Nz3GiV4cZ1VQI6ZDLMGdN/PbdYjXaoF/VtTNG2y2EU6CiuWIbxbF5O8tXN1/3
gO/kAaFiHjJBl3uMzkUAZbTx306A7QznEr9PxVodrIXbmBy5vgVpjce3r7kfpo1Dy2mEmr0Px8yI
XmD+aEc74aPC2EKYNhjaMZIWdy87fUUqxldg5N9Q3OJWtrh6dND6fmn10jcrIzrr3VBds52ZL/Zs
H7wpe4W9SlKIO1XXUU77hCQLu8iqa8fY5jqtCVi7Xlg/7F2Hk6wqrepaU5JXh7jLvbfE+sDNgfUC
0zdxAPKkqB9nfpkxjb5QluO7vW4FbMbUrjVVd5ocHOmsTLxgTkv9qIOtDzWSGnw3Nri5TXx1b3TK
aDDvEwY6YNyq5cCw0wyB+Y2+TX6XH428hWkwuIqgfx4JFOEPt7C+35tMOZvh20XLcmtEvaw98buT
O7vjlOhscW8u2XIgKsCjMqq3xw6ZwBDOm71CoebndaEH7Ngq9u9ivgxu/g1hJ4dm4Qp4O9aMhvIg
pxO5Gwy+V1GxQhRzT8/o2dwCN0knUI7ozkRAGADGKg5e1H5rXf7vkpB5LvoGuyv3E6EV6d7oui8e
dn18b6xS69Z9X9aMiXMtudOm4eJuvmSa4fi8pDOTGK1gIhGQWqaH8CXocKpZc7YgBOJv7aIcdw4V
gRNK+h5iVNcuezWzeg6QkkobYqT5ZMd5EUDMaLIbNnfDGWYjX6Gl0+DQ5BhiCDOdnLWkTvu7JBbQ
eCDDF4j/gRySYbjkvR6SwdYpEqGTxvCdttXOTTS8aH1df1UEfYtUJ/Iptub8m9daGiEaQPpIMOf2
Px37qqv3TPeBAgNHai2/yTqu+UyMWhDzKAoQSUU3ID1XbV9YoPsu6FE8l3w5QYZrTzeifYSVTbb4
EI/FdZRIC6BfR2nqtzQ86cUewRaFsVlF2kM1UD4ALH76oRT7X+RLvwgOtroGxyd+agebGMLxzTHz
g36lkJq5irobjvRt6B7X5Fua83CxKu8JPDZ8dTJ6fJH+JTYJJ9Cv9RSzTbThDB5B+ui/1FNoQkzQ
qc1wNKa3mx3XoJXmX6sJNxdxGd/+/FP+Iv74/imRf+A+MiSRoL+82jrFmiAbczgWCyfIVgnIHOtF
jNT/7ybg/5TRQ9m+Sa7+dRdwqbs++Y/gJa/7lx/bgN9/8Pc+QOIFczYoGxIuIlZM4wfpoS6IvuIc
RYUEEOnNXPbHyJwIWiSJkr+mMkerxFn+u/RQ2O+kZdA78GOYN3Xid34Zkf/pyNzdZEL/EOgA7Udl
RiKX6ZKXQjvy6/WCSo7N0Oya1yudSbweUpDzfRTUpo7zRN0AyJRhww2csA3PxlWAh3P9pJmFY/hm
ahwVOsDriPceLkwP9jEMTh9IsLqp4+qYdNZwhpzrBmB+nKt6qLTHtiJ9mZ5Du+pTzwDYXjqPo9fM
zxlL+QqdeabR6rbMj1XW+g7pQOhCVnD5hDgzUhwjC8KmpOfnZ3aJHR/hat44EI3OIGIY8bfR/bS2
t7OqA5fjuBNlYxxJfKYmcrzcdwvnDMIFWA4gYQTKXwfbmIhLQPaLHjBjPl4tN1EXs6rs9WAe9S9b
As6uLQiwi7LM2C/6uh5IKUJQEJsHrbKrDxKLbkiKRcqdnjn73N12+SIQGOf9S2f21r5wS48hS9Md
rdLh9UuejhwphgTMbI+LGtIHN07qgMXmekS3Ln1As9FuaprxGPfZbbdI3W9VvoYlE6XdAKBmJ/QG
OrVuWwx4NJux50C1Cv+U4Y57kxgyYkxbPkidKLI+cg+yHI6N2AA5LGh3i6w7X5CJG5iRftDSzABf
vby3+3Hxx377EE0Ow3qwoqBYBra8tuaEhTe8lkoG1jyX56Yy0ismEhjKTHbuq7vX0qLZ22tbBUOO
wDsFA7ZrbecoI3lmRoWRJGcFk66R9n6xaN4sfbCh1jY837Bm7U0Ryx1g3eVk1klGW9CsJ2V4IxaV
ieHIbNh7hrNLwCRUII2AYGN7OBYGR+xagBShNLLPzdyIq1bzThhm0HrZ+IgGjAfANeJDYg0Yrdum
DYpCC/OsfSKK6T1IvevMRHsUj47Ya8xkQ0Nfk4PblATYZp+zthcHCNedP2ElCAlg1c4tCDoBkRXQ
rLQDzgmwyDR502ar7OJ7WWf1ftgwuGYcMc5FDz562NKFwmxh9PapBYv9eRGr4eedupq1/JWtAZvs
xGvwyWXLcZPz+CtlHAUF50IKZzlw40Yck5UKQCB18HXigSFOd8Qo92WQu3MUOJUa8bcv7QEnuQiZ
ujNCzEqo9Fb23JlOfEMkQbm3vFdWOPqZ1TCricbRnsjKKJU/OIkI3CJNH0qKab9Sjr7L8oT6LpXd
k17NgJeZVT7AxRGBUusNeaLFnnH4FJpRwsY9H0o0AbobVnAvd72p6Xep062hvuZlaCgvwZ7KtBkt
IB2Rmzkng72Vn8beeDTN+NTbo3mlNH0INDSuz4NtcRRRngSmwBXtxHIKEIG2O92uU1/Zmf6ME0Df
9RrFRTm2675PcDDIYTVYiufVY65Zyx3MTf1s9Ohj2KQ4CYWplieh03hTMPelg8OBfZ+1qHzPWx2u
CXamNne066oGgFLnpBaJ/DUdkXpllVecxtZllehRDbkrx7NZlc3Yt8h2qaV/m6OEwnmq7XMzrowp
nf5R99LTgKfu7K3bJruzH8gDacNJt9hZyJkQsgkznaA+JRRUMm4qHlJ0LJEx3BVkasPHTJFNp9pv
pViXPYHXV13v0lfx71FKHSZClHaVqKo9HJDOLzvVsO0f1S5xLQp/kb60NW6P2FsfVW1CEoEth8uM
xMBtfuBjbl9CM63NoKtaTqnY6W4W090PpfkiWws0UJpZ/rgtLyKwtn7pyhCaxQ7WWnaYRfvbiPiP
AIglutgd+0S9MIxzRE7bPivMkd6uYbHU500wydI7JpZ+WxfmZ8fB5Alu/aTs+b03KWR/KZHjxWI5
J7xF1ROGuA+YnyY0kO5vTkKG8BilzNzj4sk0hitX9N2l8cxzCsKGeXJd3BQunFq9uysYH0FpSjyf
pdi3rhv0ICXVcGevQ30QmO2DyF6ysJ364hqhVXcQxFQxW43ksaBVVVbyWS6efFrEwhqtYkTuZOww
zaXd914xwrPmFat1fWLrlN7B8r/ODB5C5JbOu3ySXM9GXOy7wbZpVO1Heu0kcPo2vVpadYo79nQj
jkosO4O5A2xFJwP3+lORzx+naKBgXdyv9cCCOomLBDlGPx3gh2n7uIps3y1HeQuH404nL27XCrG9
8ekG91Lk97bJaCJ6IJQKM4uT7uc2JUHLEcXJSLQPg2yyXavNX620MbkXDsPJG9eOew2p3OS4OEfu
v+k5GbH1xhp3ucnTbH/oPJYBhWkd0tWygYZPFvnXjeXPojEOsZt9mCAEnVbNewIPdaWwr+0aLf5m
aY0LaaqI9hpmrZ1oHGNPmpIXGqLUz0i9zR1w/orpWA33AJl1MAHisSqciqrqn0VK2lbOOauxED1i
EEsFPTbO3np630fEfnEpto7KEMZw9pXebWR3cmo21WC+XWR1BvjEOraA7EcDsI1jRs/WgLzKybFi
djBRsBjSv2SYtFe2VOQLmpH9YImSLvpTPc7s9dnYjMqVflZ7UA1JBS9SLWGL3HRr1/2tRfk/ldcG
OhCaln9dXl/xa4Yv+fJjaf37D/0hRjFIwZSET0uXCtukRfpDiyLfMSInkw9GB6BRYwP1/V5YW/Ld
poUmqE6nQzThzv1PYW057yh2pQUzQhiOvv3Uv1FYG/80XwdtDTLChq2yuXvMXzo0i4kS5McoPo9G
1Cfsxgz3nkyBdW9BmcWG5srzqL9m2oSSgMt52nG2yYexHvtjx8V+sFqjPbBNBcz/w2H8Xxpk2/y5
5N/2C3w4G9CKubWPtBE/t8izwl6Ys4M4uWj+61vJivTWWx123pkW2UQGDTVx1UITYUp0Th+zv9ea
kQJ5lkP01asq417RTLRdSJJa6X5Yue4vS8J91ReJMj6VCdJevKFjs+7X0dG8oCBCTb/lScLAMBAO
XNbjlEdrQJhY1SeBUUwE7QS1cPPuOVnG+FjPGnhUX9pF++BFqoB77yrWrwg5UE92g7EJXrIQD8xT
6w1JN4SSAJO71XCGZ1mDh5i6lnkLyT0FT2xQLa/Y6PUHEUH52o0M1DM/TdhFsu5k97kfecAV596q
eXiRzoXsLhsQh1YMpBF3T8heo/dzFGsIndfu3MaZcRhgVnxJ9aS7laU9B8Qa4N+sz03tqCcXr/Ad
qtWFSOChv4qiZDzPGmVD6uJ42RWoJi6tsJbrKk6om7OcvmUw6gdNyE+6lTEeTlVdBxg9k49kvTXu
jlp5utFQWdwTCyxn3wW1EE7pOF/H7oqnOS5oEgbctqusXEIDHSPekxgjXjtVZjvZJCxvAIisaHj0
1HnQvbx5GNPK4rHhlXf2uLoJs97OyG+Y6SvrOYs7pEGGlt6uaxuKJTL3aOCnp0XXZ9zTVnWancY+
FEVZ7RuXvD3f6JzBV5buhGvlGsfZiprQJb1pZ616G856U58EPlDfIJLknqPeXnlO3u2BxOrn2EAT
CzrBOyeGXsRBVOnFx6Y31FPtEpTRTqyw/HzQmkeUkuvFqsz5GpEo3DSXylMAqKQx4tMjHtkqibHb
ypreQRU8iv3aTlRaODeTl5zTHv5dN4MoR9azwt590N1xuuCwGa/sSQ1hIVKJGIPZdK8xOTWn1OID
9dZD0lNKDzqVXdylVHqgvlxU+BD0Qam1ggQffomvzYVGkKMcQltOxosZQywoMzxBGJOjG/CSIvDm
uTsKBqYTWeaZ80mZy9r5EfKBkzk6WRfUk7XAOehdhqtjbaItcm2lPErE0mUhI9uCQbgll4CVULyF
CkXaEyASBCLMLPsTqTzGlWzs2iaKXadodddu08wWyTXJ79UV5EqOHn5WWhL6Vgz7yb5YTJsRsheJ
L4SwTaRwUh49Ya+urmUhJYdvbfMt7z3agwCIfNNLt6uLPZ7YxYWIxsPoFFaBhkhO926lp/bBzWvn
lPfds0ym9dUd15kJshIneMs1OZaLxORiaPWFO+H0aUwWj/LBcxamDsQiGkGedrn046malh3ZtO7n
/8/eeWw3jqTb+l3u+KAXXACBwZ0Q9KRIifKaYGVKmfAm4IGnvx/UVed29zG9et6DqkmVJEoEI36z
97eLwPW6tVD1SPsAYqe/oM9CBG4QubXKIcAlK9I/o/w8lW5rrujJ+0MZOiWOPg6R3E+oTK+Ui069
6uPQvCK9Gh6cuqcVn4uoH1dT0WRXdo8VMjP4mGRK9aXGYNWo+jU3PwElHAenPPIgPXRBhpK7LdQt
7qy23IzUSXfBokoi45iFh7toleJFtcQyRMvWRhfbuC747863wKletE79LOq7wYyi+9gEB4UmvXiS
izoqnGil8mpINxzPHL6iSdPPJMQSs4q/5VUasTnYOqZMe6usEAHWuGixzG9ZFtk9SLTCitJqay/K
LUIj1XFCSv8eygi93qLwMhat14joa9YcjZTkRQmmf4vC2kUfFnl9ssV5WmMCKpGPBYYTPRjCNF/L
PmdWMaG63jd1E97btl1R1lLmk/bkRs1HOekksdjsa8WuXnRrwaJgi5SnjJUwxv6uRTuInBKTFJG4
lkTskE5tdAWWgR5O9A0/Lgvb/jfnO/IyLRq2ynWaDwdWf+aHnj6fiSXCMoIW+lCnzB7UosPjbBgP
GGaDt35R6fUpDx3nPB/yFFXKYuRbdDlzhEnlW+CXLFo/GJPI/tzJXCSADWpAZuAIA/tWdacWOOr3
27bXZHQiNgsqKvpHDGSGu2ki5zOxELAMkuo0VaP1gq6rOiSV697Dijf4qfmnyXaQB1Gk1nXUqjPs
C44ckZ3DSQZoF8uD53b5yhHa6IdGrq2lXlQbgsuSy0TBvLNLreIL5tG8FnzQ7dWwSCjFIqY0zc5c
59GEjqrmXzErig9g4uqhNq3xxI7DzvymipBoCkb+/SLbTJlOruu8HHdLXfIzW+SdPKXC8u1v1SdN
NgpQrDTRuUE7j2NN4sW35CIoBc2PchTBvGsvDeBkrxGagSycWKGT8oP47MWBXl9s1CJNtb9VqtO3
YjW0F/Vq8q1kbb9VrTJyBxZTMHZ2DMzQvXaLBDZexLCUcLxd0Q/NTvqrptvpbdKdx5QErV3yraa1
7BrhXdFE1l3zrbdF8mJeg7RANtZG5ce0CHPbRaKLZpX3K/hW7mrka31YQuV8T4S95iLx1b/Vvu4i
/JWqMc4NxxmfokUYHH5rhKm7GFZlsmXDQpxM+gMD63vDrGGNgh4ewUBK6zFB5egu+x9tsVzS/zNP
IKkRMxKmxYEIgQumxOnBhrOHSLBn1+aAcka0n5naFgzJjaEGlzV+9btIlBHCYj5iADEcQ5C6h4bV
h8YJB1HkNorADHYjDAJETsmofkpGWT2TDs07IjcalgITQ8YmT0oyfIy5tVf1UM8HSbZGiWypc85t
rs/2CrIr3eeozcvGK0n6szIANDJqJDPUrwvbET7lSf1KJNukPWBRy+1dx6XPPr6cB8KSXTvYeCVT
1D6puQlsgoTUPgVPNDL8CCK6Udem/iozSz6OI649tmbYv+xkck6yTjlo2QoRMVg6WXJXA/MZiTR1
c+SbcnypTU/dkJe6HyqQya500Huu0jjVPm0DkpEsXVXsVFOPwD/CXEdJYsxcGcqNul3MoPeebMoI
rgYzq2tI+uBvr9Dt2M/0UD9UMsl0vyh74BNW5zDcRQtrtScHx3Hp/LXI/rd06p9IpwxT1//Xrcnu
V1mHf49q+ONr/uzq9L9IoLjg3HUTw4K9UNj/7OvEX8CK2cwQWVg4+Lf5T3/2dXR/f7IZ9L8smxYW
vWxVaEPMf6WNk0tD+Df7EZB3i0CLb6Y7dJREmC+buL/ZJ3pmSVlUymxPRsn7kEbjqm3ScsP28Y2U
lMcaFEqB9+tN5sbbhJVu27kT4+qemTdDj1lT5sECIXdoMmwwBdfewetSHJOTXq1dTYFH6r36N2M7
Z11GLmt92ehnLcyqDyjt+k2DoLyDOd6trWyY/UrGaHC1AnRb6N4g8sn7YY7XqWzzEykHlJRLMqKF
NnvTaCbcoMGuj3pb+6rPrwR9wDJvbYwK2XioG3d+EE0g1qU7uL4xDd2TGXsp5ccYYGUENGBrBssU
S+wQeL86Nk4dcxiynZtn0V2rx8YpsXhNul7E90i16g1bAnWPewQwePaCAJMbE0PvpCDL5m7/o8R+
uOqtfljXdjX+jAsvPKWDPa8sbyZeNVMkm0Pn2tSc87sBpxfnXzZuwL59tclobe2OyyROmfgjVPph
9hNmr7Y/Jl6KUS3GoZRgpdzNLbnZvKuk1brFLVfNtv0Gq2rXYKlHOk2N+8ryMDm5pXHzKjN7a+mD
XwU1T075OhttfkuFlEBQ6TTxSgAw8oMuu6s5JJl2y55lTKHSt24u44fUitAiIRvnBCaFbVWFlE1s
1oNHem9xstNpxlORCxI3iORjJ17Fl7rMhjf4xM0XewzvZcwtQgGhMQ4oElx5jnoP68iAxgkGgnxw
B9Y2RWYtw1sTB1tryerdjRMCDLm0s5ciLdB1ZZG3080MX2Mx0wqgTy1Tgrer+uwqU64xaRn88Tyz
I+WlI5ugMSsGXU0QIB0r9eKIVb5TK0XYjaL6TwfMqyVwBB3hwGmCd7NlS5J8uGavQQUPiG8RZhy8
fDulpRWQPZfH5SP0QeNiOWN5srkhz3AIWcqQfAYyx3DjcBunbPLyBPIgypPxfhI9yib8m+z9oPzj
RFyyASku9ti7IRMLevF1rSR0CN3KXiaU2D/rzrUOGq7sxA9ZQezDJc4L/MZIMixJhf04YaNDnWY8
9aUojkg/4p1rwmNaEyw53Zshj6boULXtRdPzy6spnG40obzGvNTHG3mS5akphZP6Fk3KBsQk39Bo
x0htsjoucHfm07I9qN4jPn+4e6D1ooxEkROQW+QwiURJXhlFfGHD13zhLe93RmdVv4gbZ7bfAdP+
fmVJkFQSh4zBt89M030Il/I0hpdEOia7hAd75Bm0tTb/ndE3Htk0dk9NYg9+6WCNI1eRXxxL/XSb
OtE+u2PO/5gFiXkQ/V/jb8qJhVXT75LBTj6+n7REtPy0OfT6bmXQ851i4gE24M/K61AtVPYoTDqf
JV72YnuD+ToUVHibNrfdB6Bc9qFMg/FmsORANdQCfueOJey6503tOrs4ojDjXTNRCm2ZzbZfrRvF
QPRK5yoNZzqpwDBvFGXyNrAr3kQ8kZDBPBF8eGatVoPIo3hV4Lk6ar3kJ7oT3vYsjLRHcsVhmtI5
PkIW83Zl1nqb73crH3JmVeGE/bhJg4KlRttLv0z4y02uLc4GxoIAPd1SPDkh374byFV0M5pIKmsW
N1K+y9pmV6eWtVIyX5oiuvRquu+05qlXYbnqRflR4NYNYSSzdb4z2+6qD+F91OvpKiNTnbzf32Lw
TkQQodzWPCz47m1srK3VR7vWmV/CuqFu1Ed5dhy+YRWITYoAyKwm+NhmUd5a7rFuZVolSKzYcG52
lTw3hENdYFGYrPkkTBuX0bvhAgGI8+kCAh6nJCHcQXm0Cje4x4c9Xo0Rg48sw4nmVeIpccoUEaDX
2xuIPvnKrVS9x0JCjLlMVbTWMNQW4ejjVv6lir48qSiuTsm8RJuaOVBsU3zWRovSXDxwTbLK7Dvr
ugwy3rXQfGs0+UmYEjTBAnIBhPAWwUDRb7TcgiaOMYUMTJpdv3Kc8pFpmu0jwpy/8l745owXQwDx
2lbt+FgkHd4cN91ZCYNSIWbe4Jitwai6YJUMU3pOHeOZ0YCJnFJhcpvyA+5oaz9wCK912VUMOlIy
jLwOqNsMha0s3xWojtVI4sx5SnX3WPPg7yhBdVrM4F03cuUjFFx1xvTbmqpbFUv3V2y68R6ns/7h
OhoU1TR9YgSV/ICcx6Y9Ya8GmBLHelfgsWu89gikwSYZd545D6w+24fAQely4Un5M1opL3hUefMV
IafY6IWcLmNUD9XGCnvWWUVrMn0kQrbb0HAU59JwLhln/gOPFcxNJzDuYfrbG3AARennRAfu04Jd
mt1As20Ms/rVQODfoMw8THmZrqyq+tFl7PKUZEWfGP0b1j9ksCW3vWfiHEOI9qnb+js1706fVIDz
qppWNMf9skhKidAS2l1twzCbCt13+BiukrgI36AsNPRc1rplX3hmcRhuKBLkl+2K/kaOnfGcTmqp
IQjY8InKno4DwVIwl8xA0tj2yXPiwvjEEpH/agI3+dUiCDt6TM8WFTVCk17rt9zpw5ZJ2pEUU/zz
c6tf3CApHyBkjCjPFJWVtYgcqlpeqr4aPgryvz8G07AuDlhWn83wtKqdeF4ziCk5ydu4c7FYCeUH
aS69hQwfnntQAcaxMQODJqRhokO30W1lqHKdj0T40jqjdnWMWvopogbFm4hqAS2ItukJ5jm7orZ5
YgpaQkIcWaXZM80eLqLyUiKyP9qQBDYBPAF04Cp48VTc3oZ0jpPNTMhZsWq9Qru0oRQHKoV0Z+il
2sQjsBM4UqW9ierxd4HQ9moQnfQ84CjdA+RRrw4TJZIeJljMsxf5g4vBUbMrSMDufEhzqrC877Wj
XnKAVYap9mUAkryq24SZ1xRsy9iQvKxM7SY7++k2mVw1dTBcEWnod3VQ1Ej5ynqnTCbAHVN5n5rh
biyTra1pu9AMYYvK+T2pa8ZFCYG7CHlV7c9GaqxiMm62ua23flmn9m4u57uRWIddXQIfMTsMqCJr
+vs5pcZL+7Lh5urldRpU9qiSZthLK9XeEcBeGBc1vwYXiKRypnbrEXe9pZeusL+iqqiBsqy7GueR
ToYLOiSdPYkor8QCd6vK66ZVow/ixarG3TiM4bqx5sfJsdwL5i7U6pJOciqMHVRguK5GvWGwF/4i
AmNntVx5PanBmz5OOobU43hkbYgYImmCAyrrcxwqlgZCrGGHJQfS6MdTkEhSydcJseAG2fTzzUs5
XY2T2yEU6jdJtaTc7dKcAOEHMs3Umo9wM4SAbgabOANP00KuhFDpkJc9PZxy3x2yaTyM1L/zWVCq
QJQK81RspiZZls7YNleCHC12ntzbZPTksE7NFcRr0pCjVA69vXKsoDTxLeavY24/aLrX41D2Oh96
zvAYgHuCUDI3lzAR5TbphX3XivlNzVa8mSvnFnsEcydz294ir8AQCA31Sjaz+NmM5eQnZjH/NBqj
vRtyV9vGRv+rDidzMwizv5OstNfk/dlHaJ4Y1gRkD2/IzPPgOuoWUqogD+ms9aS5H2wEl+zwLvkx
tOEEbq228SLAbsw1vLNhwqorVU3h9308AiyQEVdllQGLAieL+fyJtOZxBb/8NFsU2lmWfLnm0K9s
lQPIxnyXlfZnhKYdL1/sHadwdopNYnybZ6e6/anbQ/tFtGFyHoaioY5vyE1x2GHjVnjU+85jkEAt
o63Tvk0P8xwg4ZxnezrbcQ1jOMvn1wwA0V0T5Z80oNi7SxMU+Wpo8VWgOCrXcRF9qjzn1tdU/uWy
+uLMIpEZCEvcb2uDSRfli7MxGdPdoLrNPjXQzYoTcUXyjg/XMDPrqNseep9p5pNGDsULe7nuBI28
OM8ZQjmUtG12TQvFSoQ0sOgnU2kdAEoSEx9kRFwFurf4VGgNWXWRxSK/ZKhzcPShMBhXh5KIC7d6
n628+DmzA2N8G1i2xpHvLqwafSieCor+jTBmCTm4LbcNByPMnfkQT/gOKqJTuKDn9BKH3fBuEM6I
McVlyioKFDZ1kjCQN/nhVxVSlLDWJFiriL32CTVjDVWmLVUxWyVu+bidJ5zhw0zoFjBpIkNU0/+O
mjzfu1YLRUYNFSz54lc6QshppgDSiNWc05q5aRXW8ubken8fRm11g/w7s6tTVLeJjWEuLCXwYCte
J56EbxTFzzR+AW7LqNyClpeHzNHC+q9Mtn9Pff7Z1Md2DcBu//My//D1Iyr/bpP/16/4Y+ZjGAZK
WC5zMkjYEDoLhPOPmQ9e97+YlmUItvYOaov/nPjY3xJZGjn01mwuyff+zwmQjTCAdBWks3jlYM7p
1r80AvpHqoS+fAfUuISGQBmDFPgPq/zUCBT2m8C5iMjWDiFUcnUCOMwRCNZyIv1mNZKxZdFs6p6T
Pc5xJbyfBIj8ivBoPLLUtoRvlNYTGMLxFflVfBKWi4YLVAuMoQqMbL7yZvLA1ho1X3tD9RfibA2H
QT3rhQq0FRirzCJ0zYubHRV8klxcM2Itx00qtwzPiwO5JJbvgmD288kI10We4TImiGILkwrzTuJ1
D2kFQ2eV6ENwzigXzw0SI6CcvUI5Ww9fTAw+7LylskMe+E40pLvTq7j6qPNU96ltnINjNT+sOkHd
N8qIJsM16+g0T9G4Z7trb3mjtEuBhGBEs9lvI10aCPxqz2QighIHoEa/FbAt6HSwBl21KDJfIXOe
bZrjtRGPWMniSL9NzdIRdehI+1Z/zUTsPY9inK5ooRawkfc6jtLZ9PrkB1afP9iJpvZ2V5uXOs/r
Q8cwwkc3B5i8L4eDQPR352nZD69VtFgVGxY0j+lJ5am3y0qt/9mkbnCYAmFt08LIfgEUrzdzIo1f
FiZM5Uv86HvPjH91HeN1b4jHN2HIAatdnECnAN3mqzyTH6xkWNe5CVtzWb7mcf6qCL28K1QFQDAa
+vegxUZC4VdubBS6KC8XNr47FLQVOEOEgVvAg6k/jzZ7az2qDssT+az6xtlKA+QXSVJZumeSoWL0
fS7EalyOwJ25f3d6b0FLrrKRCC4HEdrNTo30fpqa+Rqwh/DRjcJTsMDKw6kaBT8FAaIHU3JHoFI9
rXLNih8Hp8nOIq+mc0TxdEdAT7Il9me4R0pRb4umGT9buP/gKXSr9btUY7reNAlmksE2drmbDGdK
tHg/iqI5twFxw+Dph/ArIsXHz6qKdCmD0dwKMrZ7Mpg2sAZuXR0kFxN8BygGluyCdG5fOb2HAKzp
XqxxQpSirMncplaquCuwR67NMCLmMjKRBGi5xjY4N71Tn5OusWorAt1oaMt667Hlhtg2MP4ieqKZ
p+Y55F7Myfc1o98ls7uNlJmHTQQdH/rmL2cW+oqExQQfD0ElK6vWwH6OM1pcC7LU1k1075WBFHSL
2j1VAUNPSIDszkOh/+yx4RBcaTifrELm4zzmhE86feTshpoigDZ6eAMFat1raeAS/QGgvcPfFPpF
OkynctDs1pfMmY+IIoZqDZ0r2kydOd+7Ar/RjBbOd5yxWMPNNA8NKQC3TBe4xLKhexEsjx5Yw0QT
nsWU0CsvxCheWROLIw93v/T4laB/Sn1lwi9FxzmgPK37aYNXFiVnSyJBTKr3cw8+ZtUPythGqIfW
EdbRVd3awV0ki/recdTaCGT9xDrGuXlWt68La74OVAx+ObpH0fGxZrJsjoc4yCnuB6e8T3JT2xhA
PvAAV3J6JAqjusub3nwyTQBfsW4oGB807x2AEYATcRQcCrybj2OiTB+7vW+NlX5H3UkLXQ4Poa3q
80S+ms/hqV+ajrebMV8EYwOhRq8rbx1ag36YlfHFrN25VLYqDqbRm4e86dA1GE3uj2Q8EhEbhLsa
6fI6iKsnza0Q3E+m1T7SZE2/cr3COKy5035KKKgJeVgwVbDV13QgkW/EIt25YB/W5Nij0zXn9hRH
3fhcZLq9VVUR+o7snTuYIhqDXQ4iL4yGdZB68t0q9Wg/VUO2iEU8ht3kIzAvEc47l+C8tz1P+2Uk
SluNQ2QBlLC730mAUMLGLnxriLbw8UysKKL0H+GchxsF73xtsrPdyb5BBlwFKno357A9A2AAb1J2
x8gjhsGqa5Jf2K3fzwVdwDDK+V43WJQ1UQ2MokUQsrHRABO8QidJhSrX0FX7dedG9q9wmewM7vgJ
E74HUeIy5wtS1o41++tzpDEHKSsxvFYj7j/bqOabIweP8WTpvHfIDra4ZlAbCETU5LuNd0XUaRxY
qJMHEdsfadZjh3VxiBlBUZBgUho/BnQMzFnnZ9oHFCfDZO6xjxGCpiNSe4xjY1wTu4F52stus24c
qB70lVcTtb5J9Yk3uEA5uHbj/mGo0vBVGwUikC5Hk+wU0X2SNSQmaiocXhA+s/q3lHtEIIEdgcfR
23NuanBt9HMDBvQ2z919B0gDH4iendCbpb7g2XtKJjM/Bgwc+EgQeeEZ2E7nMDp4UrulTI/plesS
g4MVhL5dhHIfkze0DSX4S3aQua/L4Iz6K2XT2XSHZTTKSEiP10OVE+nUmciA8zLeoRhOViYN4mYk
jeMciprjewiGH1GsE64HLOI09437aZCIg+Kr0i6iqR/Qy4nHWdrP+gSlI/UCReNjYVdH2bSTndtt
lHD7Zyh33VE4+Y9kTtpDlLjhVqVxuetpRPfkUiKuht3WHGP6OBY7oX2DDl3ezwqjJVoO0UNkfTDC
ynxHOzycPW7laMVot3814ljbZ3MvznkVJ0czFtvSwtSD5Ynpg/0yakTh6DLPNijRgpWLZ/DJk2G1
61qprpVECjM2lbXVVfBLsiTABRBFO+Zb9FxMHvYNGc/nCO3kqYLT/dZ7wGjchnT3as4UMkMx/xYq
e4ryosBAnriPacBLaMmD93l908pJrLueU3VD9s9H0NA24O6MrklVnrNBm+5GZzxPgWE/Zwp+lCIP
eWNrdb+D9u1t4zENPupuGlGRx/UHXQotrEfQfAlj7OAOKMdRNH8MBucKmhODeMOFyEfXmHVoHDrB
1mKyAB3KZD56YIPcNMxOY3tySzCq5F/k/cXOypAIY730I93NnhPNKR4pqtJToSRXvTBoiEBvyeRa
lq2x8zCJXFCKbHNn2bCPOvIii3TFYhTaLkrsfKtHZnh2k4Jjx0w6KDpJzKRuSJx7BlrjIbIzxq6y
g72XJILt2/CB/CnxS0DoyKIGY75WbIH8VNTGsZzrYivkMP7ApiGzFeRYipSUkAaSmkIwVs7icBLl
PH4SZ199OLjJdcrcH3noBWteyO+8y9U2YU4Bi7rQarjOukQtl2JwhlyDPVmliBcNkqzuqtFkH5Ni
nh36XEW+ZodfQVuba7ZdA1eag05AeMv6Jk2u1L0+Ag5Cl0xn3upBxQ06BDAkOQeYc1JtRlLq+8DS
9N8Y88SqhZEAoJa1RkmC+saI83pF6QHuOEsfhDsDCGj0idFP0CyrPzM56LzVHwB9w705BsHGLTrM
DqwhUlZqXeOzs2jWasiYQSs3cN9UpC+wgg41eTzrDy5xVVBTpzC5GENrfI6Vm11nbFW+3psZ25/U
3AbFjAXhUY5Bl2BX62VUfsZdjqp/lReZlz+5Y5Sm9jEQMk5P7Si98mmYev5q8OxHTZuIpaJSXiW1
Y8yITjLD7f2CNOu18OIULCTw87XWBgnGPja+vyqnir4Gj1dIjSDe+JryAwI9cUxmD1ttCsYagZ0c
13oj42PXS3WnKv5vXFTlu8Unz0qnestP1O5SFIPrjhHRLnZRsCFGG4uvOtCNO7Jr5QFZ9swnmHX+
xe2cpxkKAhm7wvmys6oJVsSJVacA+eSGTUB9qxc/f+Lg79PyKn/QhwhThUW8D4EdQ7e3s1YupwFh
IYrpNyAdoE1DkxOSFKd7p8YJ5WbCPOlFYx9rvaYEECBaWQiNa+FMwBZcjZ+np1X5PMa9/QozAu5D
Q/g60hwDAqbSiebV+cvdBkti087a6X0QwTVMJH9WPfPGR5Zo4bpPwhj1Cwb9u6kKTZ+QkWZdWxni
UyQ+ToeBu5JXyS3MEpzdxiFpDGrkpiry45gnyVMoM7IdKD3pmZr+MhVz+JiLudkCWlF3QR4lO81r
6b4EuWsXLeiHekVWS79xugpmZtKoxyDISd2NMdCRguSJQ9rUxa0NPSR+yMlf6qg23oxKqreiDF8C
IlPPNqgHGOQFVAHLrCoA3h4TIURZJ9fLq0cCfBs8NUFVuHfdGCGJjtQPBKUsd6p5DIlxjnTI04PO
tR/PITJ2PQuca5pN2Wuis8aSyRDsJIr8EBKMYe5ohdpnBjjDV68ZGMyx/Z2aPKzWvKJim9QMjwCV
FTPT/FYw01dYbrDQKHMNPmz4OVP1UfFrIAvqcpzulbtAQws0mbc69KjE1MwmsU9ARzRSI08NCfKB
TXp8iOY5OQsCkQ65BRskE3QO7ujwMOnaz0yW8zOG+gXlZDj8ciyFyo0u0olQLXT0PPmD7s+JO181
cFvrrKuCXWv22Q0uI+bymeeqnlm1GEoPj4GZMoqn8vVjJqv7IgkMP6EtY/VXLIWsIeozVLcM3rsu
lhMMvcKESzbisUty9Va2YD2uRpo0FmQDh2ZMgaTRsXfCSPW7yGHcvWIkMn9p7GqGe4Pwvb0DBI9v
2GvTa1uM1fg0DxqL35XW0vC2953eWC7Ql8413Qr+RD0OJ/4ktZTbMlQRK+fGKNnT/Edu901ks068
wLjfIXBTT6i8x5e/Gf/8NyYEY/EY/H/b8WI+EDppYoLRsM50Z7Fo/K2splLjkGSWMVywrIu15pEa
bGB9YosNSp9Vevhh5tauT8yjlYqtZtdbERkb6QZ3VTdjGwVL1Gs7SIrkOcf/JHljkfT8l9fm4N+w
nSW44B+TN3KjJyI6MIdLVdUXt6JWDPZxf/nf/wL/3Q9BUbREyNgoBP7xDyCSdqTpRXse47Re/nG0
bAvCcPv9Y/49kvynI0mief7mHfkv2a+HLIuxcTZ/P5X8/qI/lWguhiDwXdIQqFOYPvL9/phKegYJ
r8KRlsQxtGBrGVj+oUQD4YVWzNPx0jskm+jLNJGrrI3+7//BYeQ5rivJosEZhN//X5KmEVD0988p
5C6TnBY+R4jlmBh6/xDVEjsx4xuAccdRoa5hO0rUjVh0ltW35JLQG3ttdyw3qlQR89gGggtKx8bP
TrWhgdzXRh4EvlzUnPO3sDP7Fnm2i96TjT3ST3JOkYGmiyJUfYtD+2+h6BRk5FH0ZgOuGxOeWmUE
kqJG/paYBovaFIuLy+W2aFDnbzlqsShT6SasetMbyYhgdSiDY9MEyFht3H4/vUXb+i3UaKVH6s6s
I30Fdd02/iSFKdYGgybz7JkYhhovd+4GG+FN3ne3ZtHTut/SWgo5ZLZiUdxWi/Z2XFS4dWjmt0V1
VGzcsdRwEMoxxNcn9JBuL6lumajQ6IRAzrmRp304ANkzMbefOHZ3LBEh8IFcKclZQJsDY3gh9H3T
+kYRqC2CZ/M1W2B+sVVnj4Y5gniJ7I+wX5B/5eStWXdY990CBOxL1NORYd5HCyxQLNhAbWL5NYLI
urdcLcPcMtyETk0rvomD1ehGn86CIbQXICETLHLi8jxbx86obvCGIRd2URzeUXbalyEqIBtSg3Rn
fdhggiwvQVXnv5Pe8UjtsFEmilj6DMKam+l4nyJga2UERuATSaGwkvAvohFfPZR/K2xoBTR8cewX
CKO74BiTGjCjtSAarQXWGC/YxiqNfiYLyFGUzrDm0jgxmprWYsE94r5EiOxUKInLMX/MFixkkZJp
ZC6oyAWRCLUnfaizpL1oI6hfsheaZ7Y9AYIBc7xMC3iyWhCUhuCVArEM13ofhE+zdGFVZnIB7SdF
SadNtAC6iaoyThaAoOOkd18gdAdkwHb24PYFiHt0jd7NXfCYEr8PI7CFmYliZL7YYHD9pOJGSfWx
RG+5YDYR2QNTBb1pprZ9mjJzVdUWsQ889nflCAWDOaCIN1rbRkc7iQy4sCnoVGsBfKo0HXYU7sSk
YCaAft0cdXigsDEXMugCCVUloaQyGam7vhmiDc/gelzAol2AmNCZ2xeNGwGdwk0uBNLAPdn9Qh8D
TYpUM7mPgJVqSM2MhV7qZfaN2iPbFLL6bCoXwimo0+mbeWo2H7mLVz/9BqLmsQkEjukT0p9TNn1p
Czu1XCiq6Phf7Q5zWT95wb5aWKsDsO1NsPBXE91+5zBsrubCZtUWSmuWhgJUO+RW21kYronbMLis
dZb2cOMBJbgL8TUA/UoAJRYNN693GWJECl8SAWME6fBiQYbhvEEltpBkEfWuWApjfhkTCPdDFW/T
P8izDTZAK3uoFi5tvxBqJ7qyAyhwlOkLv7ZYSLYVF/ZuTkfnzgZzO9XwbusJvtmaAeTwMNjtC4If
ba+pCdAYSH2iNehf7EFHg6SBKFkrg774fvpG7OLkh2Mqf5YKJ5XjzN5TQlW4tU34xhGJzfe4V+Ir
++4fBW6uAwYDpqqx8cOpetGuolpvP5qaX1knBXJdV5l5CrOCFtwUPNJ6iBMntzPquyi7nzh2V9HI
eUcAVQlApZg+5o7wTPJpA5+df3uGCzDhTh+BDuexrh5VjXBKJwcC6Fx+LREIEszmUZfehyJAu1XR
E7EtsSn2MtHrK3w15aFK+4Cpe9Fma5IlvFubuL+rkvltaGKCHCKZMVSQhILAp6OtIv87LxeJf96N
NM6dYNhfxY62NeZo3kqzzbe4Pkc+4gXjzLF7ibKpMez91BftEThi1HG3aOoz1ZJyIrAi6aBTRTTl
17SWJcracpT7tGMAch7t2nkYubAfrTrgI5IOPHpMqnrx1hhxfYxmYDQrgvLEz5anP/YNQlWYw2qB
izHGqdybyjRJk8CO/Qi7Rh7VFGjb1kuKcB+o9kCocHiNsi57lFpi/T/2zmy3bmTbsr9SP8AEIxjs
gEI97L6RtiVZki29EJIb9l2w59fXoJ1Zx5aznDcLqLeLC1z44Bybe3OTEbHWmnNMd4Vu292TvMSD
689D9FSBr9z2UuUHgYXgxePUD97YY5qNHrpVVyHmSLpLqqIdNg8dLqGKSnew+r5fIXJGH8DS/rVI
FUdzIv6G67ZvmptplDWIX2eieAaWVqECsdFErxSmmQ9mYNUvtTbjJ/ZkJLAgXK6RruTvgt72v5pj
1M2bKAusOwNP0weDTIhLbkIBpED5kueW89kGg0LmVWTV3aqzexjhPoWOXfZHfD75uuH8MG2mbDHy
+wF3kUZd5D12/WRf0ZrKPhuJmSC+6KRcSJfxcEt8pfPIPuJvK+Yeu44Rp0Hzx62CNXKfKDwSBTt+
SqlqFItRiMYpLfqb0aXoQfsXGTdx4jTVSkLjeUqmIL1YWRWGPMWtctfSz2e073X6WbV1eoeM4D24
NPBucKyCIwOrHMldxMtalW39bq4hCq6bofGmlWwYKGwn6ZvXFTjrJ3uYhi+BF9XPnlL9LraYX64C
n77Saqwn46RF0t8UNusNqEmNd8ScmnfEtgBRswyvOaDQB8XjGkP17Idj4a2nOSDLW7QWEvI4qWmd
uHnygchRpVZeabV3YDaR1RujVaM3q7Ij71xMiS3NalpPigqfT+5vLVebT4HfBmoLSAZDs+gNIrSw
lN4FfmXuGWS5YAG7AtWxRyA8yzMNX1v0TJhS6V5NQ1ufBN7pjVMpczP1wA4z4gEh1lXzGvqE2tYm
kjYnATloR1DXVqKpbkXXtJgcbf8qM3qUES6ijc0IQOfYuIqwmjwr9FOqk5ZmYdiRc9iNTfkRpGdV
bFtF5UlWUT1/WbxJ11CZq40lnVcVRv6DGxX5Sxk25Q48IkxzlviAhK0+RS40+CkrIoNZ8xi7pnvt
z8p97m2doVqr0NjK0MY/O1mT9eoOzInbQFiPPoIr4kpya6Qxphl9FiV4wNAb+WOKs9k7JFY03Xlp
UPfrUUbipffBiVaFXT1Tnbe3to+Kbp2M0nzqZg6QMOWHjmfJbLoV0nXx2a+ZK22D3AkXu1ASfER4
UjygKHSanVVE47lrOmy1iWFEG3yxjMtRrhyTML0xCWD5WBfuJZx6rBh5D7bHgIXRMVyaWv9Wtb4J
cVCFm9DPGUMSRS3fORlnQ0+E7h40Kz4qW/fq1XeBsdLBrcJHMg5dxnKYatHTG5YASN7E5h6Uanhp
WjlvBzkHR5lkyJuV3W7myspwGZvdlWAC6HQ6/xIlsiN/sXOgoSS0nkn1KiLyyrHWhqgSXh0FSKMv
QWGu+DVB+VVaddeRHFPi2K0UrWpg09KJdZjgC01V8rlCHlYQusL/qwBbsLRAEikZG8FdGbN7GmTR
HguvQX0QdFeamQ5d2NTxzqnO8eSanBHzIQRqkxsN1vi6O3ixD+K0kGH6sfFcQbpFMDAFiGIb7WtV
SWfLVHQ+p4aoTgPyjyu+YXYlMY99CuaYNI24bQ95Vfe70MdbXmch3J90/lBNjLTXQgr9EjKgubHq
muGYGevjf1fJRRu30z9UyTisFjD1/124cx2Duqab8jPh7vvf+qtM9v9QHqkviHAA01Gl0sr5q0xe
tDtLoes5prVwOLjWX2Wy/wf5uYtRy5ZwqCmh/0+ZrCzqbt+i6LbMhZ/h2v9GviOERIr0Uz+H6p0e
HZ0muZDzgH783GuyotTPW1WYZ7qcZVTzQHFg3YwoeQ9xK8ZqmypM3KxVfUUHm7fUAhHVWl/Gkaym
VT5Dq6k6WHgjxCkf6jRavQ9EzCr1KHxsOZuhEa+hJ8OHfER1HIeO/aFXqr1mW2TYOviEs8dlQqh5
GRnuNXOgRQvvANncG0mUHlDqFmc3GUHLjvZtplvrlcFYMJ3NpqaBrxzZEqngq+LBSoPOvWrmeiaM
JXMGFnuVW93nZJ40b1+DatKBOuonIHunhmIMSfXG0qa1xsDbPdH8H/CvdX1Oj96K7Zk1OHcrsrZt
+z2sMoBYFnYEImayIH4QETsDU+tiXuuYAvLIQK357Oqyfs9MGhUC2Ie9HJPPWe0jIHBj/BNmHdPc
xrSwT2R8PyHauHHYM8jO8CfrenKTIF8kDDGkUQstEnJza9sK42UkqmpFZzfnwM7AFYStb21r4n4p
RjyG7jNCaBumqdHcAYiwrwGvjVvRdq44dgwbSlIf/OBxzj33PTOJ4F63k/SOOiCHi9F6ZWfnrFEs
9i4l30f65tGWGsVdp3RruAd0IOpuLE4OvtZzW7ncyy6nKy5BKyDSnabh3HYIt/GcEkwLrmq+q4tQ
sY4HIV6lVMAWavU0rEA2oRcY5gJF7IQARAU1hgwQSwfGefJjNZM4CHXCmO/JV88UaBU0zwdlmF72
GGsg6Q+h5xKYtO0KJUc2nyVvttnLLiHC6xiFNvKVPEESJV7CZtYhvxwJOMQd4oZpFB6WSpGxEwwo
mYNi6xAHc4x76keC0JeOxJItUg6QT2wdsj0BRYgceua6a6FLZDMiICYVcthmc9CvNcJjgnPc+3S0
N7ktj2Gnr+3JwziDtd6NESTUc70w3RiA5sHJTYsdsN3mgZ31drQER2wuswtn9BF5Pz0Jc5h3rhsH
u6Cf3sOva46E/0bb2amTqzo3MOjaKt2RwypPvgH8LG1Eg4kxSlY5E9aTwt2wG7wSaUs2zUez5tWU
TiYf/Ek+FyiT1jXb8CqJWmOt2qTflYXbtifbghOAW/xVE+170jHjhtpxYfLOOUbDatqXGHYaVXU7
NWPlT416E+dGAYzbgF1SCfgdDJ2/YIn66BIizUG6rFZObeIxUzrFDaJgySFBD68Ke4QhFk/VnpzI
922M2EqgvadLZlNDIZu74dMn58SeIC6gGiHaFRfblyqrpo0XEXwEAnI41HQBUrw+mCPm9gA5/FgM
Nn7C7C714iuiT/a+7kw02fM92LR9aTb+yQ2HO8DPxwI3CBQBALsJdz+EWkeo5ENT13tvGq8TaYzQ
CLpxRzEKspq87hUxKo9I2OkdklGzEXn2JVOmhn0/OJski7r3sVHgkBdi7XOAoli3WQRj75rcGqqJ
fBwZ3/uklNBPuTW7qNjmzG7WLm1tnq2qEdD8kUDJBr6gQWzpwdPZp9klgLuWpn9yWC5PnWb0T1ZV
ckFVnxzQ7xEC58biFtvHbZ80aCz5UnNZXEbOzC8osAmn6gLqWg+uwJnDhbqLZe2cygr3ED+Y3oGB
9J/cOvpoGgT2IUj6GrUAK0K3gVBD2CEzHm9ak3zqnzrqQkJUlX/L4R/y8+z4R5QCd4Gjb5lUmTuW
Ce8MkxSHLMC39gPrCqHmNDT6VWW1yYXDWb+uCZLdMyK0d3g6uosd2hFdstG/1qN5N2uj3agkf2pC
yVTQ796Bz9gVCxN+BBix2KfuGocqBEEkIj8z2SVWSvSIUaoX0pQuGEzZHSiGxlT4+zhp74EWOjuJ
1+79kIKAM7BjjKJNHlwjebBD2gbUAS/N7H90QnmUHajMSnTVLs8yfC9y2NGVPZZOskfhR0poUivi
gsJ6D5v/UwEaamvruTmYrbyvAjflAU5LD9pEBiGnHsxLJKw7kHJXhHg+OqmcEZUBeSwVx9ym2sLp
eMY6iG5Loc9b1tLK8G68xtoz2xrv6PFRQVR9WK9ZRr3nFKr1x4zxKJNS0G5QjQO44f21O/Xbvk5P
Ll2GnY1D7awdaqW6r2IsPX4ZrdMp84gO6+ZjRIxxWyWnPg7SfZuZkPR9gwNvb+zYzLL1HPjuyhuU
n0Oe69QnBaOFBbs0vMs0m+o2yjmcz66ur7OOFFsSn8ptldjRazU6kB5kdzXGoDuKIXsQqj8g9L/2
ezxfSM79rdTt+35qLnXs5p/6sTj43vQREAmWEr6PMxIsinjWjc/9ZB2FRgeiosAjwgCf22W0FcID
esjVBjaJONuxTUoQ4MpV04XWE410hO2mwBxs6BbpqpeyMvWA3m9Co4eSV2oGdy37GsV7cSDpPkHz
K6odaoTuSsINXMdSVgcfruIKtcNDZID173uaqOXSafPogpmufCTxrXhnhlU/btSUqTCmuZZ0d/TE
wEpDnT2NvfWgRrN6Rf1i0E/Ji47QYXewYFxnYtArpcqpP7DPEsHQ+p9yo78REUkWLZaLu8YubjCS
Gus6NW5pE3Tv0jH+0GgLntLolKd6dj7gxcjuyYE7SQPUvODrLdFK9TPLqzosGhrUSTh3mLvrozUa
CJpLzJVOBprX86p0naeKL9v0T34YYl806c2E/ZA+InkecM003lens8NNt9i27MjKXgjDm967g+Gs
aEA9MWOEoOjl7qPrYqc3AgfIiguGtggLEyGe2SCuyXJ6uyPjabW8RPxgsN9HK93RJ2BB9vl4GD0J
raXA0unrRO73ne8X/QfijvDhdtElM1Obqp4tm+JcIMyMtQL0RL22qkydnRtS2Q8JTlrOCEV4jRnk
0KZBSsoSCcNd55d3Xo79kuU26m7Bs3uH2XXqD8bsH8p2Gu978gx2S+QwuSpzGl8RSfK5Tr1PrM4Z
+C7H33Q66B6g/Z6dwvL3la/p04NY3AaVwwYRk4zckk+1juxFh2uUibwU5JytS2nXsC4bjMptM13l
avAPQ4kAz43qT0SILi2FLBY3VdWL9yyQzbi1gOUwXGmHKNujfGt2TJNSNq/GKJ5g31nn0JnsXcZZ
8NEkYmxag1jwxpWhJut9HpHPUmQ2XQhUrXAaUTDA8qIrCcRqO3fcc7mYlZETcjzO+5PbkbUcg/ss
LHgwFCoLoaXQXYDyMdvknDxQUcU9DcM8EPkQndEfuLs078P3Pp1/La45aK3zon9Ehow+ZfhcBo6z
bwRTKcw42AkrgAsoM44BDYvVPNqEdCtzzy93spPFYUlA+yYrMdyMqnvuQSzgcV3EFBUAW5KTSRIO
avbAtDxEqiAGLqhIsPcEVIlWKprFSX9ikr8NtHVJosR6iBVCzKyi5o6jvDxjjM3Xqeu/n2YEx32N
LAa02d4Ur+gxOTQlQblN8uBBhMglskUsYShoM1FV0RjSZEvT59POxPyrzg7gtfJ1rgH7MNsU69Ig
OyFW/cZbpCqlRhGmPAeTaU2W2JxGz8MSYs4hf2d63Obcrx7GEhm7a6LDs+P8DHEUw6/w8g3lCvSm
llb6KnQr9sWsJIhZ3fkDo0QntD5lRfdQVpP9znDm2xYHN0dme9qNA75mXbVMUCa0gxVcLEOPOKZm
Qz5CIqPzm+X5A15+qM7L0GicQO4kgt4Lnut1EtlA9olSKK/SfH7I62rclQ3nurgM4s+pJlVrhHUx
xzzpY+asJhMBrYOU8sEV2VUddeqilY+mvS6+cgCmFRU1WwFMdU3MJhJw1b8bievczVmXP2iVxJtM
dagkFTo6RYeNgzcisslIsusUHeRqGgBS+HTqLo4XvJoNWWo+Q4l9NKTjbT3hofMbZLxT5nLyQQn/
DqHMpUBwdpFI/fKyHtZzo5ky0Li8yMQ/GcQOrGeH+Z+79JuZBA9XYDY+l9QcmTCepDe/hJWzd0XT
XVHq0jJNUhLi52PgpT0QEmOfRV8Njz4xnA7zCldzdahTfVPH1rkYI5bICGdzRz7irqoocXupLdyR
pNWVizMhSc4kr7KJJubJTL0H241I8Ynnl9HtPgVd+FqWZOHRKb0l0tctg4eyn9sVJVX4bBhYwBnB
HQEPAFey3KvZ9z56FQQB3y/3KRvkSoZedQkCbI4GIddXIMVuk4ETmtEkGHO7mclQioftkgYlNOPZ
uOmcuvdWaT7Oi2gVJSfyZ5YH06ii3eR5zVHzBD9POvpiLSALKwAiF1lEnKwAirQAdu38iTjzvNwi
I84vbFsYVMfSyjjkldolDUsXt0Mr20Nv4AM2EyfdJzF+MfRK2ozWZdpWT3IQS6hNj7rfruqHoVsA
0X3UHzlZp7C9omKv/ELtqmkOz4PZOTsNwGHSM7aR0n/ne8zwitgQX+246c5zFDunyvL0QWZTeurK
YNrZwFvuFVnxG09LnDdmcg3riiI/NMEyhjQomzK8skbgXEir7GthwkGv0RHuLSYrm6SnYupdtYxB
AMtoRkeBhbq6J/d8E47on3JIluTMtuGG/gYuIxDNGEa9tVMl1hYiZoAbunUObja9ennHPES6L26Y
ccc42F4X0LMPOpmOND3Raw39ReQlR4smctmP/We8WzF2dNfaJHnUgxC1C45CeiZOin++8Yd1x7sT
OiNHPip/JmvJYnCQuAnGZIczMTtydjwyhUbtj0dmt0gx4GZnEz+9XWyzFEt/xIh9Mry7jgHennKY
ros1Jk89GkRO0/BFr9mu2YkGKobL1PjnooGrXqWJAn2PfLFjIm30lCAl1umziwR15YRZfGhSJdbf
tHpp25jnNq3bU1NaX+u5u578TK+W+kLOCNZZ3beLS2TJpj/PQMNXAGkYWGcZeJqBOTopay0qJc84
w+GA9ZfLVVrm16HjPoJ8bSAlClLgF5dvAwe/EOY+HOh5ZK1NPWNH065LAfsYHuPoOG6/zGV165Qt
IkMsWHoKGLlbhDghuGUKX6xzA1/RgEZCBhktG6tZm9HIqmybwSEqM8xNaWVzcMFrz5u6hmSIrbpr
WSNtoTccAl97N3lFuHn0VH0ztiV2jmaSG8rIM0v0I0FtxU5145ZyiydZMNJg1IWOX5BnOotOIjwe
aKXMbLyqtY66EndTYkAiW0gHUFXqWhAzZxA296FWeD9WA7M+0NLinrXzToJj4RsRMJU6A9WXx3BS
UxK2hokZF2UiXQEUC/FwihhvoYIrXnGr+rdJaPBDevYeCCOaPsbzD55QN8j/mIVUQuIvNXdtYwPJ
1Dpx1hyWjY2DrR6PsZvc50H0xRP1pZnlOfWcF0vIXZW9tCJfxOhfMctUlLrxtC3EnKybnFFxUqwF
RpQNaJKvVYsjAKbec1TTtq8VqgRU+OsUAQaNFY9+yZwgES0K+gER01NMqsFzUiY3mtBzqP2ddsZ1
hZboXd718mRwrq9WY4jkALlzg7R10vyP2MmrHpCHb1YkDzdjoaHpu5gAUfxgQNemzWiIwV9Hfny3
o5MTntiykGPPwq3Zoae6uzKQbe/RVmQ+2galj3FWBzceq1rLJFxoG6R6VEceg7TZae8N5eTNLofa
O+20kQ4a4XxEu82hTsA2Vssu3iXKF7VcFdwjGymBDjtjMq86YgLw1o1u2hI45ZMW3/3/MdsCHLu8
gJb4n4tk7hOHC9a5qP1fP/9HIlP+VNQtOrGf/sP2Wx/9tvuip7svTZfxV78HlC//y//qf/k/vvzX
uvHCp3n+u278J6Q8L8WPmjUpvv2lv5rx8g86+j9isf/TjDf/UFgufdr0Sx4NWor/NOO9PwRtehy2
vvWtU8+n+FOzhpd2gZ9Z/FzfNHD/shn/JqCdxBqaWorAmUUZp0yLC/0o+6xHOJ9kqYhzUSk4m5jS
83g8aBuQUkCim0OJHsEzwRQjjOEhHkE7jtUUAcLE9WG/4OYppNhMZmIBErQJn14a3ypTyTmUNdAJ
PyjAZJExo5t/EIUun+wHUSgJ6XxghMqu6UmbmcWbT44dcSCVYNZnUlNgIEWFAXUExtXUu3gYDRRx
35/v7w/Pzfd/+sc0ewtS3dtLAsITTEhAdjs+9+znm0WgilUZXRmeHce/KlvaO+usF8LZJ0rBj1il
NdZXoc3qyR8ArI6cs9juD2Rq9sHODiNRHgOXQ+9q7jGXrAon6Oa9xMx/4xWxa21Lkj2RESlxn0ls
/HtFdXNOGhFQycbF3DP0CxA217rO5zWcE2hMISf15Gw4/XiXzTUxiNAjX2hNlM0qYYeD8xUFfbjV
9PxzIh4BPqHOMKAzOfwiDFtbXFO7gOXkenJiea+FxUMwWJn9oq08hlBi+OxQbSUuKERQUbtE4BHF
E/sDtozlk5u0sfWmjkJ5L8BTz6vYbfhujU7qJ4NklJvQoaBdjTL2KEJtyTmNPsC8dmA1RBzjcz6R
P9kWLA8RjQ+6tiPan7Uhxb1Ew9WcJRRyeZnTgWO6405O9VESwx2dWt3w/IVNNq8NubBvsL/Ie8Oi
vfiBSm40ni3ZcufiZuTzTOybJXufl+frXiPdYDJjcOmMBTxkmpTy6WTSFzjEZuIUVwYhmtFNAHuE
EHldEByhBovvn8B2e0kGpBbdBCmu7zR/HbK0ptiKndvI6finmRNxk+JJ8Ss4qm2bj0xt+uqgZjPP
t9xHC6ZXbHFbYiMDkzfabQ0hZS75WelOS3GGLJNFp3n5Sdzl5sCuQY4xVFZ59mtjEhtcDwahyvSO
rvGlz7eGx6lilYy8vFaohLchnYnGTaMnXsLMF3xK7YAVBO8jM04nbggDvqZ/Lodxunc4Wl8M2x85
KCYBkaiz3ZUvYUJ7eZpC59HoXXEZ+gpJJNS7Fzmo+ABSRnn0swr3pQjRw1SWmYwokXhko8Ecb3ra
td46SgbueJ4F6XRCh8mUCJSu/wiXsGlvZQzueGP3Lo8N2j1u7xDjHHpntiP278YOaYSBWqotgSZN
ga3g5MoTKT8N+chvF1uVGr6ST9hVT/wxT75W4zDeEZUo7hMHufEaqYT90siC7T8qfXGPC5GfJ2Oo
4GA3Hfht02HO8u3sltUTd4aXCzMWLyXuE5w2DQVM8xEi43hHbBcvApRWbnAsK+ns08wszzbkLOLO
xwbuXZ8A+EsCOd4wZq0PXTTjpbfozEGsLTuuQvORVHbB2+ZvOVFzX+i75FhtsQ+eiyiV+j6dqQ0f
jc6d66sWmatGsYSxEB64xfI758Pk04ow8/Qu6BN9GHND037tLes494oFYp5y7qVuW+7laA4xzgKf
0zNHGeZiQUZHYadYVaITimRprb89yCmVB/W5wSF64/TLS9FqsuzoslmsoYUq5X3cLd4Qj/Re5+NI
7JR8lyCrwYwfAhgEWzyIS0RGKnlLWc41jTRMSLcJQp08a6GHkL5EF7afrcBr0w+aFUJE6zEAt41Q
rgC3wNGK5j/GIGJzSGoU/Esmj9MJcSa/eZtpcUnQmo0fvC6o0y+2W+BWXqkJ9NkW4giMppz9Z65h
HCXfmkKSxtwKtrhpHiOJGwRRD66xlRGH5nM8MmiJyTmil2b6H+2+C9blLN67fTiCw8/L7mEqJyKp
2iba8GDQOu+wkFoZLjkrCEgoyeN+WAnEI/YmcnP7QGi7M1yVCpNw/CGMVEd3rbIdZEUcfyC0ZLD2
q8ozH9GUyrWVm88GAIlVW2BsSSdGa3GE+/cgUhm+ZjC5vowhBVAhdPGuzZwrrNj1tE0zPVJnuOGz
bfUMdtikNmWB/NcjfPZZKKKkZGGGwdqdc/JuWlff+CHoIhexOXm6ZBdcx1WYPciEiB/fbNodFFMa
fP0I8FeH87bPB0iI2Zxf2arvtnTksluW9eqZEUn0vlfZzeCaY7KHCYOlesLXZSYl1SsS4fdh42QP
NJWacEdjfIHUcyrI0no+ZXDCd56l0E7WUH4AZ6GMj3urvGfTqT4WAA4iOKFNsaNrW36IHGe5tXns
Ew9nYyZnNjhe6IaSVxr3hN4HbvM11q7G8qPUQc5JSF9FSmY8iKs2kWkXE1ZBjgObBtjduW7yEld+
PdGVAqt1dKNR7gDv3NKhq/aLpm+DGr36mKS6gkAqGasXWEz77ZS73YWwseA9YQ3O3mhmOuyG76yN
xJi93YQN6GJEbX1mwZ4OZlFMR2pL/zi3BHBNjdZrGonduu6m5BAR3nXfM/n9bDJnPWNhIDiq0LRC
fzh8/s0J5ZfDnHJdi/+DfY1eg7jyn88ndZlbMJWrAMgmerq0IO3MHCw2IVyytB9MkIIBb/nh91d9
E6zCQcxFjwDXF52QdAl5+fmqKkAMEA22f6K7WD3FBAYx/2glZ4zfX+eNQefbdRyXq/ic9r5jjX88
qvZR6XSNHwYnlS4nDNfUrNk4q57sMWDB+PcXc02TJhoHZM9Xb26l4B02Qg6BJ4gOWIhLmLJA5kEE
xDiKf3+pXw+ySFdBenIWNwVEnTcH2Tr03coYTecEM0RcCpp+e+iVAOO9FvCpy6zvX19vUf4IHhP6
T9APf/69BENv4Pu5DRQjCh6/b0FFZLJjAArhNMLInNv7+2sut+vnwzpfDi8Pm4rix3t7WJ9AB7S+
bnF8OgWnK9dY8K4sqOzABawe3AUOf2tt5D1/No2E7eP3H+DXh9QDFb0Es7qulFh0fv7SZaFqc8xS
59R1sT4Mg2GRVDGU5/+Hq7jYkyAH2ZLK5OerZHjUSNZunFPYRvowxYC5EJ4M/3Az/+67kLMEZQkz
HC/em6s4rSVrGuzOya9JzXVilxSEkQj033+Xv3ksbV9ZJh5a5GQItn7+Liny+biKSc+TgYaqqyMe
CgjP7khEWSsuTGD6+R9Kul/XL9Z0VhO+lrL405svBpMtmAjgUyeDcc9H0ZHjPJs9RxGkJj5OioU4
6jQzj8jvv+qvKwudSqRo6NsW6dvbr+oTKmPOlS1PKUO9bQCO8NwCRtzMieNd/f5Sf/MVeTjApXMG
X5jo8ue76jI84VK5PI2aCRIpIOV5bmheZ4oHJl0qOET3/9I/ycrp4ZbDnqbwyDn220jZnhQ/C+SI
OGUOxNkiV9YxM71oT6Hzj2+6+PW58elO2IuTki72r29a5GmCMyLzhJrXx+4uchtzrGtmd7D8NAkM
GazZYOKYDIuDqoKzVgPgtx8DAJeNorgo7ZcshMUtosbi1DljFbrxUgfy4O9/i7/7pLQ+ACchoPaF
XN6zH0jyRWwP8QS75ISzlQvFcGee8P+wX/aJ4lFLfI71v7+k+PXdxVvKW8X2DL3Mc98s9iFcFRmw
x50Mz+CsO6KuqVbtOLafPU0mJyKdYHneyZm8wBqvn/reBucHimq8qxtZZ/s67OZ6xykp3rcT49d/
/dbjlLTpBvEy8Nu9TUkz6yaae4+3Pp89Dt0mkasM/61TQ7w4qqSawfvv78gv7x5eq+VtoJXDI0qW
wM8/Qh03y6F/mk+9CtRLYyZMQKa64DEdMeL/2yMEF6NvtCDtfJaat7uAN2NZAPg4EbY6jjdJkfpX
0BOochBkUyX9/pv98lMvF/No05nWsuPZb171fBFXo1ecTg6RiLBIYoKIGOlAhNz9/kISc+vPu6vD
crkcHmy+HILfNw9yZkVgbPD/cYLQ4D5NariO3nvTpg+AiubmXCU9nRAVKlj2Q5SPVCSupYHnLNtg
WY93EQwp/BQDxdIaCgI0Slfrg2k4tLLoeoF8QVdLeV6nFMeDhNveYvLD4P77b/Lrw2ALjnc0TH3b
+tWDHReTB4ataU5yJiJ+KCC/ow6At2NO//rU5diCZ0C5ioat+wtDsA1N2fZjpGFQONbRkwnfvy5r
f2vIhZZfjP/YP1x2rx/OQIptDXUUrz7uZBuy85tfCTGgJcBqqJNTj+oLYYj9SavAf/zWEHHchq5O
PWf2A9M2+Q8vmXz7iOBql0R0ODj7Fwgje8DPr5nKQLCqAeiPAPeUzxvIRmhDoQ2i3pDrYQy8VwfA
ttr0TB2aix+WvIGWDuODbEGprpjyT3dml9NFnNOlX1NrdyksOgL40GrxHOmcFNB9x79/40LQghZY
DrF98EndXtwKnlXe2kkzP+rl8crIL5z3E0qP6tTrCVYL2t7xxh5GWmNNkNL3S2kcBau47kN344W4
e69t00j1BvlVfjvQbbhApDD2o4qdm3ISIJRKvLgrutjAKkxsjZDGzQTZTOPajEojpaurNgWDCW2+
mocNwcwzBfQcnwYvFmvVZzaWoo5xik/6QY1Tgt63idX2xZpxtPLOiITmUVeJTHwetJfSFDeY8K39
sVqaoVOYRjfgE/mza9RzeWQmSNPb134QHZw+pSoq6pn/dq4JTPh2+OzTgM4L81M2mxrey1OEyGb6
Srec+SJ8Ck3hPunRxzjiGeMdHrA8urHyMkNXEdZ9e9tYDT+IrFze7lLkVXpXzib7BQpiUe8YP8Pf
MaV3FYJ8T+/cSjSfx8bkWwxWYs9fLKfo1LWu8S+vYR7zM4+EiNQ7vrr9YkNzn99XBMP421Qm6qrn
bvZ0NEiCJjeiTcedw8Qz39AHoXPVopdz9l4+OWDfyJ9g6gWsULzOw+IfGZPOeD8S4jwjOpvZtXwT
RTW+lcxqiNNiaN/eCUJdiXfkcYluqFcJRGeWOVRrg8hZBvno0NNN15JQNUONJJlDsoTbc8gTVABt
dJApDrF7pfpADMdoNBijtqMgzwKdMT0tr+qaeT+SrS3BXfp0GcPOHPW9KLBI7b0YeDsQNM+RFyPW
7A3fzgH07Hn65tCh1RA5JX0zGAPWdA5ohHi4S6dy/Oq3MwO7uR9vvrfg7Kzjw1jRKO5VIu2XOIii
YNt0zYDw79trhQk74wnlnRlcK/FeCjum9TYQZHUvRhHFB7q99OZlu4wttWPzFNWeQ2UWZTb3VTZL
z5xUyu51isuh341Yz2++j2YE0RygM5eDRKg423mlq15ykSydWE17HmcZ5c8oTDrw37Y/1+loMkb0
rtwrzEsdXHAzZtpfeqnZnHM/5DXNK2PJfZgUN5ZoQUXYGwzR+LYpaj6IMOmdMJuVzV0xi3p87tA/
wMTPXDtN77zSH7tre2Sa7CQJqiIUb/H0xQO7SOAxdnF1O4mKLnA0cTa2eP8G0mxWNmMAeJQR7Qqe
FcU0Z1HftJb7gYN52oLc0W1ZWasMnRe6iSCYc3rzBrGmp0w3dOunjKbkjg7a7NGSwC54yk1zpNVG
h7z1aJDNXZ8M33f8/2Z7/INrSSy9ix92+l/YHldlFzfxS/GTa+nPv/XXoNT7g8wRNn6FDcld8oP/
MyhVwIgpQG3XcwQKg8Uh9adrybL+YP1Cm46jSboUcdRbfw5KJf8gfRu2W8mpjsJO/BvXkvXmNIdM
d+lckBDkckRx7bfFQjzpocM9oI826Wg00xLjf7N3JstxI1mU/ZX+AaQ5ZmAbcwQjOA+iNjBSEgHH
DLhj/Po+YGVVZyqrlZb7qlXJlCKCCMDd33v3nmvei6SZAa7Lelc1aQDwrPbFuzL86NFPQvBpRRkh
HZBQNZbcDT/3zXMlvHKf0apfE1yIgDVAQvwY1GgK/KQGXlAJHa7NJCU8pDS6H2lrmeeR/PFnVku9
rYsAMXVSRJdKOACzCDbpyeOxWSpj0Q57XRjzAR+J99AxSvwbQM5P5RJ3wMHa5LjchoXC8nOfKiUR
lDTkuj6OrTneeiRu7AnGDFmn9PJ78bn/8Ij8l27mT4fBz+uFVOSMpUFFEmbx5yMLwmMxxllW01dt
7UV88U6yZk+Zxj349ZV4SP54Mluu5Ns0xBhgYHL7S3dq7jxzXrp7xwFR6MaCU7KMJI096GL5wLzM
2U9JGt3/+qL/5dejWeoLk8qAx1Qsf/+H6jMVlhoKIk6P7JMwbI0Fz6FwzbmbbnRhAP/zq7kQcChH
AscDefPnq8VhMMgSq9IR24/LTtcW8w7ekTncdHn4+Otrffr3/nDSXe5n6PO2IiUDhUNp9+eLMW/N
k4J95NgkY26v7YTAaAaSxaKbY5SXQKi+6drOPA8q6w8waHTNmBY/y68/x1/vMBUe/iywMws7+eda
OzeVPxUddqMGURlpjmpSZA5F0WPoAVn4m4v99Rly0Qa4Fgnj1Hx/qWNb0phtjScC2/o831VBq5BI
8QZjvs4SSIoSL4BfEtTyN9f9b7+k76E5Malpfe/nqoJJ24DBsU6xJWHGWPV8m4PdDQOEfxil/+iG
fupUcIKaAI5YBZFf/Pl7daQxmH2CsYlDYoy4ePKhzol2uoqJg3n69bV+Wm//pYmB6O04AMkc97PN
9MfXo9AE4RIQepyneTA3VeQXp1zavbn59XX+Eie4aG9sjwYZiwyPq/Xn36nzctV61SiBvRI4R2Qm
XhEmi6W1YqzqPiRSFhwaOG2g2oAUSHJQESeXX3+Gn56d5XelFmWh4/RoeX9puvSTmcnG1XwGHAOk
MPcNodazEV8i/ImnKg7ITPbs6W/W8587dctll3kNVSGdKAtA1p9/9T72wJwgSDkmoFxeEOEVJzo1
03Wdlsm+tWumddqoMNEN0xj762jopv44eOX4HeJF036ricU7EfIVHWJhgN0FCnGK5tS4+/Xd+W+f
k849RwOmWqDZvJ9aRJmLXpgS0zjQd/Tep6lz2nXf5CFfEZ5b71Aai20LTaMPvKkasgsTYWB+Nkkm
xy6rnCsYBdFxlIF9HRqe8ndwwKsUpEDo9/tff9a/PrUBDXNGHUxYAs/7+aOKEO0jDA2YhqFg9ppB
UsgIa1J6++vr/PTW89Uh1+IrY5ixTFV+3hulYXFTDCWP1VDNdyE6CoLasspdbLXuw6+v9fNy/nkx
KGnWMnFgNvlze3wKlKucMWU5J1VoEwdRvxF53a1zXpUdJKx4je5iujI5+L8ido33Y+Xqv7mxpvjs
l/1hV1k+hk1TSCytIeYR1k+7St7WSNcbKzr4DMSno59bLKY6HO0aK2yNBAYp3bubRIAv4bK2q6lO
0pj/n7X4XgrhXhHQE53CrqN51YdWt1JNWhPESQACeG2aIpc8UThUYFvez7kdffRjlz8HUz5fZmbv
aPKb1nvwmxFTVBG4V30rWHBVMVj3pAF5D7g7xEGbgXlOoEwQb1hLA4454pwpjuxulZNqflMg7HzL
o0m8zwbHOGWgRl+FYxl9FIHhUsoWaLuIl6ijwwy6R+1SonSxYPjtckaowNmsSoqmtwSAzDdc0fbT
YNt1g2ETE/lawf75yLG7DJsCW3cCczNNLrHNm+24LC1m28v3LmHxrlTsfsRY7ixI7RwbyfwVRCcg
7Io7qMSesx8cmsEbIp3U98AH31mmjf8aNHQ+7isz5Xnj7Y+zXVaFXB7OkwHEixJ9BfnDf50hd27G
LIwv/vJvFWnKlxghE3J4OSBO9mVuPIaVPV3YZ/LnppmGm8/bG3mD3lqMD+5qu0kyoMZ+nhwjM/bs
kwW5CUNHWADKxuxVb/3P1QqE1FWrZ1aoT9UXFkOeyEpQ5KJSN+dDJ2vu3QSWV61bIZJHZ5TOS9cK
YhCsWJS3C+ul3KQOP4dmY3KBKENmVePL91aEJEtEbTvFoC3DfF5hkHcf0ti2n4Kyb62VYXFvC9uS
79iuLApOTKJkmdNM5KVBlR7JglDXAZXlWmf0FUTfjDcow3qkJY4pv+aeZmki6uPZxAWTb+3lOSwW
Eh92hAFGaxJouZlHkwMM0pR5R+AXz5Jf6BlwwUSTI6L0msjA7ee7wjWIbFrITJsuUaBwUn4BgAk4
4EH38IBthUrqt2SIxQFDAk8v4U3jbRslY4VeiYrBcyvj0UsybpiInekSG3l6yoJ8G86kwY+tM96g
+2owOPn4dwcyGxrkUevJqNo7Zp7yKIK2vBriYYlFzCVNGiUupl3Op64R3oG5UfQYa3+L7zN7a7wy
Q3aYEOYauSitZ3+fSUzfDVl38E5S+zVAur5C2bUX1aSRFZFbJYxxxgqIc9f0iEoLR1B4WH5AAnNX
rWeMXzcyLqdTaoa7JGns3dAlFTR5u14lBuFQ5ICFKxJCaBRkQbsG2ZxjAVwyUJZgSu06r7D47Asy
2JuWTgHuTBLv+gk7OxsO+WmNfPIiD/qRqq2r3EVh0WUueody2EO1IDALGeMqmYW3CWtMLDJM7lUy
vcOmeauJsNymxDFuCBEokeT01hHUwJcGrAH5UHadr6cxYFfrautrYTun2Q4Wu7pEXCWHTeYgIumj
K3z08Rddw6pJnGk8JXnBAuwsZ6TCmq49adsXPavmzpS5Ohk9VPh59s6Z39Bcx50HFS6Exd9YsfrR
gFk+TGYFR6yM+giIW2zTIq6cylxFRuyfOzfnA1U5Ey2Gv9b85M60f0aUt91W98R8aNNsbjgoOZjE
0fRhlRf5Ezb++KmzxPCAqp/zQ6XqAJElHt1LhqBroQH5Oycj2iYtZEvQmgfqvAkLLsop+tLG4j5w
h+HeH6Zpa89dt132HxdHUA3EQdZNcas0yfM+bxqeCgNtxcrKME/gvjjESDnZC0tPrT3SSViKSkxK
TsSO4CO1ONQppU/H84cdYip3IY7jfQcCpMbwZhU3SuhnHyntxhxAzDrNDBUwzmEDbrQHq2fnplZB
mIfKdmWaubcCdhOy1C5+0Wk8XNnduNEyGk7p0KHgxy0RfrXTEYq2Cw5ErgGaGMcybJOT3XBuR30J
/mruCx7MlLMDJUJu3OVT62+LqQUKTV6QKHT/Sphr8KGdMQOSX5rWo1W4/ss4zOG8F+7ike6GcYU9
mfMYYUiHep7D6xGVIyRHNa3tqqKNqhsfjjtO0RDxJG5Hs2t/1FYQbOshnU6Nti8+0YGXMGqBEeIh
ODsuaCcw//6+8/PwLo+aCAuPHdkU/2ni0KZozUeD1Li1iV3zxJcaPowukDQ2YcJHicJxvo2zUHe+
Nuga0NbGkoYXMqBFHHnpp+0ydvcIe/OdF2jyLAB8kV6pqttYK3uFNzQ9RmljXbiDcmNDgGro7u57
1+XBDssL6nnyIIvQuo2b3D24NNbPi9941daz+xChb90UwVDtc0buu3xWwVu30KpYaBC6q0EyXNZV
i5kNZvs+YTKL3HEwoTCoCFKUGO3rTgTVjZghyjPRrfDtKyMlcTiDBbCCwZLv86z0X12iGx/51eKr
0XCDCjw3/rrJCKcfmnL8rO2hu9OOATvGrvE+Yzst2dNx5bfrsurdayr2JaDQ9ykAzOqUm5Pm7dL1
ZUiL/Lb2XH0TYEU62ExnMVGGAWCauT0OAWEmPREwV4zwokvalcHeifvifQmjI3SjDpsXJ3aXaXGa
fYRuAW229tEiQtOkl0TS0LOv6q8FP3rbNhU4ktCdwd0rgkrfRO2kA4uAImALM1rG5kqsZEOEJ+yE
ubsir4HEyyrd8o3LbVYgyjVC4lcAcRM8F9qYvuN4uvhhV737ZtmjNkqNTRCyB5J4yuzHxSnlBJm+
NUWv3tMWgXDa5OwaLAKIqvW6d8gbcJ80+a6++uY51IorwWAu+UiMqSFQQOUJL7YuKZO08dF4SXkZ
EVhey8HtnsBo9u9OK4PXuAuBrpUlqVPwPOdgoYJNRe4Xazoi5cHwHKTJFnagbeH1L5M2CdnOCmJw
gsUZnjYphMYhM9ecouLryZp8BKkNXQ2riWD74ZjmU+nx4JSpuDBiy9E9DuwZlTURJZl3HdHQLE4J
Vs+UpHMzGvTJbIu629Dfh5sgsSM+BHZqkaZE2OQRFTbbiEl3iOcyD5dU7dl4lHkodmEGZrtmU9jb
otanepbdt5raiAojyTcl4UsfTRvIrxGKZ6a5HHEuiV9bxFpZ7XjAaBI9T2jr3gyrNj4srxvOUTDF
j26JhcokMpVh2hg+kZTdI6R1269R7UiOkyJcN0o+cTAmKxAn/irJmnvPJjNzAcrNLK941nioimfU
l2KF1//e78dslfqgiohWguSCrb8t9bR2MlGsRg4nG9/HMG4iPF0F1NjMxUmNDUf5nuVWgtWdOhmM
rq7YKpdIB8Padd7wAw1wuKeWhy3TWuGOIGaYQYV3YiRCopvszVXhLgGy5DihVzQICeVxRpZuXk0u
xrHZfJuRbsMO7oK9NTUoeYsJO7yW40PjESNkITm6kKn6YdTCxueOc8/r8X9JGrtbRTfrJNspPzC8
YsMZe+J667bb14kW75k2kazaDrsOByHoOCTIwoBpdsWg1RlFe3rOzHGfEZmC/zUZ1xTVuPuH8Wbw
BCY0Z/QObkuShiiw0ioIFDk5PWwQVXQ7mrggdQ5FKtDqh24NeBjM9femJytMX+FXVP7Frp1qD1oS
vYM5Fsd0UCCjjTfpObsqSibOKeE1UJlTYTSvQzHfdFl00pX3VLfRhSWXhlEu9ZXXzh9pEz+bIWRe
q9zXnKZB+ZLXJuQAypUmpa8J03OFWgM86jahYTKyXkLaRGW9j6HJwYo0agg6FpGOrd6EltilXX01
Jv5Aqrz3rejxqVsFXe2Va1ARxEPXvcz2/G0kC8BLO2vX+DkD0Cmc4hdRqxhBO+PWEwPcfjVN0wrB
sb03ESw38svYj/AjdXJ2mycR9N1jEzDDT5R88O04OfhQEddt03dfDKsNtriDsRBTw5y7rgWnR6gV
r/kkoBJJ/4unnHIvi8YjaCkBySIbj/bokC7lBDmV474aTI7Qkmhd4KFkw0JDNdodeop7F4HRd4E9
xTgZdU5DhyhZFYi91VuDfcXAiWC2VZMwJMytdvl5VpMRZE3TeaBxYUb6GBeaJ9ofMqxVdDUdYkAE
MPEdkSYMwjLOQwff7nwCizsN7FABg4C/ENI09dRAyUkU4brtrOg1iLPoQ0WYDVZclRGDSxhMy1GE
QmpjBRVlUcxj323IjsfPGC8zjanqoleSSI1txOgaSgtJ9Kmcx+uGPe4Zgfl0MYi7WluSuAQ9NZ64
Tg2XcF0dTpQdnc+yNKjUXpPYR3ViyrH/kc7WcJN6E2xBM5t3TLOzU5IN0WtcGDS5Yybx96Zy9ZYB
J5VIPPcC2/rguRed9EvJG2qybhO3VpDOe44OueFBeDDt9sjZnh9N+I6xTSoK9I1LtuzON33qq8HT
X70c7pJsOf6tnKS+xeLMNL0vj/Be0/XMln+0MsVGquzoZCcuTQFcRJeANJirz0nN5/X62jG2U+W1
x8izmdkQibVH2lV8+fxPyHGz7oVH2V/5abhHID0fgDvWb6qA1r4eW4suQWAPN8DHiIem2GTWM5fe
Q5hxM1FTItFHPc6clUYxQYGMUUaUvl3GHxcPBREEMgnJF+EjFnAKTvCny71XuOoF9zK/gEz5iawj
852i8XLLCNn8UjDR5mifCT7zMLbH1i3H22zkvDsTC3KYEe9ccO9NGm8Iv5cDbP6xBkB13fRJTWj3
lDZ7jmrU9l2XI7FHnzBkBOTQFaF5yWKAq50sRPDWldO7JL9H+Jl4/sVsnMMqrt9o/sm9yFI6isF8
FbatYj6ch5qWTBMBl4ahVe0QyA/OOW+0uHbNwQXmNDMhm12aVxj1T5/PnYHdbYcKz+D4r/PnvM3n
u0RDZVr1I3oAtoY6+jBKumvY2J35Lu+We5KDfvJN/sh3NV5Xfs9to0m5dsg/u1ilWe6rpRWnunIG
aETk9pwPwYac7nnnOTwB2llkySFOmjvCjL2H2AoNOG0oQeu8op/vI7IdS198KQT/BOt/e/TL5W/x
ArYb01vCmVGUT5eeH0Rqehu6hA4Z4ktCkhzBGJqMS6l47hOD47WJ1Yg3cin4ibWJPmbToamU8jTZ
SPA2iwLhjVZiCXmztPonbY3mOTSH6NQnUfWGO3O8naKEV8dIeIUdu2M2SdT7KarN6i3zlcY1Bjxx
Nak+R7jR5pF5T3HAb1haHu2vKI7BWgXRUO7DUlpn6pb2RROHLVcFETsgD7hNEA0sQtN1ykmLD26p
LPlezEX9BmSHS4+d6k8E8ERHTcsVVHpgqLcZ2mws6Mjphn8XtsQhsfi+d66CZGNKSg9dfwMJFK5D
hnl71bfRSWi+Ha0jXnZMGOuom6DAkUS11y3W87jypotNC/xSF3302qKVIGzZm80rhKLmTWl70cnN
F0OdpvJxN5ipwr2AaKlWjEWDjbs8BQOuwLNbu7QUUK8SmhdoasIh7HhK/Fm8xyKt3xhFGvC+k5p3
umrdaFNRnQKAZX0MHe5UDMf2kSjq6MMnChvrt16ewVaQpUW0UnSSRBvA8LKn+WD4XbABgknZF3hJ
/yPwqJNJfDLHL4rcpa8jOks44BzIW1qpdbxNOFawMwL/BQjSl9fJoLtHKYbge4048kNWY3jqXZje
JHyyMzlyaHaT608YEPEKHfuwiV5Tz3Wh3sFyIlu5osG9yRFxT/9qP/9P6PB3QgcnDBje/P8N4fTb
/6xx+Nc/+F3jEIrf0A+wAgFaxbf9Hyqr9xvVCzlG1uLcsdA+/Eff4NhLeMkiFceEgip3Gbn92wgu
frOpqBkEEITyqZj4J/oGx/5pEEb9SpfG9tA4YDz3ETz/eRo0FVr3pS+Dk2iK8cpIVQ0XxMruR9vN
voNimpmOL9hw0rtAiGefNHG7gCv+iRjHlmXcwnsEPA5tuscCqaPnbCZu4qpZGOWJJp73WDULRDwq
OZium0+iuYntD8axT2Gih7uurW2qd6oz+vBpkH/ve9jofdMFz7QoU5jtn/B0jURkIqAKtAK19TFZ
KOv9wltPkwW97n1i2MsCIjuSk/xHCaQ9zqG1p+HYv2jZOPdw5ulTdLTZP7QN4R2+2QVGA8p0sg/S
13khwTtR3L+MMVROi4Pah0ELkTeNerpZtaNPWU4DfDNOtroFJTteUMyazAhaZ/rwC8O4q8qUgEG/
p2jsWd6PnlNDDo8VOP/VUNnO2UrSLKU6mSkcoCon1CZxecgRVmzdPkpezcmOx7UdFCyRS9zMKiy8
/AFrW3LTudSJFU70gxzyeI9bODihMuCAUo21vZkLFCBFEs9yP5dJzmxsSqxxIaqg70qycsmjdqrw
+4TCoibMpfWJJM57cjHw6KytKGtOXZSlW6znHjhBfJTrvBnDq5Zc+M9Am3Ilwjq4dqYqlOBD/e6+
94vmEE9JdcgMod4TA6sny3uRV2tn9uqHJl/KXj8AX081d1eFOR0ioy7zG5M8PrEK4jm9kR4HUUh8
fv8l7wStrs7RAZkvFUlci5uWFlfshyfk3ZHexMWQbnNVtjdkl8LjHiWceNurCZocRo7MAo7OSaeF
nay8ZIxvA11/IG6fOkiKcwNTDkXqxxBnYF9tTMDDSjqz/la2tmccIo7Mz1E3psfeLpvtHE6pfaxL
r39DDxncekMLkRwI+g5aWQvj1KbPbFYh8XOjRFIxaxWnzzRXo7G/m41AVjlBNobWAKF6eT9MfnJL
RjLy/e98u7ip10nRSu7t6JQEFZ7F3E4VXQjPL6LrWJGhi0+Ek5RDJ3BwB49cXtMCTcs1IgVIJJ8f
HDViyy/R/65pyfblISrhDuKjKVYEsXhrBl7+adIAXVWR0cBM0QxNbDx1nDGNYfugHUWwsRJ1AT3T
jHaAkKeV4WtrK8ewgyJiFzQ2zCtLh8QGCtOnG+vcCyc85INwz3MN728SLYESopwO3thw37txrMl3
duj0lBCTiFkoG4HPvJq8jVIdPZQ2IrgznTUTtbbYShKHoAmGw7mDgboZCAXfNy5pG0RKz82Vp5ru
RExmcT+ZJQ10WXnunj4iAe2hupsTXsysSj/mwH4yDZaBPMhwVVTOJvW8ZFXJVD0anZVf5wM+d8SL
yUqOrvnQ0pSgC1GQARMStbASMFvWJD4mKwYwwZoMChIZu+zWdspnGLP5epEhMYuzD6mO7z3Ca7cF
E7E1xB9I+FIAoBpVHhza2YMmkHnL3a6GR1wCyUYQ5XL0K2feWrlHQLCVWvceytQNy1O2nZzWPWKt
wSruhoQexo5COxlmYouAdjxPhA++2GCuv2A6TjdJRlrKWCcJuD3tP/q+213VgwdTNIwVawrxRARN
SDcyvomZ1jlvfjzfiIxDtCzjFLkqayN8tOBQzehbOyNMzxS44biNVTwy2J27tS5FsR5w4q9Jb2yu
geHIvd8WC3ne4qxESiopvChQI4aWbohCrVC9IK2Pm3I3QMLbRjNpOrREcu62Zae8qIERht+knNhE
AruXDV+CHtdJZJRnSXjLTaoCsgiFa2z7MkN8qi2xFUG9DOj8bteqoPjSVEFwm+iYCVfM1/8lpU1u
uR0pu9lY3ph9J9F/xuIR50/+oSZHv/pm7Cyj2/KuAVWxncxG7HKyyS9w0YJjKhzgnXlmkBgfWDmL
biK7B+nYxH/jQXqzFY+0Tcf+THwI/F18HQc6veaNUm62BqDS8VYN00NsFnjZC4MOIhNmfRZh1J+V
S1qdSNx0DTw3o3IKWDLz+AYGT3qQkSGJIAfOs8p6mlkxaz4cU21RZ+lkPjFnT3ZFlhak0uXRU0K4
arIqald9naQls9Vs9PJs9Zk6KAvtGm2J8b3QXbae7Xp+tHu0/XWUAn2FhoBq1m/UU4OW/jyTB3Am
r6Enh9QTKc9bk9y7Xmc+WHFv7eYqrTfT0NCx8yadvNRNrW7tGZlxoqooXrEwNQd29PGNVmD+aCcO
8GdUdON2gJJBnrCDvJin8oRM906Dak9v4tY2tf4iGm8J5pq8wczEl8kggodRpN/KF8e1opIpKS5f
dqJMEKI7VwmxrCXBzNvOJO0cIPxYbGsxzt8ZF3hboBIlTDDJEpwg3aTGaYcIRPrU7QdRPA7j2Oxl
huSehzQ68lXmm64s8zu7njRZX7COY6PeNF77u6Dwf+fjvzkf2yZup1+djx+W4L3/s35r6Qj+WQ38
+z/9/aTsB7+hVhS+h4RmMSv/v8NyYP+2+Fcw5XyeeZe/+bcW2P3NEq7JG2rbnKfRH/7nrGxbKIgX
ATGWWTR6NCv+yVnZ/RSF/UmK4pM2iCaZn4mlxv7ZR9ZJKyvbVFaHsffNgRYBgR1rYGLhPimbeueV
FtZ/1tgAaQ7FPIYDErUG+gObPqc1Alu5A1ESSfuFhLfptvKs8gELQ/Q1dJDWgqXHK4BwxD3UUHiW
uGrTvZIGQdpA3Stax8uugrxwTBUPPg7uM82x5DozK7CbORKFEx5BwsmbUC7NU3j5JohuTkGbuU9B
ahZIIlZ+ODm7DMflTUL83y1JP84atVdPh7PB8NdGE3B7hNplujHsxEqOdFrRF7J3XyyjjWr4BpF9
RIFinwa23CPNe1GC82z6V1HwoTZNEekfXGV5LyFzmhT14CowYjQy4QfnEyGroG3GqPRayP+anAME
hu5B0hnw6fuI4kPyhR9c+Cu3XukuJptZRt9nFit2enNQL/Vs4OeJ+GQvDoviSzmI7J79cryNRpnc
EAtVPtaKEZ5WbT9djQ0xgyQwWoI5ZuIH0CiKnKw9YTZU4pBcgjtIbdO28WpuJG1ZTk/ClhEHl3T0
4ZXONW5I9p4oR3e1YgYnzA0wayK9w3yodj593pU7+yCyivoGimB46yoUJWeQbO5Bcf92PRYzwp5k
sydmeTgnXWjtxqTH1iFdwraYpgd3hsPTkmb4g0OCFg+FGUPQiZi1Ruh/jlhW7ZOR44kZO78iuavp
jYfZKaat56fmyVHDgKYp65wNnhaX6bJRgDvvTJu4Hdm8D3PRvLZdZb3UxNDjXpobMhQhpOO3NYpg
22ryjlYBoJm7sWZWMU1O+GDBcLsD4ccZMxxbQK5ub3+1wN6ArM0N19poSNZvwGmDdcbR41zXNqn1
3UT2LoP7Uh4in1y5I9Ira9rLqDPOVmT0w3qw/GJr46WBKqzscIm7dzPswvFQd/cUy252TjgP3tZE
B9srs/W8p9KcnEuiDIE4hrMQFMIgTasZ0p7ZzvY+Jv8ojFYQBIaa8ys3Ah++K6vgtUG8vjI0ZC5M
tp4d8f0YnOPIUOmaYRugZt7FqJOt7hBVrUHpwLlMHHOkSfLFqlXIZsb/oJvx+HyBbWM8TEOrGO1F
zM2L/kr2Wr0kTXEdUQecIdPK8FtKqDE7mIVnyzFOMWlhJFFYuXhC4iZ3cgauK2Y9gxmesp3w+KO2
oWw2czw8S21RpIRJdVFp0mxVTeoV7jTIT8sIy0+R68HFTYZnzwOEfOD1NqBj29G+aluAN7i0inqN
UJGZbGo1Gy8byT7UloqJKeMzHCZ8Ph0HW6vbTBiQryBIpceqIwB5Ckt8ZMytUxUdUxBY6zCoxhPu
wW7rjxJ8FKlRmCXH/WA4xnd3ZqUBxbYmUmg/BiY5WtIyV1Ot/Ws1jQ+IUeINkQj7QKfus4mYapV2
XbeiFKtuhkDcQ6iz4D+RMWmoMGEyAFK7z0EXBrUXk7uu1ip1SxLDa/WDCuFa0FZ4bdpsOIxDkz9Q
lgU3Kb7F9YSxYuXkqr81u8jeNUiVVoNMpj3RzNeyCaY9kGi9TjgI7NDcmqvF5EWSGtNt2bZVvcmC
+RWlMYKm3L+BA37RQ8bM3EroFtpVu4e00+5SzxCXtqV9TGZbAK61eg9ZbfewJIOtJJh9V5Egg6DO
VWtK7uYw02EGFNcbJ+QujCLziXB7OD6VtNQmxvAFSXoqNxajcmDNVfsypM1wQGesnzgwax6MwdjH
7fjRtV6+WBGmrW4H87E3regrpHSCN8cIQImXou6BIm8JPAXoYA92QUe5BOOwC8OW5mgdV5ImPiH1
QWTkazrp/l1XM2Zg1FNt0kLhKaf64KnwZh84KwUNYQOzTLdBI/V9qBoS5hqXV9YtsLRVINTpPDTv
SO4qzqLg4r/UUNl3Ztcvyjcr2BVKh/tq7uvXeojES9jGzI96sD4VMTbXZWBVVxPjuENhF8GdzV9c
lDcaNyqIn306L8zBQw7XTMC969aKTLJyRp2ZJ3dM43OYFUG4iksC2HItCfrJLBuVNrlfMy2AYlq5
mplyb5n2NdgmEJ9FQuofPQdKmIq+s1/7GfacON8wketWjdEZz7oW6oUnriR1pBvqK2G394hdqrtx
ZlxhQ3/bBJo73eU8Bs6wE6OlyHpIIBFZbbTqlWOQcuOnP2zlFD9QoRZAv+0F66ajATCx402n0mfH
XqdT4248kmOekAb09wnOgO9j0MVbVBvBuYmsr0bYfUgqtS+e5cFpIll8jbj3qXRcYxF4ZWvmTT36
D9a5eWqip7h19qOdfo287lsAIWQ/V1SuM2KOtS2nLxOlJ8qFymL03r6hgMtWvS2OWTJm29a06h+g
lfpVlhoVU0I7PfRWV1ZQ0yeHSJjIvM2V124zNWR3peldl7Euz8XcdtulQAP4HPdSr4ekHeqtMouZ
0LYlaaxQ37s0eYSYzFGK84WcbXM12H1+8OF5b9xIYAIFRqpPmUv5QvsuIKOgVSCcDHubAFN5s7Ls
EZVltbGhD3xNLAJ6Khn4P1qzve968yMi5jNoSaEIDf+1zE2xWaT0+zET/imcovlcCwD+vt28VjEy
oDnsTkOZRayddU2J2WS4i3tq+XEqjgROHd3FjZt65pMcpoxQjQYSl/QWLyGGJwvw+7oWQLD6vD5V
enxw5kRBvaNzmPcuWfDp/F1z/qQx2VUPEUF6jBln7nVU2NMmn8p+62IMps2oit3Y4aBvjeBbFFtf
sFREr6Jx7RvsV2DvAveuMTXPlfutsAqCg+ZObetE1ld1CaCka6wffjGsORd8V0EGY7fjI63NUg2H
gJpvRYaOs5UNoQg944c9Jxb/3jSmGBfpkO4Ep8cb2H0R6s/qhKJgA4p4LxPiRCaSi1y/5hE1g3iD
V8faEOBoXtt1+jRmtXcfQc3a15i70aEST3WPcrRak/1Cs9Pjt4urlcOWfjYaRZvHm591KvfLYRPO
8E3l63jtDOGVVVeAtuNDY6H4SQxxA46PeRxUIOZ86xZGWVoXX9scM/asxsdBdbe1qW80+Tec1oi2
AjXKex+NawwBKEj7DrFsymvufkZWM9B3sTP7jnsu0yA4e0VTkq7EHHzyXYWUtJhvrZbs5s9q5n+F
398UfqZH5t+vCr+rt1K9qT9ycn//J/8ejTi/uRzrqavADaHXNBlP/B5aZwqqN1yHzDkWhA3ly39K
Podi8/dxiE2WO+gSwPv492jrO//I7knAHOOOP5R4C6AFs0FgY8/DHEMZ+udxCOPqIE/j0bsqLOaG
a8uj0Nt4JkmnZGwh29fN/2XvTLrsNNot/V9qfPEKICBgUBNOmyf7PqUJS0rJ9D0Eza+vB1muklKy
dF13+g1sL3tZGXk4QTTvu/ezmfzElKLSKuwqvKrKmdprC6OA9vjCEmDe51Wz+mK6zrXbCXYk8unw
6IWUMjaDrZmFhD8s9VUWS6xJ+6LVhRyvekBckDxn3OxyIzvD7aN9j4zDvdCy6V6zaERKmCgCYC0A
oDJGSZvj2SJIHFU/ouD53vCWxbxYUGMjpfbNUoBFJFkI0ixLmLgoJzN3eF0FYQ2q7ZLumDfe0Nyk
Rpjdt03ov0MMYce8gs2wEtd1WpNO0uJhJzn9BZOFrBgCcMRugvLHeYJ8tDKwuS3u2H6966wpXRJF
1MjhtRrfJxrG+uL0al8NNG1RPrR9wKGYFLLKjg0cHJWB+HEp8rOU7Iz3buc0L1ZnW9Wa1uW/Vr73
mk/zlSe4cHMaKeYz/hZe6sG1rxMnEUd8Q+auT21/M9mi4P+x/eZ2oLc+bsQ8CzRW7E0B3Zc1b2io
qIXJ0J2D0XTIDjKW4mYwh+4JEi25n4TGHRYCsW79zprRmKbkDHGanQws5kZyjPM0+cR8cG7TDGH4
TleWcR0X6C4nx22PXUWLni5Z+RADCj0s3lDdUFtVGz0h4tlIr7cupaOtZ6PCp0NqmWVfV3IVUaEv
IPgUAahOzOUc0jyRp8kgh51plcPOWMtgoxFOe3u0lyN05anazGGzvDfmAlFYkhuHJmmWM4JwlldB
KsBZ3Jn1/SLm8GowmuqiMqKhOKDDm69JaHKBFu8nLXsL2vvf/ySvG1fCJbe5Gm9PIohUbYJGE3PY
nlJUWGN5KsJuzClCkAmX+nvwpHfcy7wRafiYdyOhUwAfxOt/VtT/Dnscq9Na2/rnVvPD5zUJtPv8
+dtF9euf+ttTDyv8Z/1mOscmDUMXK71icfNYuf+uodGKRsjLSmsJ6m+U3v7fAiv/wKMImk35WFxX
jtK/qaFhsP5+gV3R3SDHfIja+LKAYb2xc6m5tQ2wkeUZadpM1gMRblGqEaCNIwTagqWebBRljXBw
53lTgFTemt1kHxTn1GNTABQNnZB4JwqB5lVHUPYDR75s51KF2kYRy8hmbO1dEbnTC7l4zVo9duwP
fkQGo1WLfDP4DoUSMBk7GpCfhrLuafZ10cHhyL11OVFtzDAjDWrph8OshaBghkY1WHwE/yD5kfaW
XpYH6Vy9yLqB4gF34oxc9mUvEhQjnVJb0WtB1T+h2N+G3rGck/zBiml6rBcFyvFgySq0QUODTtBY
Tuh01usvm9HH0FM1cXRFnRN21EbRZdXO/WMGx+NiShdxN4yttS1zdasH07+Evt5svSKK3uNgiwOf
e8FxUQPBhciugjAV7QEAeHkcE7nJyHa6repKnbWlVe5dgzYfLAxENMo/RWW2daopuzG4IJJbbWWB
OY/eLidymmSOxrlvhV3uxkaKjaBpdOGjzD8DrELL1FgoPmWxcaInS4Kr1ZDxZHDG71JRXSLOVuQw
wDxLg3EcHsyEw6mFWOIiCgvnIEnf2lsN8hixdMttra3uElA6h/TBenCnYnqdqV/uujGlcKcymn2Q
c7CluhgHhmraGvU038kkVR8HDoR1Ob9nI+gOZs09ZtCRdSCRPHzSNGL3aRoiC0jcbL6kGpVeRk5B
zdSrJ4jEUw+du8hZeinSHrnvtHtkwTSThGntMEeilvT6nIJq63/E5zT+GVEm2y+inDyKH0VJ98iW
t3Ieu/xiTuvHeDDTRw9V2AfDhRIWlIsjLjHx6XPP4JJRFYIvGYdQvasjipFwYbxtTBHtFEKJuLZN
XV3mo/kIzIZ0KqSyzZEdJbudqoYs7dLW13RN/XMJeHwKanYFuuDU8BStvCEhH4KkOB34g8xoBw1r
BgiitRQpmc9VvbX3say9jcW1Y63lWMVxHrC6lMinsKXIAXBSbg3QfUZsSlskwWrLvW4FubNjGgZg
Jwf9dDyUzWXrWh+qvFHhBbGYU3wOIenZpSlzV1TOITQ80zjr2MxC65D3XKEVzsGx9F8X+M3JLgrn
5XqhgnvTDZZXvPqlzZ1NljiSvH54dOrJvmm9IeammWfqQYZduvPbwdzROfJPY6UsRFjwBeYtmN76
rp4M7G6I6nV0rKXK2kcrHyXR747ISkJYSldV6lR2jtcZpKimlrhmoeS5F7pe9qsrhVtuFYXiHf3k
sd+I2oiumlkV6lnQeWhavIyzeVvSEw8/pbTcALkvfsAKR44ITqSd4NrHzHUywrwKTocIQkx6hDqn
5C56P/2ojHA2jrgHRbXaB4hDqrwBN9JfKPn1biUvx6jwn4qZgIUMjCszRcxmdEYSvdA4t8bppuyV
/ET5ts8OlGFBy6u5obaojQRvF+17VDWlkzHkkketGxSTMB9sxJeElsHbSwMx1snhL0QQiXbgiCx/
peYUUZLagU78sroGXGoh/JgH7Br9eZaPjkAqqQ2SxCYVsdeX7vWk3WnvSCrzgI016TcOz5hKbDg/
oKy0yIg0upamfNustkR/JCjBdi9LX6IdTXze+wmFnYMEA9XJYOMzMq34UCrtHaq4zW5wMVwsEWnS
QWs6FRwUJz4P65qj5NjLmHMcjn68shjC6OsNZtCnrnXyVHtwDNjbvKsp61fkJrs2qmxjjxtM3AP/
ot1pdQuGjtExAtcoyys8tmT5aeVe9S79CweKOyUN2z+fMXuT39aa22yS0aHHZ0qTdRlygbh6mV/B
YH9kj2qvaFe5+1GFxiYhtMsLLNGI+2hBSDGBWnt0ZNTdSknwNCzO/Cwn+vS66j1jn5PNctKlCF+J
qHcQdJrbTrnRGUtneCz4US+ZMpF7F773TkNXqoIex/UR49t0rha1cJ60vCBqpmxbj3NKfcSmPNZU
WNfo4XNblsHUC/wdvR2bmMw0gvuUqsiN66fpbpVJdnlZPwLA789mVw+HFZl0cHThNDRAaCUsnaE3
nPria1ACqA7aySIDz2aJxw7pbGlQwQdg/PvJl05gmfR2IiuMb7AAjhu9IAGQWGtQLvveHteczgNz
lDFL4yJfaKnjvtKOX3/QntVfwmg3P1ORrvYOTo9dZobmEdGH/WxMjGchMd6CMIv2aULpBj9JfpWJ
sXkaeA8vKZS2Nw7MvwsPu9GGggyGi3hKDghR9BXWeBIz0Fwc80W/bzyZXMwyjp+xzAmSzkyfH9K5
nASKBQYcuswNLG1x1XEr6DkLO96Nk6qJgFa3/eCpEj+Mm21tioK3bedMa+q35+L57/zbzI2XczPN
qo9jF2GMnog1zuYKDr2InsO2dCnRUNfMqQIGhjHbO3qJGNSFabzgAhe7Ma6ay6n053Mbf3++7v7N
FhlvvZWUGckzNPtHwxp6tOJdRP9FAuT1DbpRnZ5cjDqOIBaCzFNUvpGFYQt9EbIzVB9mxE9DTIqp
lJcaVS1MjcT5YE1UR4jkIplAiZSVoG3xsfJW0Y1Q93abehFbHnbYKH7o3LlO/qI7/Kdi8puKiUVX
myPxP5/vbzjfd3OuP5TJd5LSr3/w70a5JA5oPcdTIuAM/eUs/7Vu4ok/mO6QYSwKxEATvsFmSesP
/pMLdYjlYBV+Um35u47i/6FokVPOIEHwi+T03xzzrS91km/qKCzBUto2+CYLffjKH/q+jpIXdodc
XMxHQhuyeTusEdwkcI72FRsXVGcqE0RLFPiAi/3I6usHVtciZ1+NKvulaYlHj3NBy5HAkJy8Bd9x
jaDLuDS3PgSSPsQ/5c7nBVrGrUyGyaTO7zkYwYwOszXNwu1CKDkiebvDvKMW2lKBxT3V2rVpvBwM
06qe2m5uT5gf4ivgSWKnjGV5DK01fl3mHFtb8r1YK6uiuY+ylkhhQbiPtzUnoXA8oHXCXVJRZ61c
GzuPqH2sxcMU4sEvjwnxtZ8N04xeRxgdlxN/5sWZMVxjnPLlRYzSFTqm6gS1VBsbCn27yNpV9MFv
fC/KzylmoIus4v5Sj51xMMOU5BqBvzSowJfuvDEkc0Rxcdo4PBSOsOMQGC2uIPI5fZRgdcjtPHfs
R6/lMZsGQcjBYEFnLt1o2JXKXTsXTcTiypOXiTRp5vvFTU+dZ9+7S3Erlry6SQevvSYmWdKn4xx1
cpRVb1IPqkA2xmpPeYm2WusVlyVCK7GblYtMqc1q9p3SEc+mUv0FhrgXhGT9vdmR+HfwkP7lW8tI
CQcpBi87EA9rP4Fot3CL2R7QQTJE2EDC8FISPMTtTZAqvFoSHEd3d8rFkr2j9emcSEYRf1IoK3ey
MO+Uvin8nPSHUTa4YcWNhPheESNp2Vem0Q3IauvosS3s6VrTVtwgqt2Rh9RvuAdw5Yn74mCXU34i
JyG88EHh3Dqil5eZtJ6TUbrbrBIZpsRh3pcU7O/nwWl2ruEURxRH+GHNnsz6NL0L4R1cD0antuEk
x7PIJVoztb0dJb5xEw8CkzCnsdVsUoXH1A8d/I0FJt1xfEUSbewrKUP4h31u3jHJyVPiCnvGoaXg
ROfbOxM/2DazLblFGHFbMds2pIWdV4ICeOE17haU5gtMRDiHE7lJMepzTK8ev2UXO5toiMLAHMzk
lOvYeJFKRWd1Hjd3Tl7XlzO+b3K+V2EpAU70huhh5LKNr2zdMG+YtgRluLN1IAeM8JoyToiWkMQi
10Q67yDjTHfz2DuBjhJZsfMjTYjMRyjLU7LvMLBAYnDMRbrDNh3jKPbuEMbkLjpkgwjOe8tCAHDv
dC4lYTCQWWw+mZK5sANFnWBPFOq29+Iwfp7kApmJG1Zu70u/or2JrGJmfJCf7H/Ws2/XqDryFOjJ
pg3tGAAyAhnnZfLtMj0bKwvydl4tuJynlMtseWgr4rTvdQIo954AnQGjcBShlCXxXej0XZb17VIi
ocHyjYza6awNjkt/2erOmljZhiSK3hVmEq0BuOYKbDAqUhbssZpRxRJvxUULZxwfH3XFmr+Ulpjv
m4JDfHSce0++w3Ez9q8qI67Jfccz8gcwmkNfnZK+tNGDlmHW2/zDDTM0iwQmlkEshj58KLkd4/Bs
KCiA46NTyouFGO8/lbj/TiUORffaZ/jnnfryQ1J+V4X7+ie+btEunYk1zcC12bo99lq2wK9btDL/
IBVjPTjDoMblQcHvayFOqj+I5oDupHBjeMSdcFb4ukPjCUHJRqcEdqAPBQrm5d8RiF+piqQn/mOq
HUN82+dgf6ZuJfg5FPeox73NtJspatngmsFGhjsg2858ifDym6fxdchvg/N+HIJ+jOMQdbjiDsFn
fn8ECMdhdQT7y1GHNtmX3trLJt2HR/p/n/n/xyjrb/H64Y5qXfe//5f5X2wn0+TEjKLK953xvpo+
987mfzbE2jP6ZgiVVBJeA0MMy60StzNpusvHXw9B2edN50l6nskxY40pYWaY5lvSaAcbO4100x55
v9vXSrnkkOMCs3aYmRfUcFl+R58Dy1xOnjopqsN+6uxph2rdPMyTHg9J3bZPFmlp5gbvJle2Xt1a
TqE5PelpvPBbN8ES3oqt3ZPpbeowvE+EheVWFUP6MGfwU1Sq0vPO1TCVKggRXr2lidrt8srUx4E6
E1rvWGA/NtkQDRVfsm8QAtwgYKHwQxxpO+ABFbk6J6LcBQqGw4AVc44v0Ra6mPbyebMIaDix4ejz
PuK4FGRTn2+XIRsuBp/Q8KTnX+M6thASN6+uVSgAc4W984xGc0Ve6GZY3YXMrP5xKmd5O9JXOxCc
lu8qLi14W5Gh54Mp910GqVkROXvpgXXYpbacKGJN+s5W7PUSF+AFYbDzDsUTl349d+ZlGNJlqbi2
biI0LrdhqsdXvy/mW73YAwb/EP+A0injJcvnkeX4Ja6HNt1y8FgeXSzM9nbkJtu2UKg5l8n+T6OR
a4ExzfsnnyTEeD+5vbzVmssaCWPvC8SwlxVshj4AxlUjunbcbVGHPVJB4BZYU6JiF6LbYpfsKCf5
9NM2Q54aV2kkP/cd4evj3A+f0mV6lIv12ccB9W6ykO3LwUheYHWnZ2LGkBK0cWMeylF+Xm3Q1KzG
ZjmmjSA6EKIbCZ7h0j8Ngp9XUHzeoHrMToXvdE+JQa4wefTqvKAYhw1zDFEBteZh6MZV6m+lZxEV
ya3f1u1+BFp3qCwyxwLHdaONjyhq56HMw32dE+riQGo64qBnAGtxN02T9oex8DLKGqm+z6pluO+R
MAAY8DsmBnDu2zyasfQQI3jy4AcH0qiGnQYXeO35PM6gsc1wW7S1tUUxqq76kerGWWq5BWBqOmOk
5yboPGFPm3dyCCOIbJSCSPrLKJwiZLi2gLtTD4vEwZRt+BEJmI0pyzLCK2v0AQtlMRyzQJqUJVPo
LtdzTP2dZGR3g4tNnua6bS4atKh3SF/0mevX7k1o2Mahq2P7RplFdDFK5wmpCqZYFXcjqA8tjkNM
efmsablgD8OE74DWb/ixBzvHwX1EJWKjSTpUc+z9KdPM+xOmSb/pSJs7bxFHfox9QRl0aKQZcDUU
HGN7HwiQvz6PkBv/1lymTzmALgKS9ZTv4ghAndmZ8xHhlHWRR5F8wDCO/HDm1MRgjnmguEH5bJTj
i2eF+j0itvhWFI04agwILjrSCS+3SjR0HtA2r2aGyaophuJqsKfxQ2vbJTHkkX89mYv9gPN7zoKu
gyswNUiYvwRH2CjK9lHdejegyMsPc+yMt0iUiYNJ4/5q6hr3wpzwUGN7cs6zGuu92Th6g2Tfva+p
x217iKBHbNUedx5hMUCDr41qoBVSjVmQWAaLCKkyl0ThbIE+krkeckMgJwCif0wl676hqY1s0e2O
pmYRyoyiOzA1INZxj97XxBEc+ooa7Lark450zljuBiGb83x0lxR6SBM/LNh8oyDSOT/TCWN3m/r0
5OHILSd+2+jBMqvlNGdzc06NGaGKE6JQSt1SpIFTpP6Zx4lhX+HMAgMX+WdO52OMRyCOuyEyDoQt
JdRgXMrpG7RYsA180e/EzMX4L5RAjJhxH2KaoWQ1QFK3RO5vdNjzHKZqmQILa/xNmbfofZu+ZxnT
2W2O9eQQp2Le9KwC75PEX3aVVurYE3z6mSb+srdAjZ5/McqPsPq9wIOs+aHLKvNjryhWkNiVwJbw
wSLO3QSxD4786cv/bpWug+MQQzyoUKIXF0et6AMw1p0HzEiTljBTCOSb53v0KGVFK45rHRJNNTgN
t8OQTT8Gw7adrzQVwhef1dQTte3gjQtkaxu7BH/g5ReGAypW627N6HiXyrh60klRHHp/KA9gGMJd
spgiSI3VudTArhHT6vCuhg+eb/dnHpWULIiG1Nl6YSaO6ZiReD63+sqHNASiIMZ51Jp+coliVuPM
7yM/AJE2EXjqz2uOgEnWhWXjnBGeLk54JDGAq8rthxWMtBwJ3+UXFpO7HP0EPoRJ4sLLFzxfIlcc
R70yvJ3aKw+KJF6osvXAsNhUiO1b6AKZLRSDSjXGQ524cHyJhut3no2ko1KwLwbSXj59wQBkK6Kg
aF3nPMR7iDO9g13dRHp9+w3vwGm0PSOvOHsafYwJZdkAn2hcY+fI1gd8BU4i+gINWTc77mWIoihx
3owuiA9aT/6m8lHrx4BEbux2lh/Mosl3Zc0Ed0OZnRZm9EZBPuJKK8rPKXv4GbC/7qHLkHwxkaIb
FMnRdZ8O/n2Zwu5yJQK6pK1L7v62+9JzIOX+lljhRT6W0fyX3R9d+HRDfOmCb1Loz7oMjcdC1eFm
6fvU3HqG+/V7yvop/HMW/LKTtBFi0kK8AoJhPES4gm6IqQUnRQNrZzhT8q4cOqwYlZ72hhicZ3uY
5bNuDfmcOvV8xU7l7glZN7Zzkhg0EyXgmDCsLpfIaO8q9B07pGLFzsjs6erLU+8dmiVV53nXVib2
hD9WbHxdek6Qq0kzDa0HIbLjmioq9pNTiXMFOGtXrgL3Yu7tXd0UJowQIXmJcUicBuAJ16G39ngK
YOCbL3OZACbQroakN8UN5XzxkulKdSWJp7mKNqsZtAkw+2fXokmLMxec0IsfhvrQh4JKvJewGXKt
5etfoNRnXQVmooF6Eo2EzqKMAeRAtNTKooBzmc3TFYvCTGs8LK9VuyzbpCKzFXhEPT8JgK4O3UsM
twtmrr0yCU7KMcXSE1bptU3Xd0+MDIieoQAcMy7TjalGYDJtPV03JNtUFFZK3K8osiG5LwVJHoiR
wiTwzNjfsTfpM6TBCyAp2UE96/PS3JSqrB5o7pb7gQWHMxAUsHNTWv11Aytm0w6uBoUPtQN3S31q
AIfubQuBY9BkpfHQCYG71Ss0J2ZpUw7ToF9E1PFq9k6doilcgdyebsA81Rr0hFnmT2JgOhU1OBLb
T8yPXwiYsoBqSNFGfJx9D2rGlFR2YMgVFAsqcJdQSz0tkPhu20ypkztKShD93GLRteBj2LOGjlr4
rp6CXmPfCLDALLfChYFFSTIHGEKvd3qQRhP19DFjfTH0xIqvTo+b1DYJtKmWJjx2ZioPibCXs9QL
3cPYJIf1E12vcaaU+x0qlwtq8s2QFPfWlNHC9ODULXVsoOgmhyawndl6P5OvROJz2dzjDISQnCXG
OZi0m6GeVVBJ4FNjanz2GsRapixf7AH+WU636IKPkW3JO2blJGe13XteO+4q2BsH8nBpSXIuOYf4
2sIEboTacUKMoZM52PNxN1kAKGg7usWrKo1XQC/XiKbtvTWNxXpuazDmKSugTvowVvFCGdGIjqxW
Bx6E3kAhR84BvBH4mfdiEEm0QepVgWRDmLv1xhVFYEOZEl4PWNFBVZCrms9b1g410oGkNVZsuHB1
eFmXcbTJdFSiEckRilfozRF7pfH7aNDOMUMXR8z0MOnd5C3VfU0YwhJgI0WXXFjxeZy69U1ZZvUL
iUZlwK5evEMHCIGNvuG9MmGjbtERZGeDJs3MohF7kHk8HI04c6DBRY28kV673BBQ3N7X2Gl3YB8V
0LdpFYkvrrvDBgkcoY0R6/pLutdNxpVc5Mkpoo4NValvPvrtUpybuM6B+eSOT2pMFdkjErBhyrLz
rvzI8d58N7mld2n6Qy82reVUt7pJEftZ1TDehMtcnfUzmn+Ke92+9+g8WwVCBIBVBkSutuVb3E6h
81HGsqGDh2P+Wpp9els6fbVHV9C+owgH4w/Vu3U1e37/LstjdcpkUj6HsxJh0MB3eBLrDumaBV3v
2IuPU1kO53Hi4d3BE/Bc9rZzxDg7nqBJ6PPRmLPXXq7y3djky8VFGN5oVRefig42gXZNouG6tCIq
PqzViaBkeYFRyaF7u+oqZl1K7rodernZ6OWjXWIrAupoAi/SOr6qjPlzppX3YhERBclx8TZRlC97
CL3pJtVYBTjjLfCz4gJM32BMKD3nlpUszdNjWtOzrF0l+HrZbU8ztwrY4faCgtDbRl2NxCUpHnBk
0cBDFRqxygcUbrwtTTwuxWb93Nqpvc1cYD6BAGo40P/w+0Plu8VDlRXVRb/k1hmOEo5Su6iYw8gG
lFd7g3G0u9FAmSEt1/g89/lQByMWcXNwvafeaCj/1ZDsuMWMgWUk4SMInJ7UK5XfcFRMP0ymXT2m
Tda81EM9qUNtoF0IkpAw+YOu8NUFWcaRRhp9eSttcyQrawXTZAg6cKjQejlhAvgcjR7gNso7F5Pv
lec2J9vXshZIA4B+bBEQXS2VzmlA2kZ+6DPYmqDASKjSNU0Av6n7K2l50VXKYShIZZ52O89zUI1E
LlDiFgM87/8njObwAtjTfKwxyI7ssF9OfoXqOxMUGWSUx09T29lsXKg9aaGGt11tVx9to34v0258
Dwr3fhmA+O6VG+utAWfnkDYLK3tt2Btetfwe/TGKDqDA7Z0j8q7YhC7sVorx+0XrAShQLI+GV8lD
jKr2wspcyDpZOyCmLHzupinp3HCHyPBjJQwc24ggDU7qgasO+wlY6vdhocS2jvxnSc3/XNSmdeCn
WCQlNP09zZVPKqePoqt+Jsok1HudQTzluc3ppe8v40G3iieGuZ2Ux3T1qvg8FDtUz0rH8iHRFeaj
IeGFbf04GEvOVHPs+nvHcA60960b7iBPa0D59VQv7qlpaAP19NR2NdFeHyqfzKe8Hb2j0djplUv+
egmAj1uM1XK6nTp8NJEey7sSvxYnXOO2KIr+rPfm4jZMDPdGNQJhHBKLKzPW9p9mBO6gwma3a6l8
nwiVH65LZ4ovcix897KGZ4sifwG08i4t0c/GxM0VLLc7XdPMXvpJ3IbhQEN+RG5a9VmFys7O73tW
XFw+q77A1+LQ5sNDNGANm9SakBxV86Ef2/exX6pjGsXsWBwETyykBh4iX19wlFOnUQJdofuecf6t
yj+HPtXJNu/rjzbE93cduiKkSxF48Y+VSFNxbtZDeE4rLd1SLRmZbJ31MFjGNG8M4mL9K+K5ImtT
lQ2Z5zY+MWfflNPC1SxuYSrObf5QFvgUCmfGAJysEQ6UsB4QmXxGUjZg8eOo0jZ2exLL+Kocbg1O
bhUbDlVckhowkosJMw3DoLkiV44GNNIT778D58F9QtYHNzOE9cKpMN9S7njtrAR8n5hxrqbsr/M4
HofJ/aC4gqAOvHBaccsZyqVyRpnIGDzzVeJPPZeVY+/cxqaQgn35OkJdoX0j/DN2becG4bp1203+
n4QTGk8Rr96jZak23jpd1dCnamlowq5BtFA61UGQ6rWzkqbcun2kAw8S/W/SKX6sgpLapEg4JrvW
XDUK39daaQlZpTa89jhK6nfaoBiX1BVzsjlwHy9+Ey/wQ4kaNSopMVi5iQV1iXP7fjQ1ORPnJIVX
tIog8wHHD5ICZUUe1b8Laf/ZUGQMrSpay8HW8Eb3Kjq3pvxo8sFiL3qYUsmWgcnyErFo9pu8FtBU
39f2+VREsq9+d/Lglf/mGZqZI8hBY6iyLYeLLO+zo9umHDmZvEETTcUBAMT8b4vkDIqnzrSpwzmr
xvf7R+kk9NaNClsBKeIIggAQB25LyY47qfzN53uDrKJSzlDExiKMX3NP3TePMmPxX+rawD44x3YY
5KGRsrh56VlmUdHMKX8gQ8I0mOVLfDnk8IN+XaxfZ8V32oZ1fMQNZKh4a4/mzayZI1nHIou6o1cY
FOBLPqDbjI+/HmT9EG8HsYkN9Ryx9oqU9f3znEy2i9632mPfU7pVY8wpIlJ2eJVbYjkuM1gdPQBt
qVoOyb8e+mfzh5ahY5GbjpJk7YJ92+/wHTmZkWW3a5FkBjzs0IhO10Iw+e0IkwGsOsEc4/P79bDr
DPnhExOw7K7NKTrTtL6+HdbufLdSCcOqJs1PZqEfAc0sx8hl1vqK+fvr4X72QtqsMeQZrQYj+80D
jhAnmhhaGK7rnYfGag5c/qddA5bqN6uMuT6wHz6Z71iEvzo/yR/2EZP/9V0Suzq+dl/m5hwOnyDg
4PDscpOQDFccXG8RH+JwLSaNlOJ//XF/NmlR77tIO9AHeD+8NMruSSEVLWEMkbx1BpI5UB83vxnl
Zw+Vr3BtXwkan1+aXN+0yiRBJANyDBbUdRXQaUgrwp8nGFZp/Zvv72cfSApyaSQCflqM66/yzVDZ
NJR6Jlf9OOIG3wJMfu961ft//9C+HePNokYYrIUwlDkCOf9ycduD9Iq/hHD/2Ij96eRg/qG6Yio6
6i1UxPdTD1V/3x5rzq6X0SCsk4WrbLPoMXmJDVYYuLRiBenobW2DeCa16Xcr2o+vHjATVOro1IVP
6eLNiiaderCNygflZgKX6qve3Yxm1lzkRopkt/bL7b99roynPN/nHEUA39t3r+Fa5c0kvRyLcuKA
4s63KjbVb44SP85FvDRovhxKuxZ09DcvuB+Z/dJmeXMEgUS6cI17lCCJC5XSy/j1x/nJSKujxlES
zMwKqPl+KvpdAtNh9qojSxvWeaM7t2f1ULfp06/H+cnXZCosOibfFSuXXBfub6a8WxeZ7RPAfFwS
sWvzD4aH5iQrV8ru6dcjWT/usfZ3Q73ZY6lRuWtcB/kw2qdwX8ooKEbVk4nma3J4dLk8zg7nMYf+
R7ttJNV9gYvwHZpErP6L1e9Sur8Hq6OMVrQ2BfBCQvl1vLQ+IWYhXWCMl8sw5x4om5IA2JVCzb2q
3+VWn/YnpfPpaqwGKtgzYW0bymw4P7Ay/OaD4g99uzazg9PXE7wAJijMN5sdADbD9kkcJ3cp7p/9
ohRXpvbuZtdNPhTLACwqx8YNRfddS8DhXmUzNZPJPXNdwHX4pTdmU+PJHx6LkItR78ZkOxR39ehd
LiGFpaLKgHhkI/XGBJZj2KZALyIIXEGrQfMZqTFsJlnJI73tcdv3nrVhnBRXg6EuMomWIc38cDOx
Xm99pNWLiqatZPfxeVqWwb1x6cRHFcKo/fUM+Mlcs8AOoeBgz+LI/2auhYVuOH3MPJcUNKFGTnrG
tz4do7QlGWEK7fH46wF/PPDA+0A16mADJrb17YGHIAqtx7qojv6KWqDeWuyaqO0vXLvuDyFy5AsA
HuJBElX1l3v7H5fgn7y+nOYE0etocX68c7TRrI14cEsio+b5RcMoQypemw+O6aaf//WHRODBakSt
g7/eHh3pi3LfnIcSjX9LV4QUj5ZyLSBA8kXaM7fLEm/T0WDHp2pRtP/14D/5nJyrYL2ioeMhW2+m
ukI9S9mpLI9dCBCkGcuHaFrjs9K5/dfHAPx9vE8KhRGs2tVO+O1CRQ2oi2Aj5kdyZp7nuRy3lgd1
ps1t+19PU44bCKYQRnH7+CEksO6qaoj0kKMrGEY0vxRe7fR6HB2XsHL30799gFLYfDAL3hld5Lfb
Fkr6upR5w8dyCvto1HNZ0UOkp9Pldva7GNMfX8D/w96ZLMeNZNv2V669OcrQN4M3iT6CwS5EkSIn
MEqU0AOO1h34+rvAvHmfFOQjLWtckzLLrJQQcHhz/Jyz1+ZhhDaEBg4F7fPjq6Y3JHb7gjfT7LvY
0h7wJHpJlXUXSfeTGGRey3/GpzyKa6k7t2szO85OSlipyVhqNGLgRbW2yJUGlZMvvHyYFtNs4ZKb
n0Wj7z8xIBRFpT1Dlv6cIBqybL+an1gbwyFDCFLhgm41WQ3i3QUM0ZvHf/7puEnN2n6cTKn2/vlA
p+Xe0aEh3Gl9f6D9fmfbGeBZ/ZPHvA1Kbd3RuRpaaJAYzLNAavB1RR+pne1g/84ugKW9F4oT8eOX
ebtV8hTkujP0TnffODNii6KguxrZrrHIaJHpASTe//JK9zatOwrq/rS0xuqTXXIGO7yZJfPGAU3P
wY7zHI2ARgbbh5hkQuBgXigRrXLWiQxvgYAq/VRSxG5H2AALXJJQ0HpTICh76d62U3W0z6kjb2iA
vZtGpz5BX8dSUgiCgzksQIjoXNAW534NTOnusIFyPvn1736YmaVNMRCjmPMPQ0tCnFPZyHdkp0uk
UEF60BR5zo8/zNsdlg8zAyQC5Bf4Sp8vJLvmGImqfIdQj1b9atjpmXHne91nUct7nyJwiW3Zh+CE
n+3kjpejxKpLNiK4zzSyhPFeubrafPw27+1AADVIw0HCINlxNpknvKpV1GsZzUPYmIB7nptieowU
2vz7kNr/PIrmzkibKEcGVCDE6H8uUQwP3YGGq4y7Y/gyj12TuLdFEz58/FbvLR5oIa5HSy4Xg/Np
rFpA2FPF4skT9F3ZaFBiCx1UlejPmsjxf0ikgnuyhe0nR9V7e94roYTE0TuXHlKnemzZQ7aLIvO6
KzVEJNFGpPcinb6wED952nsTnmuPyWSfRfvno4kDJi2kKO92IhLZtgAYcCtNrLg+Hsw3Jr0w6HUG
0TM5jgCwnF/4g95USFfqDImy1O+TWK82ELbpR0uhPVGb8+RXeELVske3cl2PZXbl5J61jX16OhHl
uBSWYc4aNcaCSEfpx+j79LPbrfHuyHvcsFmZUETPA58mbHVHFgWnjbIpE3T1s9EFoDQsv90nnv/Q
K7ITKO8pYpRWcp/Jod2HQfUU09ExubPllizsPVkkFL+jJhZBzHt8PJDvrDVq2oSgHnqfOT78c/Ln
Hr8hUYTbANJexGSAfxM0U4Y5/Svj88fPemc4YKyysJGukyA+D2NMLEd1oCSE9qHxopNwQBGtPyNK
K3deUM5UYLf7JMJ4Z9EZcCVcIhpOrDdp/aHJR4Ual9dLnW9xEmHBStcOdYxmAocw1l/rRtYrujGG
3T9/V4zp0cMR2RjW+U5pw3JJGr+tdtzVrjB2ashK57dk4zEsyKJ7QJvRJ7Hve1+SoSUNAMgACOjZ
l2St4Pxl19VO06N6CQaVroTS6m4lTpe7wuUi/fEbvnPm8ILEUBYHG8Hi/Ht+SwpACLXjpGJo1RBR
ubAbudLrql5ZdMT+O48KYCT5LgHjqyvF748Snp10RckVzQiq8sbJayizXudeJL1hfLJ9vTdHLRbU
rEOYM/1nJ+lAS1w5kRnYQa29w8r1p+PUd9BmmkUS1bc+Tob/+HLEBobownQMk/LJ+QI0FLU25OHl
bjInevw8eWr6ZiXIA3zyoHc2ZlLqugOzhTDEDObv+dv3EhMWTTpM3F0eOQ+RUlt/qu8+mRIWf8dZ
QP/HM87mRKBhMWHbPIOGfgN9XyIOrdM6J7N3AYPksmUUdfxwZCNWrZtGXyvZeDQLUatF8peR/Ovp
hiwTKr026G3NMgxcOrHAS6yuOUAAiW/NAJeKcsSWJxR6uUUWT1k688clbbAhPFefIoWu1I1jzBbW
8DuNEwpDmq1KAxPVqmibrT6AneICpaLrNNeJDqvZETBL0BwqL96CrRr3uUOL5mDFxeWASmvnZ8Fd
UmXtkhHONgW5omYR0yi4ozkRzJOcxDrsY4dm4UweK9tKsLZO+83Hw/ve3LQRLxrME4s6xdncdOsW
QrrL3KRN+LlW3bMfi2sb0gC81xlkU/0by46Ym2CP9D0FobPnOfFY1lY0lruujuec05U0s73syk+C
17cpP5tcKYUtcpmzdPjsMbbKYoBlAR4SenYrRNLQM+j/qLOvFKEvaUhZ9o75FDXlJ1emcwcaynnz
c8nSMqJcrs8DskDgfS4gAu2Kapy+xRhJAHa0tVuELnq+pmeGOw70UUwos6Fe5SVNgjiZspHX5rB3
6PJ3UqntLb3XNkZnl8uQxlAmnNhS76SCHaTfHZAqC6loBcSHOFoFneGSe/EmKKzhFzPDvNGfHNjS
XWqD0cCPZZ3ye6Bmip9oPowbLGmmLWb39QZFF/++gDsct12KZNgz7+HXfPYp3tvTXVhxHiJuNoqZ
ivf7HpHorVOUGXYeuMaPlEMXo9S3mdENn8ys9/ai355zHhgNYsCpBSrLzndyfVmSb1gWcbz+eLm8
dyC60FSoK1BveyMF12uYjzVe3TuKTjAIZp8q3XyoMqTTcTt+Ijp792HkK7mzwAV8E/a6DZtRCW+T
/ju34CY6bQdbbOgApZe6Sz4Zvvc2Ape0P6cFkr03wW8+jpab0kW1a9Lm1gTgsQSB8gBR82eX0LMQ
u5+MpPHevJhr3lxgaSHwzus0Uytyxpc4LVU5FrKTaRz8qZF7k1z8CtZJvINJhc2fCKxTgih4N0aI
GsD/4l4R+dkmqOzxq4ckCHlGGEFN/vhLv/vz2BBJI5G/Dc43RqnCVstiwhxZi59WEN3H5vAlt+gj
+Tee4/ncFLn+zpK5P5dHO2hjLOjH23ETFWRzuudy1OSq6ptPDtL3wlaSUzRt6PP/eGfr0JIBCg56
L3cdmpG4pcVVlrdN5RxS37iG83hX5MEniYr3JvBvjzwPWNPJzunR04udJtU26qufgZ3T3O4emmr4
5M5hvTd/uZFSJCN85C58lkbopG8LhOIF24w5PnWx+CWTANOg3PBBWKfRUsMUcglFqFwn9aw10Iy5
M7Oh6Q8/6wd4hKBUaqzMexPFAqo2dEZx1wDACaqVX+bgbMPW3yhP+ve+w66JR1dLw5TWYkmQzanN
yvylSxM5CyaYSuhPadVf0Yoj1h0hX+IPclGMVrLui9H8Imi65rA3nU9m03ujEMxKXVIczNvzAmye
C8gE6BN2k5j2YNkBCun2gyOcC3Km+IaN8pMHvveJZ2UWjTIeydbzYRepEY01wdAuqTGaHETfwCee
LSmtCEflRTv3pH+8YF57J84CQjpmTF6Q5cI18+xLRxpkc9fPi51bTMEylr37xY6NYVlao3MRV3l+
L8wC80mbzslXuYAPg+C+6CccyWnp20Lno3P94x/1zrgTbMwSaEgmXCfOLkqBC5igM618lwXQ+OIG
h4kyJmwc06p9SGHy7+iL/P7xM413kph0JZD1mXdt7O7MP7eOSDmTCAdWdDuFtLJakb2hIdXatGHT
bgPPtRbMFDonnXwdRE28HKnJoLywjdXHP8R6Z6+cdeG0Yxhcc+zzVCHMncgtuqRAt5zinfuqa0gs
/E7prS6dC0bG23cp3chIrLCmz0kiA3mjjgpKdbiRltQ34xjiMWoTeJvdpH8jLC63sWRKoZjC8EtB
2qIl/yes0AVb9rC23TRe0ytsrxqt7HaxW3truGMeJOwLs8qsLxkIjGuWLSK0kYXwEPt9cMh171HH
Cf6Ti/l7708FDA063BnGdV4kv12DSLeledtZvH+eqS8xbWk75arkAZRdvPl4rN97FI3X9BqgRufY
mKOg3x5F0amui/lYCkDProA2zmo+JbJDEOfRw8fPev1u5yttzv5a3F45Bs+v/6Xm5r0sEi4HAw7M
i46CMWKvyTa2oaiGVenlxoUBsOOmU6a8Mk0tujU7ODe2lYutKPHwff1B/wEtfQZaIoXFjvO/KIHV
c/f8Xz9fwQ9Xz8XP//t/Lp/xbH8uX37nqNLLN/+hvyFLDvZBYIzZLrlOkhxgjv5NcAj+RfRB3xGl
uTnPz5T7G6UKSInw02dNz6H77wQHy/sXsQTXK5KttsdpaP0TgsO8QH6faMGcIp97A0nIcE04n9Wl
jiC/iDPAB5HhTItwsMsj9dzxazGTW6LI+QyDMC+Tswd6loedkskvf5tR7ij4dNrkjjulCHd1bUDb
58pk+9tHuPnr7/udGnF+C+W1aMife1cdtsY3h2NHpW6onViBRkHtJE1V3wISBKfv2WKtaxKQXEuK
y65T7dRKT339+PFOcH5CzEElC5dWKN/kG59fgzGr8ZNh9Lpdlbu52ij6VDbgoJBC0yiBE1zcHHDl
47RAB1EYCxFaId6lIiFSaqmyfqloSYoWOE2gZZbAuBeRgSTJn2S2GXGNQZNWjfj+WLkGplMJxMEo
iVsY2bTcj7/ILGQnK/Wz1YQcaRfDjV6GnlsfyODX31ATj9twKNCPisgYyXjgrFovSLhO0KmUcUdP
nrhqJEUnUAcoKi1YEdJtxbMPagsjiWoYf8GKxWS7zIf7vC/HbZuq8hgaIAtQ5oE8h5BTHuNQJ/2d
jOIRsBN/UKokOLZ4NK+JyMNTMHi4Cw2tAGbJUJXFMjIg9y5BRdnWFlMIXlP3WtgVyNOwgRhxRFaw
BB2UGaRlAprMUJGhr/GS5rbKBxw0h1mkkXY44rWg9C4nS2EfpBdyZYVJcwAIW9/isR4eaMlRW7c2
sMuhzWhtWN1wn+rFcF+nk/uFr2Ou6Ygx16XpAPvFkPLHWEnWg0e0k8hy/ErjavXY6xNfpma/3bkz
XsOTmFFbXRkcXQPgN26B4y+JPu6r3vBHMLhsHyBP+cdQRfYezZ5x1+cTUUony6OqquBYFAQzK8Dh
sPrsAvUOLqaTTgtyjjGGCPOlLAcAXzXOusKNUbsAqASDUDU/7JB/jDIaBHE1JPe40xSV1NLu6x+q
ZTn7Wjdu3aTP95XPxx09IVeqT/N41Vo0eK917Gj2AlEqmQsnQ1euqa0Gw/gU0cK3cf24vrJpgFrm
QTT8zPRRX5QIbcmd6TqbhlE9Jaoe7il3TJdBPfBXWTjniIKzy1C8cSA1cRVm82LXaudai/SBlk7e
xQXwuOgC7KoG5ET4fcbl8NPIknH2AbKvI5svEdI8hvunGFcFHFucREXPuGI++ezlgbNUaC/SVaew
fUdaFYYnVw/rHxSfp8tSxuNXk4N0WyI/XNHTnW00UK4veuoadwkm2Kt41nIZGmPbRnxHMPIM9TxF
81INP8eGt5/QOUWLeuJL2C4aEttg/je0pzyC4gxBFmePEjjYIQZDdx35v/Q+ALWaaAXGoW1YmPDU
nSdgA6DpEa3cRyZzE8lVlmxNVJEr286fbOxTfmKQLK5E6jApZxtzFfOhEFR3m7C2xbUoLPs66KRz
3QP6vCuTVjz22IE8IVpjtnrI42E3VU8WSpKLFB7DF+WPPuy6FK90v5TVc4SdOG1+1qihyIAz9/py
fswiaKtWO6lRlN1K4ah6SZa2fRBcw09j1Rk+NC7GxwANe1B5WixdqSe7rjKxT1N4pW1RSTc/SCqA
LrWLrPdQFvn1NyNB6AsxwEM3Ylo1dFSE3eYDydeZUDW84qqSprcfExRZUKwGaypt2iwnrVzTaCf7
S9x9QLTJyOrtE5ps1Lm2Gr8aQAGWGD3imgIujLbBenI3zENHX2B9iZSmUh1bU19e9VUADZwZdrC1
7KbTW7yD9fykOf2VXYhig3bMuZ3gzi4cT1lXjRN9AQt+VaBxWunk+HaROcX7wsy+thQu131OfbG3
x++JX/Rre+hfstgs9loZ/Rh7O97HE/Wg0ujFsSoGuc6dQS1JkHQvBnrTdZS0F6qrww3dxgZq/SxY
GWMDF8VzIpoYouTKBmp8qQViGJf4WR3c1D9oGXjaJK/LaSGCsN7TdzNz75S9RE/lLIokIydZ5Pmv
SEydT+69hIPb2uMS8v5pxJF7bRZacJFC78AcKZUo1liwSL6Ni2SkT72HE7ifSKsvTWPQ93qpDbvC
Q1gsOnhzldSwAJ2NYIdyRpzoNCqaWqFfSCcJdn1kfMFgMNiQXGmPRhlY+dpk7H+0Qkpc4biW0rk4
8Q25eHTDDimvt3EN+VTCDzr2rZkvS1Pv6eEMDLKkAXYCTjgbdYbtD6uS/TZyIs48DnB/g5J0WMT4
PqxhLNcnyrMA3rus3dC1FSuKcKDBA189+Q4gYVxE1UWpZmlRnmWPqJQqb+lCndsG8HXlkoq2v8Ib
ne6SwbaIEC1qQQaGUza+Z96ePKOpg+0OcZ2tM2G2C8G6usQaTFxIHJHWlambe3om2pUVx6yqdh1F
9ByVJFwWY2c4B+E26uskrXTZzOwCilA7ma+sQasORuNOzyLXHbJtxXQnUlEhx2+DnZqcYF/04XiT
ZBZYOBiAh6wQ9tI1c9ReLm5NOYbT69a27FuvJcVchXPXQdSghNaFv6m1gRoLEKGFdHALwpou/QYM
GJm8PsqNHc6+YcGgbWooJjTKFre5oXGWA4faJ4mlrAWdk6tIi4J7KDvGFo9AY+1aVbz3BxWuAxna
lxWZv2SRSe1UdMq/MuppPGAAjsQV6h+cE8xQi592VF8hP/COgaLvHbse2eATS98YTTpxdingEO4F
1ZZ6mWCpc5Fjl/7Yp96IzZIjac81sYO4iMcIO8DUSPWfAiVhvrLpS1IrPdWH/VTXwVIUWrPtMSN5
lHmfJCSCkvQIFr/9UVipq18arT1QgTOwK3ce0QLqKKayFgltVdKFAhI423ixM3yvUqNadrmc4wJR
3yK5y1c065fVGj5HcqGpuW8XZXKKS6xZxHv655tjULeVTYctiUPc2J0EgbIfttg3V871aIbJDoCw
+G4KX8OMSODOx7fRF68hUppanEP0VYArastjYIYOm7PooMqHUlAr4Qq90bOWA4fu3/EX92if+qEW
ngRVB9ZARpjghboIV5HTExDFCZ7bsXCuJ/ATJ60SgtdNrHjTZ0mGxJhK0LIgyItXtqvEdyV6qlsx
zRaI/jmdaYuuD38FX3Vi4itqjO2LAODlr0wMlYmTizmbpMbRXBOGul9Uhm040vu6Bmwx2Nkqjc18
T+K+POaQH3a23spVUUk24yYFFl4IE6197LQc7kFRaacyCvr7xLSi66gg0igdV1xF0+uvCOpvljZj
TcK6njflqRh/dbDDwNx7hCdBXRs3bIPliyVcbsFahDSyJUw8uBiMh9CO+Tkzc2IbG1p/Hyc6386o
Nb9c6kUzbqMC1iswRt6/HyQ+D5zlFcHWI32mxbId5/AX9dCj16kcHAmvQGKHxqtCjb8QGiRbNYXV
ukyTABSjhGgzzhZki0pYOaIxfGM+vkS8yTLNd4jZpYL7EnX5N31gjRlkFQzJbhdpZn0ISeHO4fAM
kE7rBiLPHN7jebYa+DBPUGgRjcuSwe4757MLjXGew55/y/xLLI/+dqh/Z4mWvrKqQtAXuLMTIv8l
EiTn2nMxeI862DOjTUAYB4xsF+nqxotou05bB9BAVz1FYcnELK360Fr4qJZS1N/63ravoUKpr5KI
+5NMzZs85fxjZy0WNX+6s96oCMneZN4As3enJRYE27Z0v4yChaYbaXyt9cw6jiImmDEw44EFoTrg
nDpkpaqeU0Hc7AHjufz4a77mY/+8+FrURW3qO9R67Dc1pQjZsImlbrsrCqvGOjWwZk1sX+OkrQ3b
punjFVvztB5JNGFU0RNBpYLLqwc6dzHS8XVKodIekFSAEAyd6kUkWHj4boTYuQPEFmpNhedO53zW
nUUu9c2dHXGNP/e9Qjmai8d/pr6cHoJ4jmHpTiH+Xo5eAtG4LrCNqkbF7pTQmR1gJfxrMMdhBzQL
r1DDfEak8QCbB0i5Q7ikYcG76unMvxwa034cBGANDP2yC10vsIOl11MhJcOd7gKGhb8PXSNb6Tam
E4liQRdsJbsoALamGzheNKogXs2L4EgAOW1KZY0X9K/IVVPTv13NO4wJvO404F/wRXO88VfhRzqC
0hKM/sJq2WNRhBL3yirHWJYNLA4rYnYuy9xLooz/COclZkgDjwqN+xyrq3Kqb0v6ttlTkNmvbPhc
34KCtKqNZ8sX28qgzKsQSy5abI5pXxODzvRYmErDfTRpAFwR9+VPjdVn7qHLJ2/AqVFGDFKSRBxJ
bafWTpTF+rIXVpjDb8DyHmQJYD+Mlle8UGneVyHANqj2oEI8F38GrBCQp4fT/C9CAvpwpbcUa5Zh
QsPnQF8cRgpUOFvoAZYSnMbE9I0ep+UKV0veOIJ+u1ZswjDQFKG8p8BfaSNBPtdpHVUjF5HWt9sH
HfTIEsaEs2wdDTpOEQh6dhsubj5eIN/HtM82TYJ3Yj8QXemZZEZOHRcKrB76+y7Jn7yG++OkDPHo
y9xKVs2YYDQwj10wowwO0zTnoJ1YO8F1sPYGB8dtht/NFicdNj3f6fJ95/jVM/aO1bM9GsSGZo7Z
Pcs221id39xwE/WPY60Db5Fc+t28bB/KgruMgmax1xW7UTff7co4yJdx0eEibE+5GhZIAHuMGKNi
D4mJW0vpWQtiJ++2sJr+Xjd6c22WZvXstE2yRYA3XgiD2/MKvwNOgK4y2gczJaFU17m46rwEFENo
s5t0YUlBxu+4GYW2jaAeKwHWSKv3MC2Vwf+Jv0L9oyoVozLbB8AmwwU6sacddfT6UIuarJxJQW2h
gvkIjQu2S2f0Zka3WX+jFdo/GpI0C7DA4BgZojkko1ceXWzLttQcx22JVdSy8svhnlIo13s5Jlt/
zgBRqRRXBa61Ow+b268UJadfPqt0Wif+JB5xCb8ZlCe+d33HdVt3MCIqbXA2MqZCbfOXltocOM+/
WtkBSSwccpgYFXW/42jJfG/MS1XN+7ueZXIlSJY8YT0BcrQpUnAe1OzW/ZCQGZkvr4nC3WIVK7u+
1cuGL1OlhCKvZ7EooxKFdmSOFxldZZhENJK8jgWigsQqb5d748UUAXhTA9m112mISp5AIiqhD6pe
Gy/tiIyH1Y717WvGp7SYPmjRcgxHyJyA1MJYozQS/NEIqHLqnMc+dGnQmNMDWqQxDLRl45lns+Bf
E3lTAkUvEySEZBz/avxpvJxYbuVSjRHBiJzxnX5E9koXKjvVghaoBQFwMOMW8fqswKXVPYQp2FZ8
4kjq+V5BFVxQtzdJ4kwsQZoqSMGFLqzpKNOdpei1ah2kTEFAdljHl/AilyjxQVBmIPQIePSGxBdF
VWo+ZAQBeNXfJssmUeZ0sv4BKsBcA54av5agbxah2eQYaDEpULSxrXGjDw+vmRoUzVhjE2o0ePok
/E2FSbKnntjiLIPHv+ZvXg9JlZG7LSsMhDVd+6kDfCdc9jQ+X14QLNUtDVZ/Tc2E1KWwSQ2VlRGe
dCMvj6IyMwxXbf/od239rTLIoWHRQU6N9t3yKJGUXA82N61lpHds7prZvqBZq55URLDT6LihS499
tpIxQxg7dfNDhyMK1iPD46fl+rRuccnddSlrep7PdTNvwwiX2ou8zclIBolHzJs1/HEO0RFvEgK+
eM56E5fMpwAXtCfDZ0rYU48dbR1Wz7ERRtdej+OP0czzB3gRNCLykLnL64Rz9us1vPUDMqTQnrJT
IQeySDbHpEs72N3r2WB0pIB7P8IahS2fvBNJ1EFz7Gsv0hyOChn4xzogDKnHzLyTzThAm4dz6FZE
wjbXYQxJU+NOuPDJkp4PiQQ/34+5Xh7hzJZHxySILeZvEBMePrY0PYpNM1UE5xL/AtAKw/0oCZNF
Rn5Or3LzTitwNw7Zx75BpxOPSGjCA/kLd/maEhw6kpY+iDeMvmK5ShXhZ8tuIpZcc7JN5CtmSKUI
TjouOwULG66MRRa0ylkUoz5UT7mpkaCW5IytJOSq0BE4W0APVibJ5TWHPZPndZtVHqNB5mi8aLA4
fOBWPwpcLYv5PtEqslCNpW4akjZfhUfUrk2SlMXQDgymzvYWD6yjLLA4tdxBcMezmGuaHp6UJF9m
5qpI9jgh1wcpcpKI81aJYAtTh8zKriH5Av91k5lBD9/TqgPOh5iUCWuyITuNKGO8RLqB0qj2+p9e
Gaptx0/HWylj4SYBlxAcGcV3cHGEHDUGvvu0ZJElIomvgXw+DYPDqE2eZu1NP2apDBlj0OV4A5SD
rL8RlaT2olcjRCtoQQFxS+8kVxIoJf7HNeFEVYVEkOMwYvzEBx999DOZSUr99R9fF+ZYpBwxmtE3
PxzJmSo4VPbl1KkbyLTjpojx1a1kxYJOiCojz2GTodYYXSOqosViwpnqUrgTNzLpjUCis1+9PVXu
Om65wL4mir0WehKU25Oco4BR4Rs0e4j2WxIJvLHce3kKW8a3H6cmioH2EMx2JFTWvePxsKzq/UMX
dv/T5/ifUuVnpUrcZgnc//+lyquf8r8eqyb7o1T51x/6u1Rp/IuyEkJIeim54vkzDeH/lSo9Clpg
6+jwgDzjUnH7mzZPgRMNGbo4di+O37mR6m/avE6BM0AiM7NxkDTxF57R5f8Rbd6hyxCRteUgj/Lf
tJ8YA4kZXY+q/eATkC+zMnKurUaKq9e2l9+G5p0C4nld1OdZqONp2JrbKt40cg+trk21b5R7z5LG
1TSMxhXBeHA/MgJHMs7B+uPnnd+veZ4Njp+iKNJ8WuPPWmsaDVWz8HWeVxhZtJA6tZNFqibjqgNR
ui+70LXWlvKNO+Tr5t3HD6c4LX6/mvJw4iTEWT5fz6eT5M/7Xa3praraptxPTde90B7SuovcGAjj
jEmdYH0F9yGYl09e+Z0hJpdAhdTFO+Btc37XEqRI3yPkptZ8AwewexnKIuEkThp1E+kYCnz8mm8e
SPMomhQmkRtQQz3XE6e6psjmNsEuJiN84fncU1AiBuvCt7QnKxzcx4+f91YxhM8C130oX8jeaE86
axmBtq5PEQ57O0ikNEvSNt+a19NUc+/ypU29c+wT48rP0Xd6Y2ac6sEp70shPFxe3AzCWkS659SN
JujQZnD6YSFETKpdBerbaPqfzAJsIM7nAckdFC6vyAZEDG+aAUDFRmnR9TvHI/NFPGA64UUb5Xq9
iSoSTUVN1HnArmjMMZXpHJInsHdPJJ2bnanHrntIWt+CUov3YGS1jbsghmAutaFZXRQgaa9UAiXx
MOjktNcE+cZVYeqMQ51Bk10B4OOA15oEv+LRnPyNcJRxpTWe1qx7T68uhDaqk9EBFQ6TALexqaHJ
8bs/WJQG3WYCvonzqpleNPid3LjsEi4I7yELdqSNtQeKnUF4qhuzYcqFaY33nNeOGo7zVHkMg1ZT
OodIGSdJqi47qpP2LeYA8ghcME+WLv3hi4GWWnPxuhE0IzWrhRpadaNJTtUgqxufclhNVS41BWee
bu2RInY1/o2UCpGqDTd62+KiGBBIJ0us/QI8phrn2W90daqa3DAXxRCKRyvu1EmrNdgBHSneZMJp
zSF3UO7LMVCPbtWZPUBko0IqG2KY09sNbwoJmz5HuqHqZVAm4b2ZZlmz6n3pPOc940hqg3FriG/7
gI82+XVwD8DfeXY1V51ITAXrGlNDazNWSecvA6VxSLdDqE5/zdU4pQ63jK2EwlySqfYlT2ffHDBe
4pG8Dx3CrRzyaamh1IgPAD2SYp/VWo3PDi2Ffr+mTBk/EO4E9z4lLko+VArVuhht5slQuvbzX1Fn
JFj8ZJeOwdgE9yIn9UPxN2FmqExoZGdUddGAr8sX8PnUDZ0WXOwGQu9kyeoWj/SV0BgRVdlUUwRs
+EhBzOW/J+ABgCnmd5UQ7RZ+VMGmmsffBt+2tAhUsDT0vFXgAzdd1mWgX73+N10YlssC/wH2jSne
abzrbex1w0pGQbDp65YJDNbdh2aXSUE3MZD/C6MddEFIKvtVVis/wHXDMxpr0dHL1i+63NfTqw7G
ogC2XGSm+iLAu1MoCSsF2zGnbLoILY0/UOaJoe+l0XlQgKNCK+ND23aJth1p3SHhQFMmtQFRIrWP
YQIilo7hnx7NKRgfuUnKl2HE9AI2bzslN3LUTPnQMvzxti3LYduacSkXk55VC5D42hJ/qmSBrYbD
OLd3pKHitUpGkhngSDcU+Cg11GovrdreCB9zI9Ix/RLixi6Ez4QXR6Xu3KKvlrGAz+wSaF7ZTuYu
W8A83+inqCGSjO6iG5Vxrblxd5Jx3Ua4Ug7OU2dngc38aiW33yBRFwPXyB1WblGxQF1Ykfyupiu/
6aOXumXbdIsEL1ZqSFc06wd4SVE9pQopCz640rAcRhg7X5Sn7iVIYgLsVuujZMXkphwcdqpcBfbQ
ksr3vPDeKtuuXBma/bWLkRUmTf1cGl56haLIsXe1tNiyEbzMDof6wJQaM6d9iQ3+gaC5VyeOOeay
Cccy2bka5Xk5cU0e2048OqhEsWON+3ThRX7hLJxhUKdJxSG28cQWwiYjNraZyjGol8+q8qP7lLr+
RcHt+A4SfUob68TCCkbH2od6m2wT8vR7X8yAz4ByyIpjtLpznWI9JST2Wl4j2hgWTnagIic9eKDj
33gqGk2jMzm2e39vFc1kyaUhWlzhG6MBcW9a1vcpGhwXxVZ2yPF+O9KzEd2QD4v3kR/ceXFc3+dd
8zwWat79E+MeY1F8uHrGSQUp+7wjcAULKmE+9VrYkwKIpX4pAul9gcOXeatkkHvH6rVhZcnaWLIu
PcjPVeNvAuykMZdHBsw92bwvYkxjKtWiLRgKLpv2aNbAI3P6mBaFFZZXpafZ33PD4r8XnFjNV8x7
zPB74MukWdS1CKvN5ONCsDCjrMe3us20Y5EnPUNXhBjbdk70jdQZgk679AFhW/oq5ZW2Hgm0bEkN
r32slE8sIsg4Hi2ZaNj0DXzWOgiadZK3NpuFjT3uFbLQcT/Sa3UF8jO4b4oqLVZa7rYvek7WAU4u
2xtUeyZN3TNTWipyq0jRcEK3LjfpVRRXxhWEC/bS2jXZ09OAv2cw+TVuR06vlXyaZZ4H7INY7PCb
PJ9mcjyw+RdxVjIFlRXRcpSLpMAAPGO/bwbYafHAPjiA3KYl2SGfFYhcw3cPNfAi5TCheczz1Q0c
XNaSA/1s642c41XDg3FRtp+nkZZiUlhsk148+0R4sKuZ+mSq4htaloBU9ULaR9n3+tbLHaqTDZnq
lxKku1gYVsOMMKfaoUuH8xFkOvt0gV63WY3kBGKYqnT0kq3kirL962cZpdPk2xpYtnsINY3jy2vY
7eu8aXYDcO2bjpLRXeHLYG1M+X+zdybbcSNXGn4i1ME8bIGck8lZlKgNDjUQMxAAIjA9fX9gldsq
yi51ubde2JaOSSETQETc+99/qOeTOZpoAUI1V/Z0MdyE/lvvguZ5NFtBr+0MfOqsEnzXcVi4ZN0B
jmIVJcqe08KVdlOFZYrwnDmurxNnAZpmuydV9Dnj6daZH2KtcZ7d1GBjnTstvxpFNzECL0l85cgw
ksfRW8AeoJW4V/aCFJx90TMeykbTT0Kl2qvsWnxd1UieIp+ZKifTvOAJ/3JeC7/sOMlblGSPVtdy
PCUERAKjezZuu8mUrXe0bXjipQOPkbGA73BgdmxV8FR4ogyTeUyq4o0rex6jZrR0DdJcdPKZnF5o
2bb0mVE+4WyPFIj7RGn54FqZph6G33PzsjFNSNErC1wvOKpEwCSBo7Gds92MwzvZe7lPtZzsp5FU
PkjY0z2QhEOm1BraF5dVtgHQAe50yfSDakIN4q0JkcVb5h8Ie5StOYD8hyBaWAKnMl/Ehcff3uMy
nx6LNUNw0oLsRFZGzKyOhEEbSj/UGyge80T+IExoh+/RuhuSjlNGoKSWz31MOq11R1JEtrG6BPBe
T4xNt2YcdhNphw1wVZisCYiMfAhDpAzpCDAmMdgoqEjkmpeoZbaz89cMxeAtTlG2Q7NhBZIAbtev
dde+auV8E0xEMPJeUxgoYhkDKfQbp5qHzUBGiAsmD75MjCO1cfwwuUQ75mvIY96m43ZiyGnrBEBO
pqrveNqcy2s8JCcf4VFvkZGaJQkacLdJUF4UGsIQ+dV8o68xk0Jz1XPXmNZ1M1R5EzGPoYCc2n25
RlS6w61FYiWVH3P4NcTSeYuztAZ0usC1QY4AsvZGO8ayOV++O3Az0mtmYkmxcxxrJK4bXeRqPKQN
ItI4gXu4AGShsB/p7BCcV+yGMm/OqjW1o2vNLQyiYg0ir1J2m8zteCOXYSUHxMjI+tu5GPMsGii7
N3/dRq1d0p+6U+jONBwOwMLKqX2vOiFBPgemtcRBOG9F/zAxcunWwvevr/NT9wPdGn7kGjKHqIbG
7c9dMPkJUuWNFIeydtmMFULTx7bvNNgt+KieXXttXd62w7++7k+tP9dFL4QXCJ3pzwYptOSllTeT
OJDw5b5IrcKStifQaTcy+iWMoarne9dN2YvbYa1y//rq75nSXBxNA10xC5wP8V74P/c56Inh4qng
4L0bLn5nPvrrrpt7ZMKGEt8PhOyioy1ZK28G3Gzubx/hv4jdrxA7akc09/8esbuQS/DyNVX9dyn7
P8F2v//mPzIig98AF1zDwFPJ8gz9x4xI6zcHC1UsOlaAySbH+Z+wnfmmI8A0FJRidUPmvfwHbGf8
ZoJ+YaEDW4G5ge7+v2A7roA+B40Wkxw+3TuxVGDN2PwLTRz8rHxNGc7v8cmPw8zHO+CHu/MvQDvg
yXc7heGZIDz0UlDUf5LUg6PU9jpgPvgmcTDkUnwWdTOFY5yqX6yaf3UlroEVDAYdWP+u//8PYqBE
avHSiULgsVuoKFb6Tc8ejZh8efrbXwnqDz64q7pJ51p/vtCA0CdoukUc6BBei7J4jbXsNed//5PL
OCvuyxP/6RlhOIlxpcMehPEAsdo+coAe7CYqpuw/uHW8q0iasPQDbHy/4SRCr2yiWgSBnlV3NemK
gWFj+lddnf/iS60b9p8PDqwOYPwiGKeGxJ/5z/fOGypY7wEteTqORcjRfD8n01oLPYnhl6fUz7s4
F7PYw/F+hHL0HlzUDKdhbTbiADkQWh7Dn0Put3EIRvKi+/DLMmLIQmMmhO/vPzr3zb34TZP5fnm5
XQN/Bb7hAbJQ86CICgidgOAuTHetX6yvn09iviMkJnYFDixW9Z9v6KJyNeOoKbC/I2G0QtmwzU09
fvgPvtAPV1nZSD+srVUTNWjQ8A9aMBEo101PQzXWp7r7z27dD1d6tzONRZU2SFh4QUoFgjjlL0vD
1P7/sLz0nzcM7LOA17GYDlaYf31Xf/hSTVw5ftWI6iAGs9kI8MginAV90ULC9TZAKLMxgs7YkVvo
HHTO3w3R1AHTR7s+oWTCP2aEMUAOJibEHdT5r2/ETy+PreOam7tTXvE6Y3J9TBZjuAivj1ETLWsH
FsAKawQ/QuB2tYWYYyJoIUDHm9rqDojN/Fh4ZnN04jz+PFSMFMdqcg6xR/5mM9fBHuTI3xTeRBRn
PyskKdDk4By2TIOlxAVPFWW9RWdaP5A9ZZ8IyBm/tjG7PEAtn50Un7s5t5vz6PdDHqWenzbb2S71
LznJX3h78Xk0FJAvVcyXLgYpdk2QiBuo981GOui7YCLFa869KumhWksGe5dssF2rw1/PWwBSrQMX
rHS+3VKxcVUkV0TIiUwkT2wuaZIR2uRyBNSQm3bo0xsZDUysTnbF4BdspTkbukRqXjGg9INKi7xS
Nz8m6eCcp8TIPyd+Uz65IxywtrfEc+tW5seY7y5CbwS7EZWtFj4TtXCYeiKQkWXNrPXJtSkjNdgX
T/1INCJj8upO0zL5OebWEAnVihtX5a+6wTNVRKN8JNzvderH+EG6S3Mc160xBTE+z+XKCu4YECes
7YD2O8/AMbGgto/s6DJCzJXth6S0QsqAbI2zVPUpS0ClQhvQ6zqxRHCTu0n96hK7e20QT7t3VYk7
Ca0D/Nq3177sCSMl/dK/Sl1uWZFxE7DBIUnVTueoakXy6C8kBTGVyIrPAbllYdWOZNE76dqAklC2
EFrXueU+g9cvLgZMsGDjpvHwKY2FFmyRGPQ+xsYFHa0Lx+eKpIflo08myCNtb/Vqemlz4jvOW6KQ
4hCJX3uwcyN4augFHy3Sk/PIYaZO1hJAUAGumw6kSk1gxR0OhmBhJo9AxlPhEL8qAPbpdjTswdzg
qW87lp2tL1o02BxxC4Fs8BPEGt1DiEz6hJVeMuyVX+cvAV4CIFKsI6yrUeFlwVDu35DwsQuGT0u3
FHu8ziVeQ1pnZrtcWM6yXZDbtWHXJ6MK3akwviyB6L+ZC2vL1qDqb8rR6T8MHpBgktvO+Q1tqaCu
OQBBmnVCPppB21+hJiaA9slJk+Jzm5j1aYqJHYNtbkZFl79CGQhQ2rnWiQ9i7AjDnDfa3ANwpgiO
rollRNaRlAEZXTwhZXH0KcKVotSHMwNMFj/QBhPclYop/V6LwDnUhQsDzk3d5co21CfRz8MeEyLS
7gLFi7CMfk0qTvbaIxwMW41gsN4o92TufZeq8zZpPz3UrYkgaPii0jk7VbULsSsW7pmj0LtLFYsS
eci0hfQzXAbZBdukYJ3jHheHpvCKj74hljOxMLtqgVGTLJOQUTWC2pEyl2ehJUteanbF6TYtmfXU
Kg9uLIpKiPWs+kKVECEGEcPsJIt5YfxzqEY57I313BU239us8pes1/wbH+u4l3Ii0dEapIFLxAj/
x46t06R4o7AHjz8rusxIL+dmM+BdtXX6hWVUMS7BblERvKB1ZRcmoCtRSgD0neF2LRTQ8sVx2Ci7
jv2D7ErvbsmI9jS7bt7EXgt9DeDTvyOar4OvR+QGkSa8hiro6Of1Chh1ztnETNVs3JFLd1DpDkzT
JMIcY/yaYg4k6pKJYNATaYab8bbLyhtLEKuWjpbPQ6jETd+udXXDsK00BC8TXBEFGGAAgJKCSXZX
AALnQo1623WRlT7Lwje+6yO71bC+I47OwLmIZXadO1OyY0wAaD1SSYSaJh3yop1dDzU6IkzKjBxr
YUeUzRQNi9t8QAAY3CwecPSke11kkzQcKZ5wDocF/C7hNHgcRBJHvlvXpxjY6q5X7D0aI8fNGLDo
i6HingeN2lk5RkpJPWTXFoPnL4Gh5BlyFPVoo278oi8PvasP+zzFTqQKEu0iu+zGyqzhk5bn/c08
pfIS58tHQg9HBGcIR32mWnt7MZzDEmQLBNC2uiH8Jb4ti2evJUQPycRrk6xJEzL7wHp+6gY9OZj4
CxN9XLWR1C3suWZUSxyLwGGu/UVzGhWaHofe6j1x1LK0fCK+rj51NTuOXjGsz3RDrO6P0KR+32TJ
McWmg2ewo/caAYZJA+fcriNSKCZ1YOJqd3voqaEJeXIMZR/kNezUks0M0NZveUXyoIrQ0xbHemz1
gIRCb/U7I8BlMw/t0oWlsLIK6UIrdQRVY7umxpof+sqsTmNrVafGk4ymGh+BkVX2aqMMfFFKiGsT
Xp/neTSnauHwAUS+uJU3MjKFf4odYJETCGlnAPKnMQ8sxlHEGA/+CSFcU4exqyzPiqjFMaEIFwIG
Xvs5T4kBHorqu3CQxhlZ4h0n3xPIg+egW7lVjg5FcGJfn/3V4iCSEBBua9cjSzC3ie6Ee5zkmIek
nY3WQRkDOg2j/+wXeoEGcCofxtxicCLAfqkQ5hh5kvDm4VSXebHJhP7F9tVB5Dlj5dmCf+lgC2G6
rC82juHOcXLtYli1hnzUqwhRsc15zzo1rbDJ0Xeo0pcHs8WsdmrjlyJ1iq2HaxqByfC/Sdk1PmGw
MV0rzmjYvAmga22bSouC0lquWa7J16T00GgVRq9BGp0CSktNO2aTo/s7L6nY32yX7dtOqE7olgBP
19Gks2HM3x0KOMywq2dn+IU4/md3iVUev2JOgYNIAhvyPxej/ULsuOr18gCXjP3GHIcL4Ra6h2Ma
dQIZ49n1DA6JSHWhriiCrjmz4J2ztCr0ZEbwq0btJ+Ttd7n+mhWBU/lPvAMvMRPWAJ8HJsiT0mH9
Feypo5e91KW6j2eOub9uMX7qDIPVIs7kSgb1OK4e726APThVAvnvMDAruqlJweaAYvhR12lz1mxS
Lv/6ej9bbq0X9GAtYbRgEW71rnOqV1zfdgusln3Cx9eQy2aT9fUgNtgvgPk1wbboU+pBxx9v346d
kfxfd5+ao7FDoatFMZGdL8S5DvuJ9OxfNHbWT+0Jnw/m1wqy4lTxU1MuCEogYUsVh7Sq7JMa+uq1
scgRDEc59noVJjbFdlmWLKQ0N+T14FJrGsx5boRBoY3w+YVSpj75JnPw2aTz7LN17FLOyjnb5Jle
1V3ewcGFZSCHddQh0bAckjVCwJpoXLc2g7kHgmXsF8vFjCYM+K+9rxneHWpnDuB4nrB9hJvx+e1U
rGtip6JxKcxfGQoZ67P4E2yw3gsqSvhsLrSK945CiUJPzulVHCSeloQcMkqWEzZWo2V/ajOyAlHD
QOBB97ZzOvTnxEv8XWPuYGVEQRuCdGrxmr57PbGFHF18qrJDQL+9d6ConIU9/mob+Amx4CoAFWQ5
QDkDzH7XkqpMDbFbNwysbYpnF49ujNhdGbXozkhfLYgqnhmhX8NZHz799Xowf77HlCjoofzVUxdS
37trz0ZhD1054jTXj0kM6R5VoxbHwedKURr3zegweNGc4Km256cimBnFCGfcypl5ZiQbxuzrftvJ
sC2VbyFCE5STdtEdqL+RbyDy/NbGRiyPWoxJ7++Iy3/x6l/g1cRIrO7t/x6vfso6muns5Ueo+o9f
+gfD1PkNDin/DnXMCjmvR9MfDFPf+o3Nx/beogFWsijv6z/dcGw4p6xIpjKuCYb8v1C15f7Gv8aG
ivEnho2m+7egaviq7xc/l0ffyD8JmM4p+Q4z9AcXE+Q5MQ6+P9cljC/MJjvO0Wip5/YqGy3EUvHn
ucbqMlzZ+x90JagZdas5Z2mirq3GXfMuB2vneLyAWzRP/i1qZnFGkFE+NvVMKwAD89jG8hHIYMLL
UrUvFJdFhySKG/yBkVP9ZEpYbqIaaWgHU+u+OXHNIbxO3siqdV5qvYURQhS284IWlh9arfefpNto
34sJWnyBXHP6vp59Xg4pzx6v08bbdhUepcmUn/W8EP7eHeL6kV0tkXmYaMq+VpJmY2OmDaETtiNk
iI552EL0SUJqZNweq6y1N55Jkr3RTaifitT/XBYlGrNeDj63pTHNgzGNyVUuDECNwkXKyEaAoa1P
msrOaHWyHPvii10t9TkZOQew+LU3TmcXn7q8p9syYnujeShvytganwgzne+rBi+co90zkQRBE7dx
sJAHMcWITvRp0J4lUo6N6qfpQ6r36YaWsbSx6xha70n02QAY5DJhpi9cgGymPIbOGAcJnD5vsaV5
Q6QSVDENS4HHrvXtFyWQV4QELotnO0GbwoTEeJzGlfxjFvgZwrMKjMegcBhDzpzPj0kmoW2UYqXQ
I2mAkNHhmnHd4+ukAKJ6wVSXarDaomNgxEb/zsmodS2j/pFC4ExaGsSFtz+WxN0sEa0z7IBW1fzc
nFb8jmPNhXclVpmYGSyUhY6s4qfc9pkHOgoqgBxWsAkuAwwD7Ong2GHFBuQl4+AJG2aG4Z0/kBcV
rARALMf5Gm8SjdFrAK8mSTATtEPnRUxl2+9txHRZCOSwnIN65vrE0zD7Swx4Cbj78YXeBBBm29n5
WRZQK05IhvgAo9FOydZLcu7uG5expIbF/yGmCdg4oGL5xp+80t74XkMWcDyUY7zrZawnRykGcKGk
yeW3PG9ABouFv2P4wT8LvQ5iCNUHM+dGq1F6hC56I9iHPmHOfyBt/iJzomZMAjujDvkVhmmtZx2p
sAmCmlIey7Lysd4OOlsjNQSRranf4tPkwqTgii5w4bQbNNc6jqXBu/n7vDXnhHoauwJSpGU7iQdG
Yw4Lil1yxfV5BtJ64yS6OjPS1jSoXVpsSQ5Jljv2XZIrSjurTZtjZmX0PGufZHHG4qYdJlbJ15or
BDhpXLofbZnP2tPbp8QrWCWHciYYPbJgn6B0Q/Pehxr1/DXORzUalQLrnrB3R55zQdDW8sAwCpyw
KddHypyMO+Dns95fyzlozoG7Ioldw9+DeaVT+kECPoy5LSV+o/FCBCsA6o3kPYceCvODXenGvMtg
y7wuy0pjyl1tfacME+JA4mg+EbAI6aFSG9UENVQUUzR5BUotGZgL3ojueK+PcIwGfJSfLd406DmN
wk+GeQVSlsAOxBUh8gTqOf4cOiZExbA3KRFVhW44mrveu3Z1Lz6/UaJ4mG66QaFu3OfpLGHFdNA9
JZ1MvPNyKJQDb/E+H/1qt1iGGelD4typTPZfc6zHrRAqDN4WQTk9+K5WRZ7Z8WKb3YgRacINuAKA
I0YNKxoKn6Vx6h6pEllTGyeoeyz4swSxHm6I3mGkqfjaYpJgbQ18haytHY+wBMy+sI8J2N7ReqOr
gkLETx3S/itXoY3hgtV4MzIk3doDHc9WkwAAmCMYwepcII54VVl7xFIE4nScGHe1Iep7bFyR3w0F
ZNsQoZj5AYclb6ehB/tOxWydYuhah3zwjW+l4y1PfqImD7klZhht52bfrXYaH5XjzEeB5f52zss4
ajLtQ5drHb66dr9BtYQEpwx86IoGLiomukUY5rBCgdvrne4znqgTffmevVlyoOvsz6hEPaJc3kw7
qtW/Yy7y/owRAKYeJNoYR0Vk4qVaPT+cN/uPGH2cG6H58q5W54lu9QkhHgjLEPgG2IdMczuf6tVT
pMRcxKiIJtrCVUD8XPhDb1yVBbv53WJb6XHQg72EvETsOlGWPXqiy6hI0Co0Fd/WQ8duMnthnWlC
3Rt1/ckC4aNkDPol2Q8qs64ElDnzQwzv7WlMy+6hHO1bnEDae3zVEF4kvXEfM2p/qD0JkK4m6d+0
mDQeMg9nKB12zKfEHCd4i/7jAknpo+phPjWT03R7Z6ybgPWBquwwdNO68MfDJMBrlDBve9LMQrcS
KWwmPdWv6PDKaI6Bae76tEGFjThkW2JZilOI1WFqMzBiIM9Er/VNGqfj51hMFTZMuNTkOyBDVR3m
tixVpKH82w5W20T+pMtHsy7854zI6p6j0NJvFEgKw3BNHAcXnit9TP4ZKhZmNqVS19LUP4+d314w
ZpllaIyTcCNEbfKqd5d8M6BreJgDzT7PU27cFYYrXwd76j7PAZKAl0nq5XAHGShOzhJc/JiUJEmK
tvtkkt5+l6KV3BRuAczrG9MViCtMRkxFBs9F/Nhb2g01vLvtcQPBTcOrvpdynK5aaKzb2JnNuzyT
w7OfuZid4IN9G4BWwxIdE48hVFq1IVNzce1pcXHBrcdEPax07c4uGgcDMwX/qiq9cLDd6ST6qv6c
KWlHTiM+xErAUNO7J2YWwzbNeU/7XH82zOSYM+660mbH/jSOmIqw5uYOP+7ewJI/TRFD2MmNBen5
osj7Jq1GghmbMkx1AwzBa8QEHzKVNt8QqaCZ2laJt5OpJIefdu3CY93rWXpVQdg9mKXxkU7TW21Z
Ya2ZWMrUoyyYQ5blxhAD74EpoJlOLs5uVhBjNG+3bli7HOE78npIqTZNYd35ie3e+kEnH5qOaU/Y
1YA6sHZlVCzTTvPkcEEV5oRCJR9cvTXOdadlG7izyGrr2dkFsqoespxJaIjhTrlD5J9tJrPM+63Q
Jy1U0gWNnfs0va0QXu4KS58fgXSH89xb+kcCFdig3KS5sANh/zD1WY+5fXBnSSBaUauUv5q2OFt4
bNynTlUS8VD34xbUEFQ/HRvjpOxc3eE3q2+62D36eL5cNcyBPuh9GUMrrjBzUemnPK7iiIQDn4KC
mJIPjJdaJBwThvZtzwBFVLi/6okZ2kHq71wFv3M1oRndsKoYS0a+p9wOWmPqsBIqWURictqdnSlO
R7QhEHS9qtxDafWfBBTycBBT9xDnjYcLbhvnW47D8eDnfbZpy6AI/ZgZ1dQZ9yltNOaNeQpGOSf9
ubFn2wr1dFbnqbOb3Wiak7Xjd6YLKGPqR6vz0DdGl+6rD0V6myHeRgceyPIrctb2EHRBvC3X0koQ
cBGWw9wi5TaqBk117m4zrRXYYA1Z5CtfXUZhmJsY+/II+HdgUuuZ5wLbqesFEa/1gfOtuMi6tNIB
z4apus1lZkV94TT3CiK3e18GmrVEjhZ04YBQOvTr0f5SGKae7AKQehaQTi1Y4MfBTHZ6SIhUvaqL
vt/OilFTlPd+DJA/jBezRLkU1rOVfPIqHJQAbHNqLDt4TpTR3C/xmEMeTNJdW6j5yukd57oFh2fK
1LbaRjWOOllNKc+T0c57v86mW8OR/WM6Vqd2bM/CX6ZNG5jtTYVd3VeEivp+kG13MpCt7rvEf6JQ
G3de320Gr7PvchB1dO/YCha7fKqS8oRjJWhaRpA2wZh2J3KMA+oGSbHpLvfK0nFHwk4ctUlglkit
6gqJSa24IdChrwrVadXXeZj6W41A8RstheG/TUTmqC++FI94EtaFF3aZsuOVCcvmdownFzaz5d03
RvkRl6ApPWMg4sVXVq2/yDEQl8mhkMt83oUjQvqY55zPBSqmPPXuA9N29I9ZxZ+6MeyKOr5tRN/u
oFCHsBIj+NQfofM3kW11fuLdJqZobzn9jrLiBP1VsOp7yHRVzBG5ZaxMGuNf2NcEo8IFkbrW6zob
BQidqJOlJkF8Xv8N5sKvHFyd95AkriQYpZAibXkYapDw/GeMtkyHGdUimUt11QVXMqV079mYXwpN
YmZlNuprWuq2fZ0MvrKOXeda8cxwQEurS+7k0Cc1FvaWgBW7u6nepGaau4hTZzJQHlbZ31A0FIB4
lceUbdVK2E90K6Cht+WCYEGDe9lOQEqZUpSZ+DK+NM4wyofeCJx+t0jmcn1Ur6TOzwv9BGxof6Jh
S2JkGpmV0IsU7BiPFdRVTMrwsuCVqV+RYdUPpBpQ0cs36ZDLrPxZh8A+XaGh97R179RpsAwtvluw
lex3a/hUv39jns78YHdjNww89l1quNO2N/zm+a0XrtzW+IW3/3vCDwzAlTYIRZRIY8CZd0BkQYUc
u73eHJx57Zcd5CUIbYySdu0HnOhfMPfeY5FvF0IkSRmAQ5L5PmfO7+BKtBDLD2UKzA04UVVbWbc8
nzcpQp+trFPURTQhC6fs89+9+uocj0iTIQOg6HvuFrJCuE7z1JDAIcxHd8REP2uzmfpxFURMGld1
pUcToGEl+gf79d/mBhvrtOVHvJnxA8pfrJXWOL/gp+/OQBqCfdw1h56hLSL8MVH2xUPI+FjneFhs
bGM1ABmYSiCwemPjdgwZw75OvPKQwE1+fLsb/4U3fwFvgnrobDL/Ht68ZD21C4MLkf2IcP7xe38g
nL7/GxF8zNSAt1fKq/tPhDMwfvudg2uy1/0D2uSPf7BuLf03VPeeAU2FE8YFGPw7rFvX/2nHpoMC
moKsZ1kBBNJ3G2jmIWApyG48Ih5YLl6Cxw4GKkBSS4Xy2ZGpThQUyBqjZrlOTzEaoW5dfZsbu5k/
LDhQtmGTrFaETeHiIRMYM/4+RWzivZHhcuHNGjpXgMvFpGXJ1HKOM29W27oXJj4xEitgDw+plbEU
IyggGur6zd4Xc8GVzE7c/a5LrQDFk2259602e/hl4qYBVAgvbvUEenMR9gY7PjXOCui4NbYwfEyc
ucgqFy9kri87Rm4YZ0ChOc5qzo3QTW0NOmSJhkJ1DwZMA+3kr1K7cNbQ+38bEitxd2PgaeaTPsRJ
tq0UB1sewkdznlM9gCqw+q/I9NxIq2D2NEJ+Gm9b0yO9Ag3fmFwvgUaJ2ZD7mdyPie7usBqsWptA
tIrRrtkPUt9oKUfq0bDXn0wwGfI+TV0hamyndRe8tcBhxJ1T5Gax0XvJxhh99ENwf1yDiOiwcmMw
byaFyZeKqvJm8OZm2+Cvk4W9hxgjNJLW/7TQn2rbmq5ti/Uf3q/uspH8LcTNDOOPvB2uPT/X+6jQ
E+tQupYBLwUC4hjDyiLCMPCDcl911WqY6Zew33aiG/yc8Ba3PXfVuGsRS922aWHywggPU0eVNZE2
B/Hd4M7gzMIpPlHpFuQ812lkEc4Uyaxwvmv1lN/7WJqF+Ke0mzrQgl1KY3GUWMw95w6jb2yTGIJ6
2A5kQS3RZDIdNYzyPmV2fzdMskafrZEsDs0BK+rRPfVNfZyC+RFbIuIQtSDovzirl1CFP9hmwmvm
WJCGsdVHWZ09vey3vbCR5i5Z+aEZQFFQVKd7RAzBVxe/VoqouMtvgfval2RgOkrg0ayDjflLGsrc
0E44cPFbM/33HUjTvB/xfXiyzPIx14T57OK8l0QY133NGCY+uaudgA2avkMSQ0EBIgcdfEJqbo3f
47j3XxZIYdtANEh7hzSRL93Sb/Ml6w5GOtphIcbzYKfODbBeubOGhebTZT566BK7OII4uxdsbI1n
pET+teHVuOqaozwGeYGjkj0HkbKb/rFXDf3p6DSHwqqsM/bX03UJlnioEuEQx5Ya17Dy8k8U3vkz
T7TcT5Oyzgoo4gDcjHkdyUFfBWSdOIq7xDtlnbXcto4criq5OgBkwhjCGI3b/ZxLCmSN5mGnAV1d
fNDdO5B5l6ExS+JQTl2shcLPslONP+cNvUp/NXRW9nHqge1DCyHhRRRDdpFp0T4q6A4PtIDiZBXQ
3TSs4p9ppHJ4OK48S6chkWRCanrSF28xd0aVVreOHsRHsofGvVz0ZKPngb/rMFF4dQZoVUwd549T
jidTEmjHuhAV9nHxhSoD8zuV6uEYIKcz6uRoBuI8O/ocxYEVoqNX31Q9UnoUZCPrhCuGtSPg56Lp
3ndZ7e0QuBE9NLntF1wl1Vlvx2xX2tBX3Noe7/LGwQGXEEO0lMq6i+dx/qRgOn5FYDPccUPim6kR
6uPizcZKRqw2rBO5YWCTYxNs53uUnS40VtUUH8jPK/c8dlaLtgbHeYX4hkWq3C+4kvbhFOsMpNyJ
cUfVyVvPGBjGD9W8msIPaej3jvm6mGmg4SoWK15lmC+UIY84kg0X6MC3Asz02mzM5BNhFOV+cYJ2
h5miNoT4KOkXNyv0SyCL4FprKvNungZUzAb53FcNLc0eLPWmbJXAJZaFelIqoQPGCq6K4lFOx6ww
kpNokCQnvgtpU1n1RbUyZALHVgOb7azhqnAyW9t4cGfgwkhHVxH1rTt/TfNx6vjS6xxC9Xl+6KE4
filcsmYYXp04S4Jt3Dbm5xzR2rHsHXSjKN8eDaZI94knvWsTlTmp5i3OTOTOtB/6WgXXEyDpZYC7
9yIapXOiGeN9mTUtTV/Te1f1OM7fcBfM56hIWpiRtTOetKQa9iBAwzXUReuE5WC9w0CvfRph/N1O
zhxvsOdc9lY2pXecbIwYAtXQFNbe65wVsqR4ROQeBMm3sZjy1eeKZGP4jyMcLGC1HrQKAnKkNXzO
KNB67egbBW4ToB/Di4BGVkaDOSK+dxctP60B5E8kf8pt44nm6DtVBiri5sVrbRvtjkyt9qOf0Jds
baTzX6wk8fd1O8UXZcT+efBrqEjT0h3TwIdfUMBnm03Ot7C0ZXktKZBvcr/qL4Uxy60i85ZYdQ02
ncRigmBD53osvSHUhlp99CFnw98kxCvqyQsgc8Ea1Z1Iev9qoUf+rluqVCuHlOMaFnpyLkepPaap
4z7D+GDrKch4D7Gez8kfGCUxzssSE9Co+w2maLV1TfhczbYEJ73wy9kI89jxESU2b+/ECIyBahpG
nEHAMtw1/6XQF1L6MuuFmUBz0ZLaefCTpA8NfbKuRhnYbIOzeUtslk6bVl/WB3hqS8vYLxIbg7nO
1uwF8wJtMT8mJnOALq2b2wZd8QfPl8OW9qzctW3j7DU3r4lwxpTHdzkcywLQS2sscZwXvb/D0t3+
isFbCaAqxbJR4xA8MHQTu7rtzZ2edsYjhPvUjipN2LdF3CJsNYcpuCsTHNxhZjbRqFtXftyNPPbK
1i+tbmBKApQZSNPfGoBA3yF3Aj1q8xgcYtl6B08jgLov+zmq47m/Ff/D3pksx21sW/RXbrw5FEgk
2sGbFFAtWexEkZQmCJqS0HeJHl//FuhrX4nyk67n9sB2hESiCk0izzl7r73kNcnkdXNAqmIcJuDw
/mIhLx7HxVv2IfS6R/YCxv0kvRSxG96yr26h9R8Lwkd2YVY/WU3ubLWUVp4BBoDvp3fsOxDyI4ob
QaWkXYoWsFb4Q0sDR7Vj0gjmpd0sL0mt6M+2QK1PRj8FdF3HC4JdYblFZrsr0sy6Cdmb7gRZwBc9
DL10N7rKSQPZLOw/JhbhKxn1DR1+9QAZo7gexsGs/XDRzT3vu3I3IFdCdQ7LTEuEcwAQgZFfOBNv
BSf5yAbNbn2yD9iAzOGhr9PQj1CyGBTWSmRHK4+Ez52d34xVPTBxMacUfzPjqS3jxXmbadl4ZysV
b0ZICUdbn8vrDkwbz4m0FTeH53xm4xtvUZ0Y+4y0gDPpjmymJ3aqJR5sfXw/6Hn0AbRG/gHyCXT5
qF3oP4dNc11nnXexZDa7lcgKj7pT92is9BRaMTE1TMHcITyiz1FLMEUyPaWdR6szGUTSs8X0qkPR
GFH7RWJ1aOlEZt0sXOK5GqJFBujGzCwU6Ie4ubXpQ51NU81XXqNE4GUJs5ComU5gP5ZtxMb/abHd
i9S07yMbkWdvJFdlYgm+pXkqMkd8IjEHty2tNL8JbcIVnMJ+YsZpHGfNoe87xjJoejh5tVyeGVv9
hkDq1q0BN3jxYAcY3uEtNpAWq64c9zqxYX6GjneiRLhIclEw8Ig+cFnkjsQc0/daiBKSoTCwhwT2
YyLPRC98FK3JlHfowN1nWR5kmasgwOecmGL0IKHOeNYlxvXKwS4TxY3clb27i2lvnxjvXsczTAmp
yjxjQgKAR7dLtcNKaPiLNjFuz3oZ4OLvNpVZ7IEiQERJUqZajKH2ABdqGqfu3gst53qyY9rGdpmd
iVbJnnGFbw3HCu+LrrUPNTL/k2W0+jmGNREM0Wj6zLd4zbVxckxqx91BBFn8GmqPPzOg2NRVF12V
Ws6bPUvna0vnyxETu00WDOJ2U6vOt2tYr99Urf9Ns4WiFIoahjgJzI368PvOWhyaMygMNzmmtJfZ
wk2EmKjFZZW2UGy8N/WyeanZS5W8srGy//zgP7T1ODguboOGC8Id4b05+JKUyp6XOjmKidiaJVWg
GZM8RtXtZXc/P9QP3SsYbqspD7OhTmTb27YOLZzUnmJYjytKuNzyjMxQGueo+vLz4/ygp6VjhIbN
BBRHG0fYb7tXWTUDMcqc6NjX4bzDaGEe7f41QibpYI5m5KAMXqwnXPTiuV7lrqwqkD+1MF6L6zDm
0/38I/3QT8PVRuj5Gi+9ho6uSL5v7Wa93rlxR5VxbMBWn1/p9zIdV8FE7mFFYYypXnA8cJ0FkUWv
x/6nf/TL/pHjIkz7Sf+oKsmQ/U4dR8tv/Zl/945oHL1DDYUVn+GFThsZddq/1XFIcomRQyctbR0l
MRbCP1tIpvcOYRx/ROtwJTOugtU/jNzmOyR7FhtqQ4d3R+f+77SU6L9/36qEUYA4mKcWBCPivR8c
tfVSZUQYzWBW69oTfq4VKAbGGBY0fIlsPjiIjkqSJyJgW5tE1mfiuTQ/T6L4cxu6CxIGeOoAY/WV
IhUvTUFYT+vYL4sywPCViWtuCOaZL6smU/ljspjNZdUu+ucU9gCkJuQ5PTNf4axJUMMg94mG8cTp
Osc4to03DKcJjc14VqzQ27jLeBHjbJg32WwTPMIy4TOl7TaMYi91WCgonGqX9JW0XIygmdWnoTfU
1jBiALtAJmZ/JqD3C0OI3tow1TJ3nssDu6XzZMW+acfJGXXGeGST6xw01avjUBWMuCgRp9uh0fZG
2htBZXhQ8Ce5j7W8K/yCJjafal7Sx8lqa1/2sg76ebqMPUErIF3YnYiA6LWwYySWpxR5jlQW+8iS
pYJNjmp5aYUZ+bJcec6yvvTiJjES64Qxp70heye1L0Y8/y+cEXjZGEhCdb/YpNJ2ymwZ5DsqmrLt
qjNAVEwmyF65dUx0z2SMZ8CzBL/kxGnOQujlzqbOHLBrmHHcyUNKhVM1hBpl9dA7FzSfSsVcVbRC
INggYKVPYyRmUGyM4SiKTHgDe37GF3a3mYTtuegDXM1x6qBGH/pxkIa4a9t5usnJCpo+e6VTp1+9
VLRfySSl4rkySiLMxXuk4WJnd4mDAKp2QuepRrqw1rzecEkmDvSqsmee4qgsJGsVNs8xMb1SblWe
3QpRqa2eYGYL42y8bmdGe6uMnNtyyqpgpqGO/1QQgZ1mFUE++rIjSSVDEhVfowGb7jq7NyHsa7kR
JB71gJ83XXRy3c4xmbxxtn0jdcMDXaKhIxd1to5EHasdW+z2uTLq/MXoGiF5wbc2Tr9mbS65oZsD
p0kVeLfWE6dWduPGlIwo0yJJxcEs+09xaqJcXCrTYt6Y0iuszDr6FClTv0BiVOww6Wr7QZolmXi6
OtPaq/diEdNtifaQANfMTa9NETqbonFxJGaGnl2wP22wmNCeDNzMLo8DVPerBIuWsSH3xry03XQ5
lWyxGUPqFF19/MxnTOmwFjiM8+jKjls23b1pXzItap/iKQs/xSr2dhUk8n0NjmibNVl56oVTf4A4
d2WVjnW73tnXNDn1wNElXtxGnBe0Qxu41MBvZA2EJ6kNxRmo9a+VmPXrysqiJ2ary4VqzPGyQv90
aHMbBlNiR/s0HbJ9mGBxhraIxRKj4B7FpPc+MjV6qjhMLqGNPSyGfl1KQE4IROxLFEQWO41GO+AQ
Gx+tBmj4Js2m8RLZlfGR0DT6PP28VLybc13e2YbZ0xxq5VcNy3LhQyuMd9mSdkeMny9MkjxfJbT1
Aq2fG2+TDbb5vpbjFPuGM1QvpjtH91ZqRjrNc2X91hU4HUqvbfkdtXakJ2f47FixgvRDfhx1uzpl
GLJ9F68SgXcpXLYycg8TVJ/NSCqGu+nxp+/glglu9L5LLoQX9/fUmJmfc37ukSigoEirO9eYidvD
Wm1loXfQQC3jwZKNc3KRfUCfN3P382SX8Y2XuwkQhqr87CS6F+Q6AiisYtgitnNlEmWlC2I40ruu
UC6Es2EKMu7u94KMoYIqcDZoH8jQH7vlAzRDEaBLRpiDgAH3YI4mhAaL/FTlETbhuNeCaRRmijfQ
tj5icvECiefzrpq8xDcdNT5mMZneFiCcVUeQtQhophdimobtYMjua5SNENgIftyCjmr3k2nIJ6Nc
iutFJN71QG7HzVxa1U7kUXdjKFVfYK/U31PrLRkNJZU1u6pqo21bNfqzS1Z2YE59dYfPAzP4TBHj
x2mvbUwKoq/TQveyHErnoyQRWQsWbq3twpLjx/gPoHZFEOnKipXfHZUGjW2wz0azRD5PpKTKE8aH
qKGjCHkzPlWeqm8aEQ9B1+gDZ9aLZ6R0iHWsIWpShKAhEYz6nDebWLQ0ziYkPkJQXy1qnnvfNJov
hG6iNKRvvZGWUZ2nFOUC0Qvqcimr8TZ3tC2NI++MWtVKNs6cxCFUdS07I0pqAmE06ae8HcDOE3N/
dmp3fq+PoqU3RoLknUlK12Fw6dYBnkzoxoQmPHKSBK7VUGePBX2bx8gt1U1J+h2s+DC56KcGcRrT
ig9CmfM21qt0P6th3oZz19BoLNFgm3xbmjKUwd2xzJeB4a3TfzAJyJ03idmWgUZTCKaqSUQAWrib
hgmI3DpuWJ3KUTNx/2bjfGGlQFYxF4FmdytTch678cmcnJWhGNv7eSqo3NMmXE4iEfaLwe8HYRmW
yU3UxaNvp7AP58VqD7q58KJ3SbtdEzbaZEdj0750mPTdE7yoSF9B3pohU3YTpMlI0BBsoiSsiVz5
xzvyexzyrzbHDrvPn22O7+Lq85d/HdsfwpR//8E//CPiHTUWHDAoNbbhfhemDLwc/K7u/Yku//eI
1TTYVAt0BWRCAdmm9v3P/phfh4hm3Wmv6ct/g01OAOX3e+NVJOGCA2LUShK7Lt+WXA0QOlV49GY0
UjY36RxX770MiuM2gimxTQzraSyG4Zxr7DvTvn7KUVAf9ZFGddXTmCiWeOXqm8WtNxTlTd7rD5D7
sFvWeZPuKhNNwrLOOJXAIW/SfNmlM40KQjqu6hzrujGJmxSq4LMni7M95mepjXu6zGHQKYvp0FhY
KMl6sjxV8rXX++SqAAHvN04NxrGEEaJr7rKZLAO0pL5cVJ5+Y4sWqIIan6uJiaKVKbgdTPpQHH9t
V39tgWpz61TulSOn/ZgQDllDmPAyGqtiuAsnYiwQ1+1MIzvzYr0x0/lCj/hbiI83U5w8wz+pgopm
odVBHB3EC/7jp2ZuUbDjwCeWWj6GDYmgyrU3o44svGrDZVNqzL86+ZQN+bODX32nR+OdjshtPQNd
AQ/EzPKvaV1qZMN16U6uTn4JTWDTR8Ty0Ea8j+R455aT7YPyiY4q917GMANYEpuHKGLP3MNsWAiw
R+/RcmJ03Tet5GTEvUFjcrq34/lurM2nWGanaMqfVZPizLSunFiuShGz3Zp8oZWYUHXzjZlzrWbZ
gXap8dGb2Wkx0YpOXVxs2NOjuK44UUQOs52xcLQBa4uRBIIR6bUByQdG/u1rJIgZF8+9AP2pz7BZ
ujXyYj1WDTZiS8v1BqPmTWeM+z5eLl7JB4QOXtQOxoYhi7/KnL9mieScEY5pcHEObuUh6U/4hszZ
HpYQGEPe2Tm7XKkFWcuBBpRpQYwT81Ixp6nm5UGZgDlia7ovdCuY5nL0y1h1ATbOZ6IrvG1uTC9u
tVwMRpT4aaySq6xxnoj2+c1t5LU3JsK30eDNRndYrF4dmmm4Xxi04IbouFHlISq4RpruYvXvhm7T
IyogcjfejiPXE8yThCzNnTAtHd4/o2Bc1+oPZSRePIkWF30qvVf20cIZ7hvV35tT/rXQGeewwaKg
KqZ7GdKRzBLGL0BVeK/bWuwLmN8I1znvorSvPM98qpoy3VFZX9WW6ey69ef4npt4YiQ/SvuJsfV8
sCHjk7AxXdWGVn9KQ83zHZwJgVq95XJ1mecTvIO5MWn3eSSgNqs1nenBcGwL2z1Og6ZdZ8DUt81S
F9elVs+MBvLhVEBF9g0tly8dZvd5UPalcDPYCXSXVwcWvqs6DbBryACVxPgcOhUbEXTGOSRVsykf
0Ao+FBP8SMZxrbfyIOGNx+GVWWaflCRKBtrwdort2V8I4qq7GambOcUANAFcpZtkUlQ4FbYw22mu
ci2+KZGEbHkxP1QaavoWR8F26K3nqZzVS1mCp8dDH28RDWxcZ0439eLZuyIBa2HMVXgjOgrYqOT2
X1LjpYKSRU+4qFG46+SyGmKHN4TrNvMI9Au3IZ4IHQWy6ULPdPr9hEkC4rLz5Gj2Vc/o4RgO6ise
iAss1b+w3r4VzawwRIdwCWLbUeD8YIqlY2iC1c6qAwyqbCMZV66yvqvEas4L0JVfdGLfNkPXo3m8
0MhXQjPkvkVbQkvtS5u4rkPEox6UImO6KGNKGBb0b16m/0XPlyOtTRuHgxFLT3eJt9c3/KnRIeA4
DWtU51327IWshutynLKN9yUY+erI/+m7nx+TRtZ3wrbXY7qwrsiu9Nb/fn/MSJbosFtGeHNnxVur
He5hKudsXc3DuMI81u+b59R4LQvgzw8tf/Bxrt/XW2MtYNLCFXijXKSqH5HSuuUBEJsM0qpwb2aC
tNbl4iKt0uwAbeZlBD2xy0b6Rikzn0DRM2Dix/CZoisql4sebSkqZuvgrVSotKc55I4Xo83yDXiu
9jOmEk2VnpHk7wpruJuK6EG34gIJP2ZKl9bXmuq+t5h+fYzoz/nAM+e/2U9fT7IpyHAj/QWNl/Hm
whp5QqqqYZaH2Gh3ZgUi1ltuigV+ws/P6Np7/OFqmjT/aKQzOPjBFu+Nwp34Q+5VLzePuC1vZpGY
Wz1nES5tLw1aF6F5BO4LwfoNjJHilvA0qrsl+toMrMvrViXN2EDQLLogWilEZNXfa559JdWwj12W
ewuEtR9F7O2byZieIsuY9wW65hVCT+Ghq/auzKaHaQUfMaoyTx1R3NvR7qoLIgK+hgkD6TIDTaAm
t9pPWvo1rF5NUbulA58EJOoQz9YhjsvEj3Au4cucLjKGur7RLzfIqiSWCn43EQCflJXNvoOZ9Rcn
8i9WGIYFLkI/GvOG9RYFQexT1ZiaLA+I0V+3ExMrm1UbWPFGefj5RXs7AVlvDvifJlfLAbf4lh6p
jBnXEsPSg5UNd2YLmqn61YL5+iR9K1/lGI4tqK3Wf8MhXT/DNysLaH0kDrpeHipvqHdtMhm+GS5M
dowX8j3nfceAITPMg6cZV2PoxVunzE/aFD6i6vjNtWkUGAVyLjdP5WFIeYnHHqtTPRdnIaKveAip
C8MkOzB3XWDg4Jnr9aW9zBN7O7j1BxdW2sZuiTFHgDP7kLJH6meoyo3X1DtDwYeQXmPs+wk/s24k
X62SW7BJsvMwZafMimbftVM2qGJk9ytqHwYIGGO9u6tKg/GuXC5+cU3+YtHnWgDABIqKQP2tLrM0
6m6q5qI8iJxCYWBA5ScdqDdSRvnOMWcgYbsV5LN7VVg2I+9W0ZATxTX21gc3zBBH0e/cjeECH8gW
VYCW6QlvhQxwySM6H+yrsHdsH8DGVewZKe5qVqKasK/ASecHGqsvS6tv0Ie+nyS7Q6/hCytt2pND
9zCzEdvUYVzvmcLuvXq8iyy736SK+9OsWfhaexg3+MHSgGBob29ASvLQDP4iLfcvHhLeGes/QpJE
8zpx++amGqMGaPw4kJvulgFbnAkMFR/HJDsjrKNfXBHxgwSbe9jlLcyyRqfa/eGZbEw5S/p95UEZ
eNAFTtnADdNTyJvKE1yfpeKWXFAGYsZnmUpTdoBRfsbYtmz6CotSVXq1n2DC3Xr2UmwICOiYNLq/
tZm41Ab3Ovew3mMxIsSkrGQga3LK0+VuyucLEEu8jLnNIpk9o5tilwoSMV2QfPQlMXsV2Lek2+LN
cXcdl/S1vFzMSQaJxV/01vAGreMn6nHY1WHfbfKli+EsTTevRVBIPGqAr4zOSj/eJx2FpJtBHFwa
Sj1rGe8Vmc0EDNMalMM9DvebRktO9CaBtjl9kJTZHKz/o5GPviEkiRuy7oedMDEzr49RO1lXlTPe
29FaQFgA91wbNlresFvSw/RM8hE81Jq/rTTrqUktHrEubC4R370odG9jzwnGL37GM0E2zsRW3MzN
JyYJd6gpbV9W1oFcqJM2pKdXvqOKeIC7Lj9RFO+LkDcL1lxuTJ4Oe+zOubA+xS3A0ExYVzjFA8Qr
s78WRqieEkSc0IxQLl3lnflkkAfwi/ex/RePN3sdtNdMy7ij3rKFcrIgGpw7xQGZ7kvZDnetzntv
oMwK4U0F6/7rtdSuOg8apcdO7/WZL+NuN4/tuGlSfqwpZJB1Zbr1Mi9wUU06SF2ixocVU269qZ8P
+cqUGhJUx8B5km2z0qYaLffOtfII2yNpZNstkAJL1nKyBpmlaKwxaTc/DJLtlq5k7ds6dN8p6vCS
u+ysIwpD3oexrLggTAqOTkqHeWAFVUZ3p1xKUq/Pz0Pf35nWCmPI8Z8khCYGzbhckNNxj0MPjajQ
lo1VzS92ixxL1d2dQ3VwyBL7auAlQpHZ30voFutuvnP+eL/+M37+VYeNnjebv/9//HyNauw738Lv
P/CHb0F/Z4l1wGzg+XltiP05e3bNdyC8hbD+gwP/w75gineeA0KIyttB1/E6sf7DzuC+kyt6ls0i
+md0CH/LziDePlagSgRIJEoyqglKvzfbDBz2BGmXFtbNSaepZaRLhlKcNFLLJBWVwUT76EmihmuF
rUCMhIS6OZYxD63xB6skztS00/aR+VP7GBEgsP3mTP4X5RWfztD5+nxA5vdshL7fBHm9q0IxeuYx
HUxSovE63NDXLi/LV9tCk+TELdc6Udp1hcni58cG2fZ2a76WdsK0Gc87lK4rOefbLRhD6by2+6Q5
hlH4VDRkg/Zjn3jnldxmB3ZtOZcIV0rW0tl2LibTSz6IVCWfpqVcPjt9i220XmZ5ivKo3WaAYfdd
DiJ0S/iIfeuQxTP7SK+tYzgW3aWoJawlvTY3i2I/gLUSJQBJSsV1bMyABREhC1+HII7JEn1KQAun
mDcuWSjNRnb2BDfANj4yU4AvjEsZKIcLQYKon62qoL3FZVuSK2+WiEw76RIs23he7JPOkPpEla5+
Y6Vtme/d96zntEKXBtu+Y9flFRo+qAqxNq4AFjkcZg2/cKYtcpOi75xxjo0DqyVloF/HuBUKY5qf
StSu1kZjDHtpjWkY2GruHl1QBsTq6pjvNwTOr2p1y7UPrszmHdAAez95dFTABY5rXrPR3Hm9lt4S
zZSIgJVT/5hXuh1UpaOrwI0BAYwEuSe7gQBH5h88SoQqAuJhftnYxNiZcXcv+iqGe+uM/XE1ZUQB
iUjdHfh1l/6UHKmWSHTXd6RDhu4Ge36G3I3dodC2ZrTIi3JS+riJooSXehZ7645tMbmsqWYerMEw
EP0iztyMlvXEJtDdIsItbzK4dLs2api99hbMG1N10CYjHUyynqZqp7rRugE+rO0XwyV2KzYol/UE
x/gwBDyp3hEXbnG3EP9GslnV84JO6RiS1O48k5BWH5ZCX7ZeXneHOVHVsuuMLiK/KDVQqDdgBAAx
NyXWRuwWDOxcxK2uIIwrNfqDO8ar2JJc2i/mqA/XohKTtUF9X3wxyMdZQ/uo1horKQtk3FGTbOZh
seCYOcpOA56993GkkVDWZ0lv1UiHC3t8L1SRTHBdHFjCfijDJvLTKSQn16277HOZxmFCQrpKoadU
4+cMIKmAvREzZsIOXA/6GU2FSp6HJIfw4JWDaVy3LfXN0i/yyNQ4HZ7WDEHvcmZQ97xoEllx6PWT
4qkAnPsCaXANjfe6JvYpWnlvQ9AttW0VuvOZTLwSB6vudIJYdG1J3s8SZdkBWzemLS1cSTdVqYoo
UH0ckb3rgSeBe1Gu8urZIqs7GjP9sDQoy+KkKy9VDGApaGBTPbcVJByBjJNbfdKr4wxb9w6RyLoY
YsvZwNopr9OlZxrRV42HIsLjaGr9bmDDrfcqXMgbb6w2bOname1jl9hkFKtk4NNPERnMr9HPSQU0
CXUjCUyDgbHLs4Z6CChppLsl836FCehT/5ueql4/p5Q5+G3ClV9TG3X1rNrcg32pkbj+upQTcMx5
Ag1gbNn8Il7D+jsQIWksDzn2ajTS2SgXhv9TCPh5CXgTiPnZ6nul1yd3SHT+k0W0c7mPMGqZ6aYS
yzg8lTTtE1A6mlU+93NXcOvgxQFxudhXTSv4xGAhKm03MmZPNyZ48X3jGvn1XMZAT+0qMeiYiXQC
LhMZmHErHqwESce1snJG+GVkA6BwZ1KQUaV3xgZhSFxcFgRZIpbiE3DvFjVhzHj3hiuzUVO6ockU
9kHZKucT0vpxpi+vMs/Po6UUQeXaxLGDVnYVQdTO+LFiBn9F99bDOmIDhgkxmCJJRnGYjW31Wyu6
D5Ko6+Pgeam1J39uvO0BNuaBRsdq2Luxi1VNkGo+MHzwQqYbabgTaD3PsRwwoWvaXF7G+agoB/rJ
3jhxb71YZDQCfZEi3lENAf6vtMVnsz1dmsBpLsJ4iC97Z1Grr9kly75xa2vrTkpcQBbGqERjxdlw
A2n3Ge8ZQE3Sg3zqNbCERFM4BtPgtkXmAEIs3cydQwJ4OcqZ1W+wUxWwjke+FVnmbgpZ8NtCto+v
79F/No6/2jhK+s/fbDmC5+75X78Pda+eiy//+z9XX4bnz9/LFn//kT9kiwLZItFFVOoEHLzGxfwp
W1z7kd/MYfUVrod0hjqb18Ofc1hJhDTlkqsD3KOEWVOI/sYsFqvt9xsiRIrOehgksPSAKcbedJ4B
sExDqWp5dsLWeZhH00LAIjRFvZvrhP4SExBMdXVCn9wIVoVm2JLU29JJxATVG21Dbp/eG0+8FDOK
21zFF0yqpOkbdTNZQY/u4UEO5vDUZWCXu2heNnE9G5PvDe4Qbeou7QKk4gRs9uMs7nrZVh/LIRyu
F9Aekw/yfpVkLYp2TYPFY5cUZnZwFBnzBJaCpHfqudvbHh9xU8fplNETrei4wDCebsx5duxdPGFD
PaBIXvpgylLSFHqMH6xzWfa5wYFxnUTWUODEK6brMET6siGfjO9e1AXVM8kBmXOsZmWidhO0xvZA
jPhT2dKIPME1nPF8Ws18jHi70Okp5gkPLR+QPmu4kAFRNUUhbw23rm49cgjvljQbrht4iVCxcmr6
uEBvEbYVjO5ROYeCxLIGcly1RABiOvzDbp8hAjHV1NVnmRkfAHh2zlJjTNWrrjmEwiKssQiNSDp7
lOlZtHMUc2nGQmmhSp3wb6Yy0lmKUviocrSj2YqKAreOmhj3G/Odssy2CT34fHps69xs5d2QsedU
yFtxC1hJOEwMJ+EbhVvU+spDjB+pYlfj44w2PZU93FBLi9MQ6dqs7RBKCYjmVttJhJiothwISbo2
EOCIn9epDno7ipC4kjgPg8Zsh/XG4b244CvBITkxVIIHwWB+OHUdRAn9SsxF2knFW7YdRppGJHOM
rXiK2M4by8eJmqFUn7uxAc/D8H1Z8vD2nwWv7JJu/vWC54Gg/v8r5asv478Oz0WNLUN9+a5klvRs
/5RrO/o7m3f0n6KSf0u1HeMdZSrLGIxtSaOf9Kw/l0DrnWRxwvHugN0Gdo3A+g+ptvGO+pG/LiUT
q7Ub+XeWwB8a/7T7JbMamsx8Cv2tI8Ek0jlqXG6/bNUqy4WBFlKHh29Oyl8UvW9L8nWmIJmVEknD
9yRM+Puyk7wHrfY8dzngImw2k9MuQewMjo+DtvtFff3DKJFDmZwWh0Gpo1vyzaEqwmEa8qcB8A0J
/fE8QcxqSEiqqxYxB8B5KITS6PBZ5saD9f+Lw/9wOmk5AKxlZkMXBNzim/eJkeOOGanzDmk53huF
8+hi9/v5yVx/xfdjFA5hrcNnJP4Mn9/M8Shq514PRXOwxHg/WfKBirTye0M4SLwb7tI/b+e/uHLS
/QG5Tr+Amh+7ALMo2j6r0v+bBjvpAHgJkaMesKw3J9zqTD6wWBdMRMICMY75Aagh0QFmBJ8OXSap
trCWPeIFiteogbYi4NmBCOoBBEfX3Y8OmDv2zR55569xBe1rdIHRCGIMCgINVOoZRyMt5G9GOu6j
oe0wrK67etXpxsPc0kCHK9AX7PSwfsZNj0Q0prcID356mBGxkzkZjdFGGo5CYNh4xb2Ni++RRNcK
dCXm8zCqrGurK7M728KXMJiK5OgIh1U/UOJEhReyle6bjaWD/Rr6ZTliSDz3qTbsZFF8NZ38rkrM
FzTvt53CJgYIrDiBQPsU4dLmELC30AkWm4I+E1GpS7PPqD99xRbdatPxC0Lohp5pfF2TeIeMBuG5
aRT9dqxG+2qa5GrutcMT77QHRxPhKaVK81E+1jj7hi9INj1ycKCLzSJNIUw00X1nm7nfu5mve0MU
OORTbKYxHA4gDcJtqk/xGYG838eAyKggxwsLFEW2RZXazRSDc+QdOzftp11SOd594zDNjtl8+Yab
AJOlxNcvylqgrad7oOwPJqnKj3E2qOuyEvwed5qM+0pkiPjBWh3YRdITUaorNkZjxRdh0SiSXHVr
awCR3BWjxy1SNOlNA0HZT8dSbAntNXZUy/qDWTEFoJ6bfC1OjP5jn+gNShJ9Zj6yONE9Y0RSOZJK
ECRRmEHc2CshIqHFsJDScRmGsbqtF3SoxN9eEjYuP+IT7e7NXmaHRovFWUzSPhQl90Kz2Mmu78pp
XxbyY4z6GgdI0ke7FJ3agSmod6sTF7EH467OS6RVN2t+jNH28xk4RA3Css71nRrT5mNlWxH5P3ZN
eMVkJXvlmf0FnlYi6xZ4hInT7sIQ1DJ2bgeeqYiwo2fxkR97BFB3Motw3WeOt/WcfcDWgM50SMnQ
KMrhAsMg5K+Y2NWhj8ZbLRzF3pCJfhA6uQRz0ZlHq26bi7la41j1yKqui5n3Bnc0PqCNFkb6LQ2M
+bnFluvnPDSXQ5RqIIJsYy8nZgB2ToEbpAWYYQzGDo2AhqNFoKF5XuA2+JUxhbuwjufTpLnhR5eB
A2KXyNtHYTheTCjRfZit6GiBnZB/pIc8+4W2IawQu3zYT35hZWiSISWfFiMWlxNM7124pi3B0E6R
8CbE1DrxswzloycWZGxdp98l06wfjEF+criumptH77NKpxx1ONMyWU6EMuPFDjNFX0xDWjYOWdC4
gobJkp61tqlvUfzmcEuXz0nkUjHGekZ/MYyGY6hFaPY1/Xaa+x1D1uiQagALKsaY+4XoGEzfdvNB
Cc0pNm07agGgSgKkMHo/t0NOPzKu7S2R6ERdyXvLqleWZwafpHSG9qbXavnMuu0ek2KUe9qC2FgH
/EAx4diA5sx6uQrzjHpfhvX8oRJufsmCtGB09NgXG9ZHVdEuNNAWbEaEzj7NawPpdwz2q9zHvAA2
xUCrgCYerZe8EOVVW7jHfDA+ZAW0CiMUpR9h7CXPCFE6JqAgzDT3HIXZl5D8dQZ67dbpDQDWullT
D8jhujaJaCfgimePJcG+TuZ0uvRskR/JMFMH6SZZUI3L+ITCU+LHUBxZxwzOHN3mAdqsFBcMOVr+
KMZGRyu9mLdySW0sujR9BTjCdlNZuST+O+62Ns5pnhN7+kzBgLKNmRSnuSS1ykkfrNhCCOTh+/f/
j70z2Y7b2LLor7xVc3ghAv2gJtlnkkyxE0VqgkWLFgJ9E+i/vjYoNxLtkko19sS16tlkJoFAIO69
5+wDy7kDYzraVATsHkQ7U3TNnn2ZWfFAk7iaexh/vnHA20ifsPY+MRSI2lVPMNOmDp3k6Ce+d5/p
UewLJ863jbSRavRTfJCpLZnfBuoApwZgOtHMB6d1nHduLAi3MKLoo+9sSTGZ9tmkuPy9Gt/TuM83
MJn8HRcpu7d8rOGIhsFaGG0q7+za3bpgrD+0kIc+jj0hW27jzh90YW3IMhuQ81ZNc+5E1e7SPGHl
TV5yQIQKutFlkfHy/AwwUdLtbdIdTBd9JM5nOPaJxZ5Rv6butF8yeOSSx/P6qv+3q/GDQz4Ccfnd
Q/6HqczjIvr6eP/7z/zR1ljcmBw1PUyP0qRhwaHzTzem4F+hE6S/wHzL42T8R5ODTgZqLIsxDLQD
aHJfmTHNX9AzIPsx0YkzqGFI9BNNjjdHUphxLEFaLqS22LaNzOfbA1zYDSKGJTCcu/wl0tlGZb9+
/4z45oT4tw94c+ZtRivLq5EP8BN3pXyOUsFz3J/jYK3yl+9/1Kvk5avDr+kzHVwk+JjSAyId36oT
JxyEmZPZAnJjNpkLJhTOuelOnOUlZ6yPOhkj/5OiTd6ae7OSmtZjidQnLk6mZdZR/lLWpe9F76LO
VpRwe9hF5h75X/cbMcM0Oi9p2SzeR3PxQWZfPJFwsSZSvY0yvJ/qdpcsHkrNJOI6QdNHTzgJ64L4
tcV36b9aMGXvIghfDb0VwPPNcrBYdwBJo75BiF30HqlSpU+4fOxOdIiLTp4aiH7vCa7pLrKw7rz1
DJN02BE7mVkgqlpaK87ozmdwL87wkfe4S4s7oh/tt7JZM6e1rXe24ZGNl7SBMu4GkO52sbX6KAyM
Ckta0o4he28T6/2/u8b/rTXAc/7V4v2HXujwn9Nvjf5t+nrjALq//NgfJhXrFzRLLhWrzWA2eN0e
/ugNOPQG2BQ8puzmq+fkz41DYNWmbbnE/pDGQzv1z9aA5ZPvvSTu8m+QCZs/1x2ln/Cm1ESZwtpZ
NLkIVZAdvyk1Zd1wMO6c5hD0BhCdorHaLVSEJr0gq5PMUxMCyV1Eq/5UAqvujn1ctDeqMvp8nyYC
RhHs5yxfQVMB+RJ2ZDN10POQjkT0KYlgw8Gizf1C8CGuEI/bPBoDuZQCVIiYwvB+lIXzyGHhOROU
Kfyq+563+h0SpflGN8F9WUXJOitoI6xKN2Pi5AgPvjJV11VHKxclKb7sW+3C52mr1nwMSOVAPWnE
8rYohvSkG5y4KH7hcVX84ODikLMdbzwTUaU3whAQ3gky3ebaCD5rSSQCvT8GJqse3ewx6ukwrgBM
gRfsRUv8pQ6IQNXJ6vVCpTMYtMZTv3L/GQGTDgVITPTNEX/M7O/Z9YNyneTdcU4Te+1ZwKtW2hm0
3MiiQhrv5kEefOgTxnTrIvPNRy8HlOhWfbB2iPY45OY4kyqucZMbBM/Nwh+GVZGAudFxG6yHuLS6
FfjaxsFcE+PYHDRtkSbxqZzJPDWeus4Ce9QmdA2JmhCXja8Dcz84InuY0swjuhcc82NDNjYDtRFG
E2dNNb7zq8z4PKshWI9WjWJTjerF4IiFA8InKmb5fnr5VqzshvEU/zzKrOVmFFh/16TzFMPObLpi
33X4C0q/mqk6ucjahyNVzH0HOrGNJYdd0aHD7to0HS5d3I/qEGbkihxcjf9jpxyPnF1rXoqUhFYz
xgIkq7NdHvvG5mzdJj0HLOZujxUuEXcnqsk39ywVulBtzlrwq/SUdFpv+HRMHVo78dZGrnWHRTl7
aAwru1NVMz3WldKXoJ2D+2TuYcWgEnM3lK/WqXC66ALjkfpAbAWxEcxWL2h0gdsGssUO3VLz9yV/
ZDI7xtaZkQzuIdGB8HNqfNxu0LqkzFTz08wgb+9jwNhnBLx8HlxrQDzX5DkTL2se6RzLJE53QWK2
6pxmJb8LfVW1c4lGQdlnM2GIY/xapUcEYpTq2zAPpqt4HlJEcWm8mVszvMpdRtprWDP+MugTpAQr
64FQrHSf+6NBLgIuz2wztnHu71Nh6jvGzo9Om3WXuWN+oIs+Eb7Y14sZupuNGSpydpVH4dzCUnbd
XezPzAc9xO6MB2HrhAxwVogSmnc0pMtrjdrxRhsWPM1pyq+d2AbmHhWwGmQdbXPPtQ+z57ZbiYno
BLgsZWAtB8JuMsd6DxKA1lI+wWgKG5cHdWQqYmsM+WgfYhYVrqxd0fbjVpatTRFMpCfKFm3s68rS
V50VJO9GNBkXhYFOAWu03Paqh7dmegybafhkhI/6RkBhEdRxtxlG03vsZyO+IuAh+jQ1ScIYrDw2
E7d+rhaKKL7DAQp+Se7plFhusTb5mecZLTEVVEKK3yEq85q3vlkl26EXatup3iLlOS3m96DgTGKA
a3XuaS0QpVyVDxDupr2sPRRHYPXKdtVElQmxk0xDmL5oEIlbKkjC7AqgSwMbhSB1cjA3vetOFwOG
jRs1zkib+PutI7OXMSHJo/T0xp0jIhRgiNE1cztkvwP1+yqnHuLvrzv0ncorxdorqmZNvpC6J1TT
JDIqwzAumzy5QFCKwB03IGLARJJaZbmVXhNwPO6VGRXrYcpxtZk1QbOTPJZ0EM4l+d/3AJjY/Dup
mNIPY2LxEQitAB3NDWMdYAwebnWqSjZz6fbsShq/xNPrzoJSPPwcjDm2j5InlKwcYX55iiqXTWuc
2aOaAQmha5hsqySlI7yAKIuev3SL/RixPROkJG0eh0HeCmf5ICzwI2IZMjPW+CDnq8EcsBurwQiK
M6/t6awbAD2bspzbre6g4TS+cL4oiP8tsn5QZHHuWVrxf7ae//G4dPXbGH/6Vnn45cf+rLMspr+o
16yAM/3i0P2rzjJh24CJ4tTDsYjUL/7V74WW5fFDnG2oAJZh7zfnJY5SEiCqD/mJBwvn788UWs7b
Sot80GX0QF3i0DlgAPFtpVWDRJmHqEguG9nF07MNkoPTve21mF9Aa7LZWQPdwukQW6XOjWMpVeU0
S54rnoghNvdA2KaXBpodqV9m5azHBKnSxVi43m+0QrxN7HpuM9eHgt4dlJBVmg2TfQc0bPaJ8+g7
KaFcZFBvebKniBnJlmlgooJ3Zmy03k1fdr2wtpXbNtV0ZxVNCDVs6FtUaKT1xOjebAMBUaNKExl1
7BvDmhBe+ng90AucpNHspKO6xIlRV/6dkh5q9wQFn8WeJXJg+M0K1mGu7zUoMbH1oTVn5BLUXjt3
e1RRviSU18wL84LIyrTbsmd8UoZudl5dTdeOzAoKn2lI+FF3MuaPVQGg74tf4N8H8AcPIFrTRQn7
vz+AH2L9ibTLuPi6XPn9p35//nz3F/poGMhQr/q/zyt/L1cC+YvPfFOikbJ8tNlfPX82zx+kfttH
j7vEh1p/1SsY7mlIeKQiAvSHa883/IlGx7eDMYZuPCgOa42Bu/1q/P/28ZPChCvkKPeCwCHyPXMB
4VEUzWGeJtLo2oYIxK8u0D8Mx/7pAz0aucvAkSOkWPaDr0ZjAL8lcrTcuYC24W9EP8R7zmXjtUuj
8hBNWvwgZGHp1PzV/PjyB9Ir4noFVIZMfr/9vCBxZ01JCJipVO5zEvABVpKIe+30PwrVWITAbz6K
W829xmxIAbrUmF//aQgCyahMhX2R5oPzHHtJQ3d0JnTAZZJ3buc5ePAo8c5N6Iy337+q//BXspIc
VoMPb+FvxtqhTvvJNBr7QksS0hBkk+3AfAK7QB+RmvH9D3tj6Hm9pqxAEUjHxVbrv1WLj2Wmc2+M
7YuhRKyNnqYx+9WQmPgR+9Yj6w4wUKVO+TgS3zc1jGEebQFaZoMy0Fibsgguv/+N/v7nu/T9XMYD
qHvBt72RaCdChQCUQhsqjM2fi3c73psw4Pf/z8+iH0FDjSXMwnmzoCIwopkCSXhhIUk5d2QZv3hY
2G+7RP4oOWNZMN8uKHB0iPERPIBY/HvGQAv81S07+6IPFaX0Et0nscr+/LVjE8IPxoexS71ZtWZP
SFYrMxtiKhGGid8Th/HqMRJzShH7/Q8Ty9V5+yfR9BUS9w6X8G38sx9aghpBWBc0BEnfsHo+U4QG
72XYa9WTX6fOs+1OPKRxMN5OcNFoGYTW8QdfYxnAv/0auIfkwu0zF1Hct49qiCcuDOHiXow0A2Gi
FwJWVBj4lxWA6LXJ+DvfpilF62qaMS9uXh9eJobxnh2kOXz/2/zT6l30fSAuudN0or79MmkWuJza
Kx5eEmtvAWJAEVuSS+0KNNLPfxSZOYyh6ZBbf4v9GSu/KRuvti5ih8sLNHvBcIBqI74LW94PnH/f
bvVs3wsvxlwadRwi/758K9WWWV1Xximk6wzLAanvU2FlpFq8xlYWS7jn9/888e0WvHwkLhp6fy4A
G2gxb6UkFYD9xS4TnMwQNxoyNZIjdaPHW0ZF4y1QM+6r5czjtfITeR9HPFL5iL/ZI9Ni2PixW6Pw
5vX3uoO0NgEfLABJUmqoDLJfY8HY6/tfmfP2N2sRwgW9LLqYjos2xVrwrd/efpoEiT3mEIF1ZuY7
c6b0K2PXINVCpx1RE8gDozXh8E1JumSC+mEr+GU3jDQJvSVzku9IdBs3MnSi9oVkg/ZllClLN1Az
z5XEt6Y2ZpOInlbfgLpXRIH9XCt/vAUp0RzMhB9rTHJZPRhlDeF2kohWyYC+pet+AVLaOjUJFxBK
RDJdE59hNFuXGuEBC5yRYLwMa3EQGqoc4RmqGTZ5oFzAaRDc6FGSCunuESjyGT5X2tUK+WONsmpl
o/CnV0XowZmIRlZIZYvqaULVPe+NEMgF9GurvNBthAx0akShTimT0Jc0yeonyDqyOuViCRLyObUY
soWrT15KFH8UTEIxQsyWm9LBw27ygA6atdem7nNKV29G9i6d50kE+gVF+vKG7nvnGe2m/FTNoTz0
tVffNi6YYGcgddOLIxsxN/B3Z0WsAW8YAcDxHkoYD+no+5c2s+K1Ndpc0TAOHwAix/vQsvRLo1ta
G6UU9+28BGAGWF9uiaqcH2Tv6JcqsLlP6BaDBzE2+iXFji9XrkV+1qxD4hyJfQgeuooWCpqEyToG
IWLNVZ5M4n5uuW52ZxKc9PqWK3hT7yqNEp08YdUkhwgHCPh5gJDDxlakI9K/mGbvpJaDiZHA8o5g
PF7SnhhvqeFxG2amAYfeKTJxruOaVUMYofPsuSlXc0oSeIIEdk8F/u3Qc0/Vsl8avUeisbZ7psxI
5Pky5NKnDI1b3otuCZaTFRxNdKtmX5yVkWfcSicn7Tcs/Xog5cbmfdOmIUN+UVisZTQcwYMmcXJx
rsAbGsm/uK7E0lBtW48I4YlRFq3KAq/YurKi+Wr2MtTrIs6d576snWdXdZDINfTMbONMorlD2iYP
M2Wmt5GRa38s+r649+d4usrqnqG3HlHGMIcXPsR0sznFMP/I2pz4GJ2NI+HRc9ltTB269xA1YhhB
7mKw8iConRmAmRe5raCu5GkQrGNHWwurziaGcZ7uU8YFZDGqCrMEoQ+cjNwUV5api5u20j4oq7DL
fyudpv3s23N5dKTXnSFvgEYjEhQ1M0realjPGRvXYGK/W8Fkrx7dLG30TjuT+2mcPbHR5LkAczWb
aAca2kNP1VWkUCZlsaeALc9B0gtoQrNWHyMLjKNXogye3AUFUUzhBWkEXr339eA+wYjAKltU80f0
YOXJsoH6I4uy54+E66VbHHozvcue2+iHDqibdCg+gszz2k3Rk0WZmo23Xw6jcBRHaPybpsmNbc0Z
cCm1AWv6EgiTAg5RIL257VLyGIq0ro5Jo/RucrrpN4Rmw1YZsXFDsHL+GKe9vUati3G+iBFX1xpp
XNo80yHg+YhBCIYyV+uub8QuJ7IhQcBxBrdjsv1bIY3utLFg77heZkEjTGvEo5BCXY/Et+XOV8Ml
J13/QDNmcjY0RmGFhhARFpZzuCHxUx19ggHXWQt4D4y5sZV52b2vUreu1n2hd91CsiiU+SnzdPkY
ZDEd3EDg/DJC5HUZ3yMI2/yGtxLdgJnt/dK14YRWkckdhVadXCIfK67NtquuMbazqA2m3+3zFLbi
bMiER0Jj+hm3ZdXK5AIsEgdsQuIJ62a3bV+ihsbDupwDcT8B7MIQ0/YBycgddj2/Gx1zm8YKKm4L
nLFf5R5enrV0jPIpRCRynY21sfYmkthaHfA+9jsH6SFNQOQdTbb8NjFWeo9Hni2I3ZiDWVWy247U
UVonHOHcfhb3PVqYGqmcUx/s0U5GdJZp9VRVLNt1CbFT03YpsidJTgXnOQWcXVglvF3c2brKPzoJ
NsjPU9XbK430m3xOr9XbIrGH33J/YJaD8d35ELhhcEQGqA9ZOUVqVYwRxH5C3dWvREI9J5VjbR07
jtDGE/yrH7PZ6Iw7CPOldfCl8s99kzC1Qt66VcOA3JTIwh1j7Or9HEDGIjnFHt73aBBvCR/6jCz1
EUqSeIfoqD2wr0KGk0HTbe2uki8gEKMXULbDXdR53Dme+GRb9xiiEHV6AygDFSOcqjPtnVwnBnkw
DllFK4fkQ+JPOh0NhzYYzQu7LqerGt37rTuPsbFq8rQjZYu7kDAZ8IMHAtnHYjuKNrtCR2i/I7c9
e1eTU3ybx369bhDOfwKnlG3LdrZ+hTqG+o05PKn2oYzdFW2leJ2CkV0N3QzOP68ztgtw+2jXfPs0
Df2vYWUMdwMzkBvRdeZVg7nhYzq4TAoYdwS8K0mWWtUwms8BFJCrBv3sySDCC+FCH+lnGQ8VnAUr
QGFIXg9jByNc2S1ooL1gyyNOu+j6zSikxGVph964U1lh3btpRY5zYc13FUzNS3Pq5htS01DPMW55
6rK27ram1nZ8GuNxdNZ+aRrgQUM68Wd3NIdqH6hOH6hyjcuErtp7M24k3rqUeHNoH56ZHjoWz3ng
Df9Z9DUjjarq9yMvwgui//JsUwWK8ScZV9ZRsbntsW+JeF1xsjAYnHr9TSR7hFsFwSggtdjyntKx
pVuOzw+srWQbtUzIY+u6wlS2kTmGXQarpbxqPbiYqwn3i7/1M89mQxTDb6WkVb8jU2XekW1lH227
ZmyRuWS5d158q3NRv+/EpB9IY7G3/QhbdcZKQgSyC7jbJO15NUL2BW8xeDGpybN6MXP0uKvWZFwW
GugeNjaX6rqfqVPggnoNecxh/I5p+fjebAbjyolbC8WlRYSDb1gNebJV4ewQyToDesU40PuOtfs5
zNT4ofKt9tPghN7L4LZoPs3K7YiiwZOWrZMy80A++2iv5nau402j5qk7YEr97KgxutYIkXnLxbo9
WUB7y1VZFvVGjTG2ZZuI03XK2/mdkQ3JVpKd1G6CiDN7NC+UYFOVQOqczm59WIEQTQ3b6x8VwLdu
7UVz8o7Ies8EVFJk74ogIwSmIFX9RhkWd40gUEEODTjZsXsYFcE8v/vB/+2F/qAXKuk+U0X/773Q
c9m06j/rZ3zk8RsM/5cf/UO/4fxiwzTwIIYuPo7XrufvDVFQCBZNSBs6P8p5pF+Ud38MJNxfmITT
DaUPYkl+jCrqDxSC9Qv/qQD2hl7rC9f/JxqidFbe1GN47JBKAV4AgSpAjS72t686lBwxifvKdHIg
6IWzqQiWALwZIzfPeN8E47btK7Yp3/SUewzlxKPMRDXwkdAyAVvLwV340jMl/bZ0yqg+GFkphmbF
LpFjeFeUBXns+JdTqOwjGSXijMjTPrZ2x+t2WuoueAMWuhDBmXhI8Fjx8kQ/kc+ct9myMLuRPf1U
mTMZun1CoibtAuFfCoU6lfA+cUYEYRTrEqusuzg+/WovMwqzrU6X2N3eogpep0k8Xcu6pbxgjidX
A4NTDpeaqjAaneAhj8V42yylYJjmCFdheXkNGdUFqBuOq6V/cgOyiTX9yPusyJeyUrFvEvhGJVrZ
YOenbMR7nHboSldfCh0pI8pNYYn7ZSb07Ek2q7I0uoPVK+v9a1egsGhDa8vkxODmnDGipXwFSx+F
D4m7QEPrOuZE5AWJBksOBf4F1AJXoLCJWophMD8h2+acM1oN/5k9ivIiLx1qPTzsFepuvsCXInjI
QPiYVgS5OVTYETrLxaOPK5C/2k75TB8GwFOWmPztQebM/aobTIuQ+Ti/KJSnzlZqJJckCYlVM8Tj
VRLG/dEqg/RYxBD1yWlarueX01o+5tRVrGv+ly83lIxfKu0oDoMH2S13GC0/VQ7oLf3ITkdiwUDY
icB8iKeDyoMErBsDziQhPFPCbyFUiX/6mnJk7WQd12VIDL6jGg3SQBlwGQ5gdi+K9xjcnP5QLSLn
D8gAbGuX5TPKBUxxn+mact/MvggeUM7dtrN2OPpTKq5fy1i0F8mNh4fPJtOMY2IlclJzbRbgkvfJ
qs1Z6OkIb3VHGii/idKZf3oq5LupZRG1JrWbonXAkb3tWQ2y0dzZwGo9a4vywzr6tiCPN/M8jrNk
m7H4DEnhGcLFqaBSVe0LyTBDtDWXalcN9VIycmzqV2Xlm3LlB9Ey0gPFNJ2KhACmdcorId/2LFFI
30unuaxIRj54CW95I+k5Xk+DxfeO546qNk/puFkM5KlHBixrq1B0+mUcbT6yIA+OAeGyTibMok/d
cot4KVrH3CGGzheaX9bWZryHXBJsCUeK99jSg+1rG4MA9PDhdQnHhsf1XZqr5fKwL6Dwp9DtRwBM
HZdkkPhBx4hHIZ8l/QSVYCmQrh080GLhwrVlZVHoZj4LpiNC6yIrXP7n10cCPUu8d2PI4OuJvLI9
XknSsUVcP/Hyh//qVIR5u50r7u2hDB+MxOwJjYQLgvwHXSctGsoBPPcT/QZsK/tMOeA9hjjnzzFj
+xjrkRtamxP/FR0bFhhoPci/KTHK27CxOfjDYN5/qTuYVtFCUmVwOZRZcDnXS7ByG0/8BhK1ae9k
5A36687TykIF2lONGw35FMgN5mBjZpV3cJ3GJOw1If28Ho2NBWi/gcq69KEtqKnDbtZTp7Zg13jC
0FnwhWaLHSuX5A3cTlRzV1FCLnk8MQCwOE3cpgHbM8W6QaNPZPweGwPMEfaEv0latgwTV9h961Qd
V5CU8Fs0ufxHkszMp5QeBIAyHQF6VvLes1jzLtPjcOcr+B93mtmafRg7tkhr5g8e06VPYgRLDw2q
h7gPzZlI9Kj0KN6sIs+YiIQJHWRzjvcd3OZ53Q/cpSwO7WcdS7ZmEU6sKVRALPDJnbmtUBucZ3Og
rFyPIA3ua7rR9wkYPgIkmtwqVjmBmwS9aVpGZcEqHZAHLi0l0spjck3vc5gmDWd9+LbbPlhWjico
n8gzafj1Er38S5SSnhArh9VNZOM9k0LqR2LKEjrQUIQ74Zn17nXN2xL0/JpSlW8pqe5B4cAtPHcx
FSfzfY+/01y2vX4QdUtKC6NvEgM1+9trIwzx1LIeg6XxW9VLbWPN3MgvW1qi6eBsKm/gZeSEftMd
E1/XtOWxhzXbCmHhte3ydGVZih0D2BrpnOTQvz5xee/bD0PRjjAfa6dRu9edtSwVQe4DPIYHEVtF
8TDAn04/OIPFPpHZyy71On8EEOM8B0SpbJOuzm+EgkTtR8VLAVvm2FQgM1Z+bS4vZ+KMiSUkdu08
zA4bWcb5oaMyYd4GcxvUh3onJzUd2H5gYm9E1HGEIFkdx9fapUS/yAvdgqP2wjHiksRBdjMn2W+J
GSMdpMVgRA+8Shu0Cgi3TnaxtM1hRLDX8kw2G8UWUwKylA60nrpxX8oifygj0ZzwvXeMDSbo+pxD
rOae0TKxtsuLSLtFdh9PUXXBO8a/FmBzQp7d3iLMFW1VLUR7dqCYXGhGaOue/IX3sVc7dA6L8GPd
yq1B1Y4ZO3DWTeuhmyYTF0pkLnKDEradjlp11YWXBNhbrk1ll+sgaD8UdbercFjtDLrf1xXt0yT3
bkPYBeaHyc0qg/dESQrzkQSZnF0VSTg4OoRiFmSATWVW6C1dORdrTyM9W7m1nQBZlPlBCAgs1JGV
DyEotXZpIftg5YGlgoAynOgkpOna8IaJhm2B+2o3uVPmHQKWJQgX3Tkjl18FF61lz+/8sfVOOgl4
zcVjjXnegM+YD+K9LXoiLklbeBfPqX/yZOhvMmFzKFE+OTY+482VWY2SjBOvu2jG3rzyrMi0Vtpw
xufMLpP3k5e/txOvzi6zWts3dapAS7Z68IEqNcHO763+s56a4Ffl06bVAy3LmUW2rR0v3vio5nYT
4ZAHs4cfNY1tvs39ivwT205grVs6ufIblUxXXC/3JWn9Yjd3NLrJnjO3UTy8B05S7dLYa/ZeOHxk
sLR24sT7lXTC6VY5U7ERWS13Vgo1RbZOc6NJLeP4U7hbZ8zHT0kn7+kR4wEetL7yYzXfEJTt0Mzp
cgBShr0Pgx6bYwCkNqr1fb0wmmircTLa6rwur9o5ZItKc84ng6q2EeeGU5c34iR1YxycoNTHNOjs
y9IiLpSLVqCNrFGpuXTsxrr2t0ZAvyxhx8KGnKfXdp1g0fRPxpyKd7wEJo58fbEj8cg9ZlC3b6LS
WlsF5FeJOmbvL28Ii44SEY9BB6GVG6bjyYCfQ2A2lqKAlBwHxkwuN/ROzdsUke9lOWXte9rYxuWU
kwywMnyPnxto0v/a9hmuvxB4wKkdi5rkwrZ8TDi+047v8BywvmV6L5vQP3iDZZxNtzbXvHk90lXt
HXyvaZeUaU4Yjec9wyJ9HI1Fr0neAMbehmauAUu2pF0/gIsEqLU3w1StHT/FMUnE12bGjbsPI9Ue
+8J5qVRkb2VLT1dUZrbsVuI4JY31HELnqSHG6/GRE/GW03XDSTA2i82Umum2xZh8H9bsKOz8DcEJ
Ja0dpN0egAVStHKFV1NLHGrOkInhkmQZnJeV1SUwr7TrN1y71jFv+yHNBOGaWTNxFq/RTd7GoSA+
TCT5km816z56YfOPdiqR9YbWf0XGU19UpISGKJ7KyAr3rasMNqYmBv1FPPWDgYvL57UXShcNrFCb
Brhhk6h6i4CrvIo1z0VMltNDBUfkOJPuTnzClO5mWhAIRU3+38QjfATUxvshGkGbCisvbeMU05vr
JRtpHgefUIlElww+zmhZ9QcDmNcFCTzARgu95uUV3uWdROg8aBdsF7VLe0rreoo/aLfqzGOeIkA+
GbWYF4iWlQQ7ZHddPWwTsYDRIgo3iBYggTjNYteGeRuX/lNY064/hEkyVLQzQIEHIaO4ZsbZlyRk
G6wZvxvmKtKGOaDyJxLNeiIVibeu7BJgXn7sWyA6htDJL2qz4X/H1Mk40nwdpPS0vZqt03EGpc3H
aasYNAcRt7d5N8V1lU0nU8wM0+XAzMoLsnVeDxzL8Z1WPxjvvxm/2pTODoW9pIBmxv83HQZW6QzC
bZwcwjJgQpCXCP8/zPbcIQCZ5rne2XnAaaQsME2C+k8R/3zVcrj+MsH/T9Hl12VctPq//+sVBfjX
YN9ZvgHCxOX/MAjmW7xRMwwKZO8MB+3gjAGkkbDQUbzpAhHKs0DzF3HYDKt9bMUquiC+Yy5Q9unw
HBWtuPfNjolaSZbVz18WtEeWY3Jsp3e/WN2+7igUVheiebajQwF3DPg2b3+Y2yVn0sV0uUa4z8mn
y2cOR0Yf/UhFgoHla7HD6zXh46FIgk3HFvNWsVJMXkrMM3AYZ8oohRJRT7gvde3nCTcEZLfBKXrw
rfvUC42jWI7fBZBYRMx2XYHgcieUvyszbSN1aJcKuqoRbH5ehhK3Q2Gx0f70TUQGIRxaxhIr36s1
8Ovr1QdRTDfPzw5F2OMWCaaRziMjZYzipK049RrBJElno66fQftMt3VLr6JW1PJxOTa3OTScH3yj
pefz7bICdr9QaSwbtgiv4W/voOHUxtxxbsAKghNm5UIAuW1pST1oWjwaGfxS/g5S6hdbwIKreuqL
YmCCshe0i+O11tVSg3Flv//F/kbiR4iLDtAJUCrSWEdC++0X83pmgnlTq0PlRpxQGZ2BeWTMPDQe
VOfY0sUd8YO+fZxKjq0bkNQ6PTF37287u4chp8gVeSA3imoZVgXnYtFSxhoxRVRkzxzfXzUSWUiW
86pZej1FYPJkw36kW5J6zdhdTTQGX74UpXi3EUK9TrqLqRpvIf4BZcaOA4+Wc9wzuGPWFkxK5vKO
h1rjB/dp8aC+vU8emixkaTYtRCjg314OJYw6nnrP2FvKYQ+U5YxowO+WUqcY+favE+9J+r1xV8iZ
5smYK77WFHfz3Ri4XK3IElQnzgy1PoFr5K+5WPxz9DKG2K/tIQSMy81uSAi67IYuig9lRAdsHXtV
H22jHknFPOV8uiNTmjckd/asEAqCl9d7/28n+kedaBvy2FePyd9k8e/S7JmWHcLUL5y148t//xev
pOWHfu9BB/YvdIwR8THVheQDLv4rUfyil3dd4knkq7qdf/VHD3oRxS87AI+cpGv8V/8Z6JADopQP
WX7u5wTxzrfaNEdga/YILgnYACW90LcSuaZPl/QkUZ/s1hg3lp3tWs4qQFRa/8aBrIpIIIActmIg
PSNWb9zOeE8FmyBidyWb0YjOisIpz4M43DMBpRokRDFDyBPEyXVLOvfHvom9J2d2i5MSUXbRDonc
BAZvZrpZcX6CXIGVPg2I1euT4jKpasbFhapKKJpdNe/zSexJAOnX0axkheN2aIKnPp4s/+Cbik26
rSf3sR9G6s1JOh4H91hdwjRE1G+hhC/WQVT58XPfGuqxo9eeH8qmhEJWaSKyLzlhqjbaIW8y7cUY
xfiaoowz0HDOlE1Kxg6mwVydcbnw56pRNx42mSmxQ4bYFL/jNmfWDW2nwHVAFmgtQ6SsBG5SDp99
OePuXoV4hMnTi6e846wWwhsnnr3vPbgLinycT8OQaTLcUwUGnth4QDAcW4ukDMkS65rZmFZuR7Gx
Knxp5ETxBTYtMuXPtQ2uJiGhfZ26SG+J44oqqbwUV2VXzskLVdGEUmrdIqtwMAuCxAH0Y/fRXqZj
2JzxKy65ZaBYTHJPV3NgWFiibUwCWhVHZRj9PnIqeZcSP0TJrE0mzaIYbkQ2ODs3qKZnUl6B1NAT
Xk/ppDDqUYT3fp5eElBp7Utt50f6kN0+LfqalKeiRHrZZ93R78e11ylQM3lBpJerone0NRH7qGzc
uHaUbuzWAfb7P+ydyZLdyLVsvwhl6JspmtNl3zM5gTEzmeiBQBsBfP1boFTXpMF9Js3vrEwqklk8
B4Ed292Xu1l3GrcgfRga2bylrTaJsEprP9y0RdzVpftSdU32YHErvJf54j1QOLm8g6xTccYcdhlE
rh74PnSsbroC1qhK7ymLWumoFJoZyXlGzOTCHRPB96iLqtLXXCjrRKGSdkezhZpCbpDBYfEG6zp1
0/qosRHfYoOC2vWVtRLulrR2X3rXaJ9YL1ZGyMsq4/5b9paK2KN4KqJtazu3AzJTGKBUJ/PcTmcJ
8vgo6yp7xeNgXQWbt8s/wpHPzJvg/3wxpGU8U578bUgbtDCEPNYJrHfapOJVE2IYcu4hZHvnQTrP
JVSYsZxtK7Qt5V0b7MgzyKNb3RLIm5c7xAjzylCKNiSb69VUrnzWcAaHBxjI7SuuRcw7qSc+pJm/
Gf2wRFPt+xc+aWx/AlziOgr/ZkNmeUhx1V1aWw3PGdnHHzNrtWbPj5mfZTfoV9rWcs3ve8u7IIwG
B7sUv0FJpScs+n1Czyyv8tQradTz5x+6W9ZvmP+LN0tOxd497VdvPUEcepN5wlxtGo4MbWYSeHI6
FII+5I6aXgLB9ZEb6Ioo2zoXqUa4LJSBgBvg12p3BmHMcHNI1gBW1ov7Ni0VZBwBvbeDmsO3mEkh
d3xVhwXesdjW+jXp5CwimUpcgnvngwcIJco0PRLOKIlPB20Mmtx8tT3Nupu04aXYhqdSaN6XcujS
Bray6AwaEvdlZIqtfIaxaF81rLOv9QlurVuOaYy57xzYo3ezyqHn0ZjHp40CWXo99O7TnXU/FHLr
7q002D56RjqKG3DMAqzC9ZCVmf2S5TSQuT2emVA2/Qo8JshusMTO75OjUWXKVg0JTY9YXBgbROTh
guUx+zVaefG7lmSHxqW/NudUJo4rVZwvs/XDZHI6WZrHhVhJuV6bOHdp3nMl/NeJPrSwgsRwa7Ak
P2AA0bj66n73UCGKcfGcDLak+9ZwIbkC7CYtWCfnjcSWY+aTeuzkPtfQ4WQ9LVPqf1SyYbqbi32r
6+9rUHhQ66OtpSxEWDb8mpH7rjDfMCOu0y5KzruskxltiqLm51B3pM3+a98dr1yybj02LivGT4sN
qMWOgMUL1KYGZjDFMwiVmmF2t2MxEs6VThdNuvqkxaJ9NKS7MzHTMeI35R5cwnJhcRMc2Vqoa23a
E8e+8D/tbnC+O83+KkRvXhvgg2iZ7cGg1wEeHCZ0HnIKWjEe+DeBVVXXuEqA65bbZ66D0ut1oLi2
Ui+dPjypnvWTbwx51GKiZe/g5ocCm/xRL7bgoTeGjj4YkwZbm3z2KdPy27pasoM9F2k8tINBUsux
jyV39gPP+2e5tf5jb4KyzLGcPmceOVQjH8RFYpVKBpIf9Y3TgeZyxna56Vo9O2lS4Qt0G3c62ixD
H/jmNnGrB/K+YLL+6hVbgdAURs3YY/uvmZvaF35CmFpSIPI6wgHAXDnNfZNqDrV7K21jLY0l+qir
eB314lobaA5227Y7TrOa8bSp6d0cwLzVPsVwi1f9nEbjo+wFhhNej9eLbLI5dEeZ39s+lLp27KqY
QdmMIKSO3wb9aQlGlfmppG44+bOe7zJY8jaL8NgatPSpWIzxlozMdJSB1fNTUFENP8syknILKIQF
3Mb6dsi1s2R7Wtgsulr5Meh2/bMnpnzIMPl8Nb5nJOuGA4Rj72fu17+HqhjPFqRnttAV3CqHf0oB
yYQrhugT7EL9rDO0x0jn5gFhyrimDbr8DErf4ezMtSOJemqIx7R+KKfaYhVZFgdwsv15ZiBJZhB8
J8vuxoOnmLw02TnHysyXq6KhMxMNlM3aZGhaTEXkFIGPXRKLNtLPyZFFxM/+DAbNiOY1d09QTHqs
oDebLcWptZuKbXFgHjrD+ex18TDPOD/bosXiVW5Hjmi81Zb2g8YvertzzDZFtTFh1JRFV3p3S8Dm
wdPHYzD2x002c6hT4LtT2B99GEoXVkjZASCvH5Kcxj5ctGZIpfxl3OrskNqUlTaa9hiMSh5rdw5O
9lqyT7SaB3LV9+zfcioY9SLcOkwDbr0CmJiNuCqq+jhOoiP7INrYzjo/dPIZJtRibRzCnnWnTSzA
Odu958k2i9NWgt2CqPO7T12S+ytMQzoKwdkVwuFFVuW8D6z5QZpG8Fk0K2s9ja9fN2onF57wg0uT
Dy9jGtwXZ6bjIBDzWTVDABUyo36x2PxLM60PdeH8xET28n93qf+IyGI77v/X1XM3/GZ++feb1J9f
8ne82HD/4qIdsKTBOIvrnxv33xgn0/7LccncEe4NfCLIYEf/eZOy3b9QbwJ+nfc/pJa/Sa10nhCI
JPLosyrbIU//TbyRMpR/3wjoUHwcLmUmyzdaJEj8/PtGoBrnrZJzUNyXFdj7IGK7o3o4AZV7F6TC
th9sMhAjbTt6O4AbDChvYeAu3KhKl06q2x5zE06Eqq/CcSoqfJqcRDv22GGJUNGwiQy7W3uqEzR5
Xd5Pda9/NbogKB9yOBR+NBi5zwk+Gx0KS5eblb8cu8DGEp/35aXBXfltZVzrQh5v/0MzWcIo188u
XmX3GOcylhQT8Exq3dNjtnVbbAW1fofYTMsCdvJ55oKDazTcagG2ZLNs7cXTtQ/6BPO42VGdLWan
WzdfinNBshmd2i7OHg/ZT4nKk9icTG44tG7+OHh+RV96p9Z7AJ5pEAtTNkNiCf6L6RjZJnoG+lrE
AWbEq547YrYUWQQtwP0oiES/jNDbylsHO16MK8m7KzjRESUL6ohB3qEeTV6e52EaqGAJRx1vwJPn
TFMb80msP9KV40BjZpvDVaXZk2czc4Vjt3Lnwqq+nAs3za82qZA2ioJXtGsr/Zy11kItGIbCSEd9
MA4eugLiYmGJt3Vguswogmei8BZKrsYW45bmUFEfNenm3/mV9ObQqm2+EuVWgMb3VA5ot3QongDx
6K3vE3dnWJQD36zIpLJCxQHuyLhgR0/pAiNRQzfrtzfUdpJnFOmNhU17XGaRo9ipGFj/vYd+ozsl
bNnN09g6Mae5zXBZO/ot9aY3HjQnkEm7NO4ltb0VC/DguF9SBKzreGhu2RJsIBfWrsmJk6+UeBx6
2myv7Yzq3Ru9nXVPXEDzSV9w/OIN85NdhhERxRqtuLernpXB1haGHeoWQnDLPbXY1Y1mtK+BgOzu
XqRr34fvDRPNjpuNv70HLMp8VpuxeE8Nznt8N5oKxGs9kPiggGrcSe8MheGAYbOJLKV2bIaZjR3v
o3QIrsF65l8NpbyCRZpXebzF10a7Xhw2invrKyOg5hfXSzvlV27ayl+4+F0G21HOXG/aZj2rbM2d
aOzMdgi12tXzE2kns0PLtWsjnAgtGJEEMTqd9KHxDm1WFPfwLxmy836BMdINacOTnfrImJZYiykG
sQ5xU6TsZ6+3rZj72NRIEXQ5n2YslmbhvdNqA02I3Fmye7fFvBANvMS8G7U1rB9GRz8OSL5xnlHP
zTfO1iDVeAzn9FAXt1rX1Qswcwy0CDy6iwRS+/KHif/7iNu7B1qqj4+bomvwAcH0U9uClmeKkCfY
etIkzu3UWSNNLn1OCiOb1+6HSnd+p4/i+bwxnXVHOxVDe+R/xJwEH2GaTpxE6xPIXtWdSeyy6qRA
xSRzpefm3jKG8cnqxPBNwfCLM7v+tUVGZXtaKnMRJ1nlBoyWdFWxLzTaJMZRp4u3NB9s9tfcVO2g
bJIy4zRzZr0Nq7Uvj5uy/Eup+WsV++Tq1LUyJBk6ls1bzJ9UHX0/HZPayFJGcT6rDsPzRjnbZlsP
1DDrEIHnvI6pNTWvQI8EieUT+km0Yrcr2bkynsVmFxjmapPPubKz8mPovfIXKB/txRrq5Z3Zdhmo
NLJtnjVbLeBjNguHD7fT85BlGNjQLMfE5R4xXPEv2EiT2m7kwJkqVvwEPmLLBWidA15hhWAk9LAk
WIRczA0gMkcXCqvjDhn270UsJ60frC4hxyEhZXZOg2eta8Xsh36b1s/GmlmvGOreUFNcCHV/XFNB
q5sn15feA/5/I6a/b40nM4dhHGDBwF2GtQKGbJpFnWJr3qajfVs35kxGY/Aa40YOXXeDtOmWR7/v
rB/9pH7gEsPsgBubVb5RsHSJlkWfxnBeShbxtA8Yt9tqjI8NJbzcq3l/ZQ+GWtIBo4Jdr9t6aixv
IrcUcbvL0gvGBOnf2n5lHP5vnvpP5inUtT2T+r+7pJ+6GZd0/Kvqpn/bT//zF/69n2aogv2wB/ot
B4r4vgP+e6rauZmYo4lPMyX9wz7991Tl/AVJAsQt7mUc0Ts38++hCmaEv5uuXQvBSDfIxf4XFmlz
b777V5mFVC9BcZ24OBUeZKh3Ot+/CnQB8bUpTXvtik6g5YH5r0k2e3DOTb1ViSfmMcYraD4SbqAP
p6N8zFjW4AynEipX1cnnlTcgRw3PHj4xn/JCnWQl+ngb4ZSCi+y2eYLc+JgJC9TrtHAM7WVkNhau
ubqXuNDCSmZcIbmehQZ+a9ow9orNZmfi2hXPbm/X5tPU9lRLCRNCCu2Xt7ZcxmeGIZwghMfilc3z
l64xbfjWCw/MtyXYCIPcI3e2To8lnOljLx27Da1ybh4LCpwuuE6BRnvs40Nc4tWRu1ARl3Wrrlfp
eucmUxyW9KGBEU6DwzTOVlQC3nOBken67eBqpsJOsqbxohRsfSJy5CRWvV1PG7p+ogs7ZbnVO9f6
4J84xR+FDqKePKhx01TGVZuqJi4V28LM5/io8j1i1PvpYcIwFfGF6RK/NQbaSCoZQvuN2KwNER9W
c7WRZj54juYxcbKuS7sUzJTtiYMyM8BbqgXMz1YCZbqqt6feIa8h1/w1YKf5ImnKPStiGO+t0Zlh
Tk8Xd2CrS29hvZl6UnfAjYNoJ4XrV0ubkumB5ldBqylk52uf2NdJv4Uok9p2mN2xZPhou3GLdKfD
GaZhKpxCFAyUXKv1b4MMt1Yifda1hG2gpx0bk9C9iY/y6DVtSyUp8v+daqhw07xJnxgxtSafQn8b
rSWcssK5JiEI/MpQZL20aqNsflqCpobCZle32spwqKFhKphXR15Y2wBqnZJULcdq39H27IT8RqMX
YOJQ7dZevLSd3OG9M1PncdiEZJUZjF2hYcUapm4o5UNKV82x/QcmlbXwssgDpXr6vB3tTQwTt+/V
XN0Xqc+j/qQtKwM+DqeybgI8mM2szAMECJ9aEpBynaOrG1mgoPZkc9IWnHOtG2+4DNWDZGHVEMZt
MW+ZBQHPCKYp4yitGGmkQebbza+L9ppXDvRpc/NYi01uo26g07HKbIP+y9mynvc0qshjy1JERJwk
PR1uWKReU8pgmlutXE0janhT322LdJcDw41Mo5lBsg0RiNvLCnLj1LW1lrDttrJI+vNKjVnuQRnX
BvVWFXXA5rV3rZ99bptxnTXZXZ+v/Z3bF/6eoKAfNUe4OPIDMHDo486N7vVEkVs6FeRP791xaF+Z
mXAVeb1h05+3Yp0OjcCAjViW6Tn3sQ/6wtMYTUaSwWE20R6ET3TCrIDNkY98q5q91HpaMXruLHF9
nB7nxWvve19kR6+3w9xYnDvSsdlzWtPOKmpQ4mGvZdv7/70Q/6MXIi823kP/+wvx+bf6Nf7rfsH6
x6/4+01o/QXdkWSPEbgeS4EdqvM/b0L3LxYOpgf1hZeev68e/lZqeX9STWXyfrRt+B4BL6h/vgpN
5y+cONSNkDLy/8Fj+i9ehdx/duvHv1hDyMY4GJ0CRDoGeos/69/fhYyk2kIng36WXMPfFtJqhMbX
T1+Z9e2GH4Eos4EoSzf8oyf9G5wgyw93Kfsn0WlPuLnGy8ztNtz7ZG6A82vnNbXclNh2md/Pba/9
mr29gsPtdLK1fupxs3C4Zt23WAqtB9suKrNBYqkN77wZg28S0tz07mXE3gmdn8OvsyB4TkLcoF/h
3o10JlVydsi7U2OHaQpJFQ9dpnsLSscw9C+1j/8Y9wiWdeOSB8o12TCkwZR4uW6PpDdtyAuTDQiC
sbKtCAaECs8gJw+t28bF61YkmTUbWZlsndFx7bdTBbzV9FbnDDneoeugWuEjPaerpjHwGl61EA/E
SvOrbFP/K3NLwgHET3D4JDtZbcEDh/1PB2I4lCKe+BHIJKvOvCItto34LAMaM0oDSVoy3o6HhfqN
Jdm6cqWPuytPTQb/QbUF7RpkTyeiv8pPJA0u7+tCqQ32uvxUjMVTRvUkH9Zc3vRm251KU76WHbJp
iUQeGk2QnZg7cL70TZa/FaogBrGyV/F8ddPZw1WOevk2Zk0boVfdW41iE9EuASzKzP2EJi3DYZbv
GE9H7PNBVCnoNqp6VcvUEhc1yguspY+soNrESqv5CUIdLDwawY4zf6VEL7rdNSOP5L7RwM32iIvg
cdmKV7c2v4nlTVfb2JH9r7LbjSpDlOrpvWvGS7N07amaqKvkYh9zk4VrsCLcCaYLXODbfZ5BTa3M
6lVgk6aATeuSqll+s0l2QaBu6b0MkIm5dGmABfaaeiuNq3WujiA89lTqcmeWbDyWBQ05QyGKGLXy
a5hMw40/STOBta2fMQEUdKGQjJ21LI+2fduF5rQcG3YCHz5hzYsa1jURvaMx+a02env2mx7R7s7R
pidnKtQTa4H6yKwDSKEQxamtEHApO3FDujyxsQGXPUyMo2fOhfwwYIw8ZI1jR06uBcfFJYPrYMGd
ANPESMwEh6CT0Mqhio+OvX+0gPZIMLhxsdabEailRZNFS9sLdiA3dPSlpv8C/IBvqmfDafVwqKtX
AlfnDRht2IxUuDuT9uasqR5alSovee+QSBZ28W0hov2khoGZhIb7StqsE5eeYO+86tV1s1TzletO
PPHz4PeYPjbtu8OqgS5KKtIJO/g6NJOWy7aSU1EaVQz6/LgSX/CeajA1965uEnum7q64FfQfHWgZ
95OUpOzI8DCXz6PbTChtxpYdi7IzaavPBm6+1sSfxhcLBTiV0+dc91akp8tyT6GaweWSr0UWLGxb
aKtZv3rBoZpknr1eKO/EaT3JVSLP8dVSOyhVVxFdIs5ePSynb4OwVhFmYFYPrprn/Jv3N1EyXwY9
L3O9F/KWssLxfXT4tjBV2oBvjKXRr/I2aI74PQR7HM086iZTR1+xylhL90jAiFNCQfCFK4LMYLEu
pNOCGJvorQSRtj7SxUeExye+j1H01SuEuq1LjaKU6s3cCj1s66pLmn66TFpv35a6WcUwXEtAt8VX
OvpDXJiieG2GEp2Qeufihor7BRcBNbTxZjTGfd+kL+i9FXoFFV7Xwq67ixFg0fGs5XpB3X2E9qQ9
VajKbLWcgksPxU1bEwDyBijBY4w0byYpgZ3DCpL/xmX3mUzpNLImmCbWTHmX8PtQ1azp63HYn1q0
dxcLPrGNtCdPpIFngU2/3OOIKRj5xpME5UcLxi6g9P6GkTp12wdpre+gpJyTvTTB52COD56yEWLG
igZny58IG+4yjc68bVrLmV2Nj0/GsGB/G2L6TlmwJKU2aVcrkEAyCwhDrb4RcesIpkPL3PUlg/PA
X28LNLu7TdOXm7UIWDqvM+zNFoVIjUypi2fOCTJRdswDm5C3NP0oKMs5FMZwXLVs4AyeboKZU2uz
VqoJsHNFOk77M/sfJ3Qlq+3MkI+zD9mg8juytbuqxn9bcOqVOmprT1ZHX0AkGUqnsTpoPtddodOp
CY7mXbUTY4Xz/4+UB/Z0fMYNRQmWX60xl8UAhEp/DrQA95ImvlXvvTSF1yVbgBypj4KA5RpsRE64
YuWtyg/z3KiLVvVfOxW3nlLABzRzhZvEnlqbXntnMpmg2/PBtvpaHuSuTm67TqntimUvCO7jhIJ7
nREDYJe2hjNgo9BsKs673v257cpnu2ugeTX9NLuqunJESiBj5ZKbWrTYAjw3rvkOwN/ZJVRZVd8U
0QYHBbwlEzsM+o/YyloxvaFfMTVxYnL0E4n7aATRAb2ehvu0MtMo3/VaafsLL3cTX4SevSNVfoug
/21PRX2oHQaGRdlvMA5o9q7G/rX2+a22AWeSQE/+Hgi0RSVAkNjmEEX5QDwm1lw+BGYnzvofWbma
+GtAbZ6bVI85TDtO7WJ587GmRvZkPRUFSOglY+Avlc+57hb1h7lL2c0uas924x7KxQO2wtrzMJZb
cw3GTSbTutnRYq0fY56uYI1dD0gTP4MkCZToQe9DEzK3+4qaUP5CN7iaYe7NCgYzzLUhXCh6eOex
r6abSbb+c+85/FrIDk/wHM4uyWsIaUHGPryW986Ulu9e6T45rgsyoc5ubSx3J4tST6g/eSkSwP78
RedFbr8ETgUMli0itgk/sbfUNfdCMng680J+b9stC4W70PWTdeaX06rWiVc+513t7+4WY2OxvSnv
5CnH/ymrUX+fsUqUIp3uNt2CN7Is+XIqxWTdOY27JAa4iJaTVbAwcfI1CkhGobY4Dt8IvXkkcOc8
Ej4Y9YhTU2PEgMQZOfZYf48DGNL9Qc34TAHU7TmUwT0KYTg8Mi1l2qdhDLY5wiLixmw7YXas4Bgm
/RogZfljhG320Wb9pZbkO+Kyy7Ooz6yv2h2dp9YtzE/cPfjkNkTCirzJrM7ij5WmqPKSilVnVZ/6
broRf+w3uxEn3S05C/yoI5mke6yKVylgMC9eeB2ok6FtJV9nd/G+0sxrotwcvbsAdvybIwb7xpgL
J8afVicOV32CY2KjGLz3GiApVvc4WPZQRCt/FbcErEno6WmHa2wSM7o4lLKG9cyIkWm3NJGuKw/p
bnUydtOT4Oc6TixyjiW1zs2x9+rijdOseuMVN/+ooaA/URySQlXzirPuSCbetHcvfbugxBXamFZE
XGT9mplFuV4t2krB+paT4CP33NG2Rfmz4PJ8oUdioQtGGVWo7FaA2cnAn+u4wyb0gzfd3+YvR8jl
5I9dcNWV5XRnZ/nw0lnOAJpq7CjJtXo3rhoHFxvT1fYaUC7XlVwfRolPjBM24p5EEeAWCAv7dy3W
JSlKnocr1ovwpvzdRidTf3N/ZERwt3jxFW9Wf7YDHkTKZWn2pgkzsSvbvXWtKn9fPElei4zYU721
xNfxLGo3bMeK97Rx2gPhKNrnmk3VZwx3ekydfeaHNnF7Pxx3N6GeqvRh4V89qYbjdWiCJwnihCGs
nz/a3ZeoQS87uNOWXQ1/nIt/TIxTszTPBvjV0NI98yh3t2O5+x4pestjEAx1JLStpupiEM5B7n7J
2naGIXY2tmDlwpJoKQ2Y/e0GIt8s29PsqezeFFa6Pvrg0ro7lRFoB1Oi9B60nY/TlmGhEfmeZSUn
ZJpApBk3i50pXXm9tJ9Ihv3hTSPi+N4wnsogpy0MkjV06lrZWsQezEjwsbYDzcA556jy8ZV1OFhP
U+46bwSymzmGWkYweqh4Fj8C109jXSvT7LpYlqIP+QoPIFT8TCK9zYtgGeRJTh8KFq8x14rTPAbG
o+rJbUKX0Y6bgya8TKt26eUgzgPfyXierOJalNQupObsfTeIKp96S+UD/fPDVB5VI57HKkiLd8Ow
0U2J4xPuc+kJGbfNiV30xt+sprKTO6M2sx7KtagvBu91K6WeFC6ncxIAMDgAMN1+6QzWV3IVDoyp
mg5foR87flsq7ggMC1B8P3JlN49SGs5lE4WMTJTM2MkNazdSNVaSVRgBQYcxHfR7OT1oHRpTyu4W
nA48UX7GF/BkTTIpRbFIa5RJxruO4Rw7oTKHKZlr76yJdok7Lu6PLAuDw1Dp5i8HlehE+FaEtOP1
IcBAHxW5y49FZi3x0EHssIrG5eMdc/lRBzhxsfzdWSoPvvAO3C38JGwDdTMSprmeevKVjFJzdl1x
pVXsrWyZ8L3pDyJQTtLTdkb7BoXZZOaKPJFpQ6695jWeKq36yRIb1EPgNScNiCJWJN4krXRbBCdA
ZIDOtRXrkGUdutTGoBV42t1kbeujkHSzKUomFJEfCt1ba2ACBw5FH1v+WwjXvgFuBiiICA8hLZpb
qpGDfxbUVNRU7m0D8ISBjTsvHbk+5JMe3C4qo5C+JaZXuQV1lOiKoT523aXQjXvfp+Z+HCHoRfNu
avTaEsvjOu1acu/fVghnZCxIHho1KJ6yDqx3XMCstOVIZKIp8uZdE+M71tSKLIp/tB1l6PACli9d
8WL1aaU+r+BY+PubMTwvzjSHCsYI5maL7YOXuXQ11L9oBcqThU+L0K/6ARriKs9oxNz6r7asf4wl
8kJtznqX0FxZETC1rMTFLBLWRUBTaAHlusKHHDYZlXjMzBQn7OV8dTJgz5zRD/trHIQt35bRA2pV
eYAs7OK6zrLqnv2Drsezjdk9WYS+3I4T8zakBTPu9/WP8kdxDvq+putm2U5Z6eu/ZcsVraRt5QQB
nuoMrTdxpLFvrsTwOeVqunhNUYa6XxFPBj2Y56tg1emCWDO16mJ6zfKwVXlGzr3/4L7GKLa2xRrb
W9mc21ksdJov4/qGvXOE7yFvLFJar4xSz4XWw7MkyH2Vu5aMerUxOHb5OZVbj5d+1gY4fvPPwOhv
pLHSWliar63GkVcuaK3CBeAgHct/Q6RtQjLoeDd0f4mwrzrPW1c5dMBX5lW75teF1r5PwhtP65g/
DS4mF07Sg1yZjtpMtE95Z74D5qvP1tLaXyM+0VjPBmR4rXlVhPu+hWiQCzK4ljh/8eBGmhL03Gxu
80jrDRpPl5WQeYWf/lz0uSJsuSzUPAarfOxx2nYYDtKUtdMk5cEZIZcx/DcGdxyFrW+2gkdyhg5U
Qcvp6DTHaT2HRKonjSehSVy9Gi4mS2S5FZniqpPGfFTCu6lKR9wtrs2SwKjgqJhbVcBrI0xEgtmv
jTGZ9Vzcgjnyz/wD/1fV+t9mZj7aZcfhQZT6Egi9uqwOL1fDkp9pBX3iWGkVoUB3Jg7gkRpyanXZ
Co8ou268DrySotrAaD+b+y5QtFlEma8HysGFq+iAFEh3Q4zpMAlno8mR4KphkSfsDidv6X9m/nbB
U0STaSH0c5VpN2kwMuvUTp9gW70Ig4AJ8S8v8Sq3vgiH9R9ewjGiWbHHm6nMKLX76yFbHgDvgB0r
+Manq5MEqn3obfyBLGa8c2tjuva0KT9yd2GBuDXaHWLdG3LNeDWlGgX0g1tA6bKo5NRFRvy4MU6K
SF08OPN4pqJBZ3MxdYQNyTjLNHiY6So5lSkGy7xbf1YwcSNzWq0D+g6R68n6AEJpPEnfqWJX4eCO
iFnI387oLU+cfZghXcoiPCpbLgN9ugTYSshpGsQZKJHsWeh4Sga9qk6B297YU40zZbPsOTYLGcyJ
lxlgAUsQ+Ze9itgIto5I/Sp+jXCA3x002L1Peds+kSEJ2FPepf3q8PbceXqtnUpeeAMZAU+Rby4H
JCmuSDRulHDQi+wyaFjArGZdP5izeLQy0fwqSsO/66SVIvzn86dWuN/ZQHAAYqY2XnrW0A+bQiJ0
Ck+2kSh0+eIrZ743zdzebgfld7CgvKY7sgVtMIVPltjt6BQ5dQVJdECuKhZm0Q5Rsa0C8z7yqa2n
2q1RDMA8HV4GpyJdntfMeWFCcJ56YJyHrF+nE8/BmrjDSI9O4L9Kn35dkbfmUwa4JYLocucbY/qr
UeBhiN77EYZBs4hrLunalcRPYV3TOTaG/bTk4FKDSR0yUt0RREZ3hnTB+RO6qJgl9bhS7UsiLDSS
XRgzTeMaYcvlhvFOdjR8eG43vA7C7q/QPn2s7QA0dUzp7PhWqDvRyrnwjqUmsG5l4ejPOKsMN/b7
eXubK1gLPMYpSyMW1LA5oFDfWLOYr73d/x9h3MO03LcF1mEhALmw4AmnYc6YmFY5hYY50UE4AOuK
sG4Z7wTCvZ/2kPs82nM5nYSPka/XVM/Q6sOfDjOtXiLkfPXkzIKy71avBNHnVff5JCDd1uZIVD4n
SRC3WYqUx05tfVyrRdFDxYOWbBAbgLaMXLyVySuaEbQR8WKJb8l4nSARPFB9VIawnvULWFLKE8VM
BXiR9g8qW8y3ctenY8fmwN4Gx7gf+z30D/nWfxzhzjLxDll3DyxzedPsYr5Y2BLnP7Sxm2HVprdK
aPqt3kialgS1d1xeR+thpOziMYBl2YSDkQZXmpabHyRdq8s0+suTaVosQ5U585R2Lcdq2Dg+tmR/
zIkk0efNQylt3lizZCsYWkOQlbds+HcvYDBY9VVpmKtzmFzp8Ek3JdabISvBYY33WzbaFL2twsSY
2KlnnYLrS2lzVKJmrt9ANg3QpiOD2uYCX2bTMdzmQVBkYVYW/dvsOt1Barx1s87mZcZXKuayUyT/
j70z25LbuLr0q/QLwCsCM/oykWNl1shicbjBKrEozFNgDDx9f0hKf5OUTLX72str2bJlCokpcOKc
vb8t4i47NMaEVpPW6FlFs3caJ9Hvms7NL42sKiCm5I9eahJc3vcZtBlWWYzbiTHZoavsiOWkNx4b
aLZ3AHr8Y4m5bteNS3OYOpxsVpPzlBhq6m/9orQ+0r2FglJPzbOgvruoup32Q0/1TzvTo0tjQDRK
sjGEcYUsiVlGGDddeTv0wRdjlOAXZIkdJ3H6raEXeRuMvBpWZia7tLVOoG/8B2yE82nSznjjGt5C
eBoJvzYZnDw0gRfSb1Y3HQCEWxT1+QUD+W+wyIkVB9e+z3z9GsORDk0bPWrkZ7QVZVTSK1P6BSNZ
tPfQte4aE9mVwYN+SMamA2RBmBWkK3o2dV5pk4TRZZtYM/hdKRjIOjW1rFjUp7QgU5itwnJEo+nC
6pbd8OB7NX1gCcBrC9x5LJ5mJyGvPeFjkzl5ndPPGvOL4aFMcBjf0GNFEaHrZC9zf9kE9XLn5Av/
u4geO2vW9xNW5o055i9BZ360YhZrx6h2qW0tWzolr0GFehMnZbqdCO7YQikSWzLa670pc/s42eUB
4dnT4sMQIZTICYMBs10cL/cYdwiuy9oP8G2yBzcejpFhIhFr+8O42ONnY2YMYqLnt4QEZ7VQIc9Q
pQ7NyId69ofXMsjax2loH4HzFXojap9Pu1w3gklh3PtWoMNImMmpRUJ2ge36RkzpcHvVQSrW/03K
GIxGT2B/7CdnjWKbLwzU55Mq2g//HVv/P42tbXdVkv/7sfX7/jX5YWr97Q/8qYq/JmsJpO/CRSn1
w9RarvotYWKEEFdZPKPpP/VbJunGdJHQl/zPuNry8BwLYnYRWTkeg27nP1FuXZNZvhtWC5/oIEtY
9rdJtXvNIviObUmOL8ZL7evbgLEigFl/arTely4QgLK0rVM+r1kQYwwtirFM9ya1Tg9z6s4PuiUW
QWGAO5usug8ZbJTdlRFJForzwCrbQT+qizmN0BFb6FzY65Sla0cTGh0NMSccgtEP7PdUSkFJZ6JE
bQ1ifOQjLIrIuA9KZhQ3iGnoNIYmTigfQZaHM/84wWaYAbJ7A5rHU4Q5J7sJPL8d3zUjF/mdUdUe
nTk7Ibouzia1nLmWNhUJcL9QcFg+8w0zwrg043YD1gB1lyptmI9Tkd5FZZnQxmMhg/PuRs9VSZzf
gg4XjKyst8UyGL9NSZk++5lNgYBENXuca5S6M13KBTXznuTk4TWQWGhUB+Ftk1Kbhq4gMi+oR+BT
YQCj3axuMuTyDgoZDAmzuZsm0E5nkyK5kmHGynuXxPlonOapXuFuyHr0O0PLYaFXHufZOmlpHNM7
mMjpB/w0ou7boxRxJBENlQzQ8/kJx1Cqbhtk4xV3oXRMsxy/Raf8lzrwD9SBld6C9OPfrwgvX1VZ
V/0Pi8K3P/PHouDJfwEPsQKXZd8k6s7CePOHlMWz4BHYeGFc+5s8kyP9uSiskefcKNQRaxTQT6pO
XDfA6fn6+BKni/efrA0Iab7XsbAgOWQAefxCDrKqZn7UsfgSywewIufo+3TYyiTxN1ncWpvvrsnD
t6Xme0APmpzvjwL0V1qcIyufFbAIifXvf7cARcPYmlYdR8chqyq5GUVASwuN++c1ifShdD3rVCzt
yggi3+KbBuvL/L/jr/XfHHu9X385OOZiH0ERPSYu9o8HTwDIzlbuB0RjBDVqSNVNdPolx3VE/kTJ
Wb/GrE2YTiomrt2i06+zgdyNfY9rbQslsXgPEBx7NvoA+Iz2Zsjr5L7zs3XXU0QoXbRqdh1Fwu3Q
edFT6RbT9tcX8G9PgoirQMIkcHiQfrqCQtkN6IKFsefCKjLb9bIvDZiWbAn1+9YSuOdlDl7VKKGC
Y3ZakZDEaEAiXg04pCphazDnh5q+La0heEQBcQwQAvLihC0nZ8g7yecyHdYUiKVHQVQChPn1OfA5
+8t9oNUZ4CnxoWn87MkCQjsM2psCMh3JJlFiKejdKH3wEOH++kg/ub+ujxsfYQu9FxmTiMR+vOP0
Brp11BkcRysWR92DBe1dv71RvdU+CgcE6q+P99NLdD0ekUc+IBB7HVGvT+B3j7cpu6rCTM3x4lQ9
sqJ0m2WI/4n68zfXz8ZaQpKKb/lUFz952gLFclFMhn9UJgQt9E2/N1aQHvPOf/716VxzsL6rF9bz
cUyUoR4vHlXMz4tCBlMomHgGj+ZCp27xOkSUAc+M1tw4XeLFoCvvAtGv+/wJKRUBWoXLDDiT0VNC
HOy5dJz2UemVO+qOJHs2cjWjk6hJJ7RoyEAvKn1IeTbfw4OtdAgN0MbtmU0LKeExB5kbm6BMH39p
Z7rdh8ld0uOvT9K6RrL/cJZI1CRWdM/02OUEDiXZ93ctMqNiSBY1HycsyjSBa7QmgFFPNK/zfQ2W
buNCuifc19g6OX52Ht7sWJTZsB9RSexp2qq7Jk9Ru/SVtW2xDX2Q2PjunEDbn72pLD8w0N8pOZnv
ZEAAw0ZB1wsV27FnU+TBPlnSCtRKMr9P4sqkD5DqAzQUiSz1M8tZfnR7x7mPB9PB5EwCFV+XhOok
Ygccu+kRr5LGCJ6WOyogeeis2n/GaZ6dMoNOYiVbpNFoYr4k+ALCkgTok90g2Wog/LWbcfHsS+kT
3zNGuLmb0WQza2OQcweXuXwvwX3kwFleehx2RYv2gFafce+AGnnTsEwYSCQ9U5neOjiRzV4+czGK
LzQ5tuw5bYg1lnjGEVB+8OIk/72RSY32UAQwBgOVgCeY6rVwhLX60YPTu/VKU4GHDIpTprP5Qji0
e0/ajb/t/XQNgy3T6Z4mfvsbjX3IuG23w5ZGCFWUfzWYI96ihDRwK6fIqz11QwXKrwamA6AjOM2j
Ud3VUQM7eK5o5sSKfrHhVSjKsst6Pbd1kaGHDnwD3yGsBVlanwjHJBJmTrAaAkIn6qnR742CUBD+
rlju5GBARNCrvFjwfaH5NVkHsw7804Dd6VWB5njIuE4IWShFw9br4KzZe2g6PBFjAcuztazXulW0
FhMT5jFjwHKz7vXe05oa2Edj2wbfSc79XMfHSQ/7JLEezagcAG0246mH5rvRxtz7G5WYb5bintNu
bx61Km7TyElCyIQ5qJkCNyKjLUgQPXm1gmaRiYVMxDZzmWCO36G2u41i93Mya3FM+l48RXLRu0y5
H5jnIGSqKvq3XRYamRu89DB695ZSKFDmYQK1kwebelzmsASqvhkyyL09OVGQ2o2EJQrbnSyvfvd6
PhugiA4MXMg4MvyIAVCi+TFztMcca4dJvsbTQzlcsVkI3LZ8hnI4ZL5bbbMpRZ8Yu+ZBdZ1xdpa6
vvRGLUKFhuA1o88C0rPzELprxwcAQnzO/cK0kGWqkzg3tLTJ+piLo7RScfRqXhfX0DWUkKClkz/s
TGAryEOSdkMHNgpnkVVf1GjHHzPI4G+u1+mP1qimm5LG4ykfgx5pZ2NfcPA3oNZzWrORGE8DStR7
QzPDGwqNXIIMcK+TkOEDb2m3snWhuYq4BNW0zO/tUVR7a93vixwKAWIyO8w0KsvAAukt3ba6pMzC
6BzSeXRq/mtWDXlDsPHcXkcJW7ce9MFwfdqrncj3UTbq38deTfUdicbFNmIqFS5kMhH0jdatAb6w
TWO+HHKJ/I0phmbHjMjcccbqxnMxlkxwNYlOFxrbiOg+IIKy701e1Dud0krf5hEeWwR39fhVZuS9
4UemkZNl6kvC3Hzv1qn3ktDLu1SOJ58NQX3BODXBszxRnYyUfFjTBLs/DBDbCLZ8uxkkecizcPOn
Irbbj1lm5dtcLNM2NagLDafRhyKX1mki5Z5eeTC81H1XnFp6iW+LkYhjkUHnzRQn2TaUX25RRzcL
Uuij1lZzZ5E4deN1ZAJCfwfy5FoMDEjHanaBGjlzGFP3aD6nrTNYIHj7BV+0Y8f3i9cwQWMYzp8x
g6L7QKSCEw7K4pfkQyAO49hzSoYr402P7wM3NAOiHR4j516yMDCBJoul6c0FQYhbhIE3RDfUKg4m
VDdA3Fmom9HleZUWvUtq4PElhee5IxypvcGQOAIZcmyTmWPZHmAtOWdG+8aT5gCwIpHXwNxHbbB1
cMp+hg/KVCpyk/4JSzB/hbz1SQkArMpL5EfUzucul9mBiVB96DKTjiD1onV2ZgFihUVBqsG6g1zB
NAI1LrBT0w3HIkv2tRUl4MWHZ2YnIJr6Pt2gbXJ2SLIfVFTh5mYYOR5UM+rkwOX38i/K9tvkwoa4
xSCrmbOh5YMK05dKbJUFJ/cSoAlpWFl1h0jaN+3kDlXnXC7/3bB+w9r944YVBuJ3ldBfMHkfXrsk
reL+R7wDkIT1j/3ZyALvEFAZ8VR/syJSGv1pvwDv8I34sDal/me7SqS8QNpIlqXj2vZ1k/unCdH5
F7w1CRBXgmiEzyj/k+3qjzUwrwhiF7w+dLKwXVxT6H+o2eAgtIPRDWhiRwItwiqdh0dIcr0LMKnt
Pn93Yf5m57huE/5vgXg9GIgLYBXEVruc7k9lfezMNgEqvU3KkCZHcs0a0RjKXr7ForHBaT7hn7Bf
g5Foxf+PQ1u0AH1/tW/i3PzhPFMjlwSUSvtxWTMoqgD02W7UE6h9byDXgfQDsJ+ACGA3ddFCmf3r
w/+4gVrP3DNhVa0542iZKRB/PLxppXHFKm09FiCVEKsaI/5yAgAINkjr9XAzX8J/gJqaPG8/XW4O
yqMCKxWHqffzLopQqmiIm8B8dMzKxLHpWycTG0K7px0SvDQ92ww7tTj4IAfYHUk/9G/uGs5bwGqy
wpYP0IF8DHhXHeyjaLcsi/3q+iazbMbFQp7Ha7hKCvEGv2gjcZ3P2EKsf9gMrtuGH58az3Rp2Diu
SbP3L9s0H6TuMHuJSawag758IORnLgaYqn43E5oD3uk853y/fn3HVr/RX44a8Hp4NJ9N/vPHO+Ya
eHxmR8nHTI7gWq/EYa9KfhfZzKRQAoJ2bLJUECHjY7mmhvz6+H99MSHksi/1QLfw3Pz8roxBQJ5j
PkuAPkBy0/WFQasAL2wkkuLXh5J/86AA8OTNYotP1/zn7X2kvb4SYpCP9poWTR1JFMa33KRr+iqk
E/t1FO76dgoyj76FS1yjT7Mcmdqvf83fnbglbFZL2stI/X9aJEzbqINWRFSgfEzb0IZCWF8YF7Pf
vXJvf320v3tJ1o4g7yX/AnCztiK+azXIhtQIwxrNR9Ux5kRxA83Wjuf6PKwhMbgXbJQ1hM4QmMRT
fg2tKEfq/BDVOJZJAlnqs+ESQxPjJ8D1K0z/0lPR7mRPuz9JRsoKoJq8ZUxuSVYIcLMW+1+fxE9o
6uvy4pncP7oZDhSa6878u5PICG0ffJxPj1GUgTW/ptZcn5u5L5tPiuzQEIAG654GHEyaH1RiAIrw
lAnXOzZ6jZ1KweQUYLEWBEQyEt2br8T89Ovf+Ter4Go9xDNo82Md8VPDxWCQPcJdk4/O4nFBrpdZ
Nqr5JNf4mJbO4D882esX9Ie32BUrSJ1vLs1f/I0/H7HsCQYVue4ep4ZoDocQp1ewOeu/WWzaBgGA
T1kuSS/kDRMcQ4p7Um0mPArv0iEnpMSqdP9m1dTO17gZYfASpJbNwrk+E9dLBOlDkZGUJsGF0M36
rElfu0C3xj3FbBeQBBHkv76MnMHPp8WZcJ8psW2Tzt91PvXd/V78PPAgNMePgFJoADR6IZvGM7L7
1ioQmRAhO07wVEbEy2SUFm6YjsA79wFonWxTrHOyUM8N86HMxNpR9t4erjkAGHpQMMMqGSNZMyIH
DTq+QLwcIpmM9yjK4n4rvLpWm+nKlLEDj6xaYQrejGwFzvAJWNkzq+PH9pvqERxocva7MruwWarv
xowqGyOhEhhWzML4KGGq30viIr6IvJNbrHdIHEygog2/b0zetEOg8k2vk2qb9ny/b4hPKS3K7ax5
aK/AHGSjwHOAzYmt4xFRA4fPM5qXoSqyaWtFnvcuCNqE3UwGqmqjzLEFDOLEsGnAamkVsk3zfyMb
DUFeVXZ9flzmhZ5EOww2/mgSC4xT5Ev7YsYD+u9mjG4Era935H1KhPsAZ9WjMWHFxR9NlDK+BJO4
iTKJm+bBi0lpDufATqKtnzEajAlUfmlynhEP0x/0lDUwqi0T3I+UBmRFYbnm19XkrOHwokyofCJy
KAHZd48NXwGSN/hj2uvWaK81QcqHwYfuVEIGuiByzAe+zBLJQsOG6cozol0L3Ii2W3uhvwPyKNZX
/lGTzv6J9k5yN+ZB/4WOkYtFja0qwMZMbQOrjO+Uaau9ClCetLg+J3KrPsL0Tm9M9OtbnzrgNyBM
NSIqIqYhMUd7Zn/15zLonI/1Go7cuk3yxoMyf42HKOs3C125rRi4PbSZ+uqg4sbZltIbQx6sa7sj
quYZx5VhAImt+ze7RUZK9EPcPBuOn+YwEfwut2+qqgjKZ28E6RPgFimIOt+WXumveAIgNKumCuoH
+Rc5OqPJdNA+2akhibvRuOvKLZyWoPloJCO2eoIUMgQDutWlvzfEWvwAo33CPsKVroyxPouY3jGr
vUHYOxgacFUF017am1HxfjY67tg1YhgFGjkRI4l62B5rerup5qmEESX5mNpwBhhjSq/5FKiOO+vS
M4DQmtVGKITyt1NAuguCThS0pIKxZKc2VhnPB5C4aNd+jZxpAt4nqFeh17IalZPzOkdL8HKl5XdL
Yp/oNLLw2KxDHvkQu1IlSFFb3lAfiLXFP163ztqpQqh5pqyLXgYXvH6uy/qcV7n53IrV4oCLKLj0
/cj6zHKGUaqwgzLeEm/E/xIvawdlTCl8TMxuwA49BCV7n5zuV0UcE6Iw4qE7Omgyu0NSxRKDT8hf
g0KCS+DV89MfZKVrN2JdI6nh/EtEA4roI4jvpJl3b22wXspA2fK5A/0xUHDwa0tE4BlaWZuhC5l+
5mZwUv3QehN/mRPIoO6vmU9xTHLjsJAQN9pUhtpkDIMHKNiZJmCMa8SWVWRrXCHTGzCuawN+rR61
ybWX9GTJcuL9zdiKj90bLuv5KVv/isEKursYLib9JVLur4RXVAKkzxekj7VB3H4CTkr1O6edfroW
CktOLPgNAmj31Zyp76+ZdRiFAyT0fvZmW4UHZYqRwaluV3FYwivt1pG463DE1hceI+6duf7aqm75
8HRrqGPELxKZoAiv6zbYOTInB29YMx11bhpqF5kBVXq3JoKNNSGIp7ZT/HKs3FRQNIzA7beGQjV+
LXAQ/Aa7fMn6t2+bH2stfTRRTuW2cLSNowxzHjw3Umvt28nR/iXBCfyaeMwsDnx2+IG0HMnX8o2K
GFpUY9FvhZFw8Or6Ckka6PN+ZMhPGcSXB3jY9OjbU/dWBB33qIGOi/+1ewswPKtdZTusbfW6VckR
CxykhobLMmCdXO70XdVZ3onTqc84r9wnzFP4/cCN8GvxeaojeQ3yDoM2dTlO/juBWwr7HsmKaofl
bYbDSkfwtpkA0CIri9gDShfy1IaxhW/tGLPxY6I1iQLKC9fsGk0xj6n3nOW09nd9K8jDu8YJovJ3
XoEBc00h0HD+10UgLywCYlLgcSFRk8Db1mzGNuANa9z18OXU+yFZNZRjGEM/Zehfz0HMXaXcb49t
ZHFXU7MDg8aHnOswUYIGVUrkYEIS6Kxj9xVfFe+rWIPsTVLbQeI4vPFKdfyS65Noz5nEG7KGDzoy
Y8GQuHIB78Zt3D0EcwTMzK/XG5S1NkuTWRPPR6BU8JLiiEKkyXa026H5oygyfUy4G3OKy3daZM6r
lWXy2TR89gBIr/g0zb58nkDV0l4z0eFtWOcDuvhp0Hxy44bqvZXT/HA9Q75E1MgdSALapzQQrxve
ZTKaTwv0/mcg76jqWbrFZmJL+0w7Xz4jSOW29GuVtoBtLL5VjNfPpl4ET1RTGFDZ/IRzX5yGTAyT
kUM2mLTuh4GdzHrV6KbNAR1vWSxbZke89C5nka9pgQ2mHYvQeSaLRV7xWi0aR75nLdYem6KE1NrF
LEcgXNPQtNcU26RTwNsTHvmBB5zQyySNXGs3AfM76tRB8e4EQ+E8zQr2PFYTGxmQoYTzSn+OlYX/
d/ByTdAoioH8xLYGERAE/lQAF3D50wzQzPYdTdyJRwTcNV6/Nb8+za5r32xmxoGgOhZ5SpF43ZIj
tobTV/JMXC/At7Vo3biPmcm6sC6sYIv54lyfXYSxfNbmvlHH2Uv1b4zio8fr82ljPThkNAIOY9Xa
+a03+DwiviC40Hby8SaJtaLJfX0gsJj5vzceTp2wVKM6GhnsuQIz0ittXfl8fSrcOV9D98yIsMc1
0VO2FZmdztptyDsjrUNAypLwBYdBb6iX3Ai91qQJoRzQ7gBvOSFjKnn6UFQXobKZmBw0hZCCZ2/K
O2lzCjxy8pm5Ug0gu4h5s7yo5Qvjmauhp+GhGbI6eLGsVN4zs1we2anzUAu42UPYg+jAnsb7BRgL
UnQdeVxsxPXr57vPuEoWFjCaQXyAgErElgZ4OPYsCnWsxmjfGj5pURUyBiiHQ89rZrWa4wJcmJ9K
bSt307BVg7yjKfwc5JGMO0dEsRPULWOLBmrG5kQttLwbpZ/Ox34Yq+RedpmoT+TyyDtc2PwKx+85
AiwLnnZBWLl67p2BIiQ2cgJnpiY9VFD9OV8vmB5sfA3vBn8u703L+ZIYkRES8tgdHWCqG0+xsk95
nP0eY+HdeGYLzhE0RR6OtcULPPN5zMCNkuCZ4hLpaXkGVCjafckzwjKdtOGG1g7QE9IwMmsvKl8T
1dXWPY6juTylTZPdWnYnZchXszyxs5+PFXJMHRZNU2GdZvgbzAX1grsmFiOx4wlTnYmpd567Xty0
6+J/gy2PRiSNeXkHH7BmB1NUxcmozTU0B/t72BbRZLyLM8TRoSob/r0NJBfJcsjHoQM44YGf1JEJ
HutSO1LjlGtJ1yY+OaYxOatMSoxwWDV4141yXvAUTFbAqxokLaNUofh50eLRbMJ1PW0R3/FL5+vH
JEpYt5Gr1TkQjDWSOQ8aAi/Xb7jEUfgS+RFP0HVjGJOH29wUjELXKA/WtNqdvQjY/ayO13zXdA1V
nZqAeObZCV4ksYZv5gJqBROofWIPxn2tXJPvJ/J+ntYyZrVasAE/X/OurutmkOUsjgEfzN1VWmgW
a73ZRGRck8eGrBpIJ2v0bDefwIdNm7pn3VMtr1C/ht6mET4ooybzYoXFbJYFu2fI3i45moiGv9qj
Kzr88gR6Uf9h9HLyNrgY3yqMlh6JwZe5xJljnzxvEd6JDdvcHzv2N/hbB3VgujTsAd2AKUAOxaA5
X+QzKA5ads4aM0yfh0viZQafDQzf7CSukasuZK/nhI417m6kTA1utju1rKmh30pmR5S/uzEQOLpk
pdgzUfb8nat7c8+Rk+dEDfP7OXGXS4Jf6T1+5Hzb8YawOrPbWfZ8EFfXj1viMtR2YzyoKzqUchqM
qKWs+WjGjvFlaCznjci+5SsOtREyzNxRbk8FanNXkznRdOIiVyZpsdJJV64R0cJXaGnbVlm7a2sm
i441p3dkGvnbOHPTD2XTx+9cavw5HEpSAvMVhap9R98FVhO9TwxmPjWxL5hqr9RU7F8QVJcrTZW0
60mubnH4FyoY3W+6rv9KEv9pwsNggQbLv5ckfvja9f/rJVVxWqWvPwgTv/3JP4WJ3r9oVLsExEnU
PpZt8Q/9Y8jjm/9yHeBaTD2usxaTPtWfwkQBfQsBu+d7SBoZTtDv/GPSg2gZVaK7yoZg8Zo0JP6T
SY/r/9gMQ7tluaiiiRb0sO/yK39qacfangrUCcmpK73hXPsVpUyF4/pskdmMx6in8MXRJ586CUi/
jIuNgM20BZo3HfNEQUqIosHbqz5Q7+gl4BG0CspGclehkeDBsIg7I517dtr9ACcnD+c8cU6MUzy1
H7IhIsPUsCfMAr5TOBs7d0AdBUzIideeKX7Z2BNgOcIqBGMSl378XlYdEY+jo6IwcDPSJKcX2RUR
Jvuo0+8XwHQQkgq9T0dDbHs7Gx7jqZY3jOpSHAJVB9QiWn1DixG1Tw5h1hf+CBmaCkjXAW7YYxo1
WbdN5mw6Kou01WXSFfwGS3xYlBrPGfiKZ4Qq1l6rLnkwg85twQysZ15g6dsxTSFLk+7L3vWcESD0
pMt3cQIpwrRmeM0df9sTrTzzfXpf58ARYr8fb31bIw8s+tBoRb2Nx3qMyfaw+3d5k3kPIEasx8i2
BCZ27DCSmNhhxQr4xrINBlDeMLgJLWVZx73TFjjbuYRW19uhXQfEBBiet4lmC49W3hxpS9IN0Ey+
h+Qe++LI51TDfd56KG1C25lwTxfxYqP+oKpBsIlJ1HeXfhOV/TEgCvq93aFI2DTpInfGaCrs0trC
rNRVDvfDGS6Lbx77THxKM7KhBs5lh6zhJaq0uAkm9Z7wJDsMQHN+Vnj2b2TSeJtSAzB1co31pne2
RRbHT51NCtSW9mlxS+Rse1dUScmlLsrE2zRl7aLa6lzYI0a0ogvGT5GKzEfd1tnOid35opfma2+C
kkawsri7qE1ZM6esu5n5rqjMJdLWl/MFTR39DOlG26Eyokdp9R8BbWPwBnt4SlwVxeepF8X4OLNl
aV8hIHefxdQOv4NzYBBTNs551fK+y1072xpONVycrmvdsB9LLtnUlOp2MMVnvrbDndGYwIAm8dWu
SsRrU92FABna05jZA35pS9wjaZfdtlTa/0Ra9PC8GEO9GmiLnduipAN0BBznKOzBgZzhQokMi2qa
PifA68WW3JAUiazRdsjAMiU3C3d553gEHLP9HMXjWC9FmItEXJqWTnI4Sw0TojEfJkd+Wrrgk1AD
6iDajsrDCYdzM6VbYyPZUQc8z+ZBxKb7AXXSM0mfXwXbA41PvGh2iikSFSV11T38OJpWgZ+GWeKa
x5g154l/Ath4SAx3XZue0QlOp1nSWuVhBkmNC7ybzNsu6CBo+RFh9KhAmk9lajRoLHrt8ZO6fWYM
0cMI23Sj2ry51WQ8b4Hiz/tB4E20rYTk+WVsH83F9MvjEEnwn/6gs3NuCVK70q5BXzeL2rntHCva
eRbObHa8ctc2PfYtD6OsbFz/g61K7Wz65VwJzzjGJMEdcp/PO4QZY+9ElLeB0NO+sonVjuci/zg7
lt6WWTud/dSjqwcHbx2BUuxAGtiQfew8QnEHPeLio3axO4T+iBQra0tkKDmGqXoYmsNod2k4yjK+
nUaHpNohWxamH8I5Ob2vbmdYiGSsb5OhOA9omYCfdwSNpnFNoWxY5T5rzq6eP5rR7G5rCujTvETL
zuH/dS4cUd/KwmoZN9nGDMIWQCmt8YFJ24koNZ+VSrWPFubAZ6S+Ce41KpPEgfoR6mbRh8iAD0NU
cp7D1wOQa8/edHZsiYBZjZ8REJIuNQ7JDEEvUHu6eVdu3V2xxPp3uii4SGnA7xMntguwD81wmKPu
C8ytdut6CdCaxK3ktkYsdcIFV9DCitQlLYbPfFjc/dQX47Fa2om3FKrCgsV0mtBalmn/xaz42uw8
2+sudgkUeIzlu5jRCPFOsM7ojJIRV/nZofCMcoMK9diBL9hIPrC7CpRiKGnmHk1ViZPQqJCiIE9O
7mTPu3UAfHZ7hFR8sf1912AWGzwZnOfKS2nUFU+RCy7O62LvQLEOpwQ63O8DvacV7+PbG0o6O5zk
WNA2N1vaPbJkTxhDyRKz9aBkHRr1bK70O1vfJk1MOSiIl89Jb193vsHWgUB7g6g62k9DewbZ0u4A
FnVvTq3gAJYNscjwFC/0KqjQBzs5qSX4zQ/68hQ7JBsF8bAb8uk3nEfDTtAx24F4eF8TxnTyVRcf
sedYW7zEdyNqYuSn1p1VmnBHhtF5xDxa7pXR3cU6expEZzxOSfYwc11votkxeRuLO8BAy34mx5BP
Y0pCEwrkzt07C9EONhCsauOMQ88Wfdbv7Zx+3DRwXZ/aIY3dGxqLNNyIT4rrncmXUxFjM8Mgoaej
ifGwp1qLHTyOReySKGAzjCU+MD5OHcSvberRAF9trqQwjXkF+pgUuoKECK+XckWDxO/yvPay7TIu
lDIdwU6MM2h3oeKV1ga6bYYFXqryq4Zm5mzACLf3Zm0aybbJ1PLBArn1oazFfOPh5jwPbdUdWm1M
fTiW3uyGGNFHxj35xNJfVFyDMemPGrUqcy5WTD833FcNfIe9xZDd4MEYrA3WIrgKy5DelCv70LJQ
d7E13xOWGr+15mAQBjQ5D5322z1oZon2Ew/spqxYXnN6XgqkJ9KGRMTxC4BrUJPZapRuaJrA5bbw
lSu8kVuxYFic6gEkC183FGg1doazagbwJ72psJExRhtQCPLlEnuHFG6aOTrxs7Dz4H8sORtt3ckK
eIHfjQOIBT2ciyQ3EGu3RPKxLxsIW7Ls4F46htuHdb+06T536DjXfsC4MbEGqEhxKwAPZgkZG5nI
Hv1EtU80j6eO8ZpOw5oYGKhqETtYVBbHRSbzCINwHsVGaOUReq50/6EgyWYbdYG8lJlfroiRWX9c
rNTew706WEDhSJhcSBAhJmBi+kfvjjgLyHvkG5MWbqQdBIDZgEyu100sFRCkotI1mXCltvhADNvq
+RURoXcDoLo9TMwK2kreixA0T/+RxXvZWVykcx3I37BAw5by2GJuuKMRCJt8pTAEKgcv0w+ZBj7q
mGHfu0wpbTcp76u289FC5gloPie5JemwIZKt7C/T4DknN/EbYGuW7zx2hRryXUdv+mBXrtoF3LQb
4KTtuC0qW7/NkZ98Dqi53wO59s6RnVSMbgnivXSg4t1tFMs4uC2FY4Wm9j72pdV9INaFSWLs2NCl
0U2asyNOihEqvHIA5Z+sxmYU3MGsxSXisQ4UZnBboKT+ahJdQFcwla+sp+lNOhnEhLW2+3Ec806H
5PF40Z4c4ATNuIAWGKM5xMvSW09E8Fg7x51InWJ+u2O4FhyCGSG1AzqEnso43SFGnJ466BKQbac5
xHdsbmrI2K+6Bb1NoHBt72VaIzNrZKN2rTn2YbnCEK2ob3eGm7h7cxTeG8Kl+YIkabnz26V510xo
RkLW8wysp4Q9WIniYyxFESPdzIKbGsDITeoV4kY0ETonntezaGP30Vr6KZxEQ7QHjeOdsayIJc9u
drryJLU/CWGOEyET9/okZ2kuq/3kkreVFUZ1mgW1eBMU0zNJ1Nb/Ye/MettGlj3+VYJ5p0A294dz
gGtb3mIntifL5EmQbUWkRJHiIlHkpz+/FulEpJeZnA5wiYvLmYcgdkrqZnV1Lf/6F1XCbFys08XH
cE61erFYbT8sXFe8x0hsTziAHBYX1pqcIa/XpuxhDLR0DRHswhlXsAdANb6t0iMIZTnrGePB17SB
jxnSmuJAFdFDsHTs+pwRjSUd6BsHBHJSPkI9HlBpifzd9VaInXlaZlbSoEj+P/7/m/jfMBlE/Fb8
fz4tp2F4GPi3/+QJ3WlbI08O4HJNG9QSOLUfgT9tiCNh0Y7IPAsCb102K7aBvxAjxiYDtbPBwtD2
7IFAawN/wxv5IBk8XUC0ZvCTX4N49tAi1Ejg6qXOKmhy8YDfyLzAAVoEwEIEV/Jc/Alp9hrkRb1i
CivjbpPsuIY5H+JVUAxBGGUPa5c6cMA1cCf8tDqLLWBnkN0w94/5snCV0QFQnoDSPi58DY7GHZVq
WJuQ42hzASnDNglvFtluDTkh2W/YE3bL0w3Zv/HaYGa70HSqL34MGn2xrM4SUS3v6gUtTP6cq4Ch
45uZbKemtcICKK/tAJPDY09bbsCdOWW0YDV1wXfDAxuwbcdApcmqZ8usPuXEk2mrtPX9RgSLKaO0
qhttCXMeZdbqW5VhDf31HL4pk5GDs202N47EmkruXOjG7TxwbmV1G6BDlIvPG3NXL08O9OWmgQ0e
tmvuQWsHaEL5ChgtD3+KD/bVMzyJwDt4BavashZM5HT+rDPTv7ChMYbzYUeRwE/gKaN6BrfcUShW
/g1cbuIqLuHFOyJEgfU7XOrbszpYVDgSdnIBfeSWyUJ28EGQHX80wqX2NU7t/C6geQWexsXiemMX
gB28oIi+RBHUTfAZrilomclHz8s+U6G3z6E8vHLnpfgkAgEXsP+4SJ30/u1FS3b4Q/AV6S7dlQpM
56AODrU/RX4NRmQ+0eGospLV5Jsh3/48SYy/DEENX3P17II6QnaxWpTFmKsO9q2VRnY2Nxf19W6z
0+/XS4Nt8O1y93EOKdJlCSvjn5OKP6WmEDM66I33c02UHwMwvFeMSt7d2N7ky9zaiTMferYvy5hO
CYcE/3kYl5AlaZl2ttxK7s0ECrtap62JqSD69r1em4+xs7kqM2FQipnY5xW+c0GiyTxhFtZyvLPp
7NDXfnBqh9+itb+4hMK2fIAGAA6LAvophhqbUCtHdPcXVEInIP8oGMGjHTKViEO5/OBuQb5EoD/O
l6bkflpkMIlkTn5Cpcx+71l0UdL1z2TRMMy5H9yFfwbHhzgWIX2nbkx9kvZ/ElDQcSyuV4GZXlVe
JGgqitczL0pXDNamSgbBtk0tmVZ5g+6oPD8H7xy+j+hDumYc7e6GwSbba9L4LE6YG0qOaVAvoA8J
GOpXW3Nxp4G0+pjjYV+Zgq58BkbW56UtzyYk+MDEy/yrFeTpvT9fzq8si4ElOvOU/ga4Z3dtlg1O
m3wnaF/TAOguhG92D4yYM/1rvnW1uwDn47bwN/EZ/P/Rl2pXevRh0AJGhhPdyZL6ARLk+jgvctws
i2ErjwuYFT6sHcFgpkJPvzKfYn1CvV4/Y1zFX+CxGHlKfvLzKkXKckt9Ee5KqLQi3v1Vgrd4pBfz
GjdtvhsDjhF3Oz2DZdCtWGq10aprAF1c6oZWnW4tW0iDmiwvM3tdGGN4y8WYoXY0Jy52292HjKk1
t3u1XS9gqg/hcbzOUtu4MtbJhIqCp//laav8q0/N/isg4/QD9Pmk96HEBE1tmnF4D9PRWZpkGoCN
nQ9xG02/zplF4OiOl17A8D09Tarx20dX9CcT6R7dBZ6rY7UEXfFur5WzTI2c4R3Z5I5YwtFOChDm
sJSm2p8MnmUFxoIxfk6aa58WVQgvhA2YcH29y2g/PPMY9lYdmZzBzZGI0smlB6Bputw6GXTUabme
H0MlNPmWWVRq6CyLDLqPNlrjy7zeo/7CAix5vRqk6E1X2D39ietlDrHO3L2LyGaOgUQwgpLB4acp
3aJMUo6xMxNc0RtbyJ7aOLA1mAzj9ZTAx37PBOXJd86eKWENyZSx48aVU+6Wl4FYb6j9woj3CegO
RcEADkXv6O3N7+fp0X1IDCyS9EKAmwPR29X9cgVjaG2V9l2ysW3gqHk++Y42T2hUBhj0xajD+nqx
y3cfI3cbnxUA3+DniWMHasNwe8mEaFi2fZFdRHaZXSRuqn0qnBUuegkJ9XGWbuKPBH3hlStYf7ny
GT9R5GX+fcs1wSsKrft8UhIS1jWMhEva4282VrmM6Xdys2MYTgnDBcyeBRMMvgqAXueap3mXeZhC
xQ6c/TTKzfnpmumO3zInrs+ycju5CKsgGzM+PfaOC/zXmTHPsVeQkjL3L18LY1yba//UTJb3xorU
TWDGKdT/6/VFZG0n32KXo45PQNFYHr0JxYbHbAKAb+ws+csNSIzLepeJO1jAqg0JOnMLa3MaPOpr
pgBCPDf5huZtZ1a0khZEbs3CnVzCDM+sEF22X1grLN86zPSjCubwTzqETIxXTp3wL3e1eDCTFTAq
qGsvlqVgkiEwUijMI3EV7Moc3Gm0+7AwJJfr24qAk9i5QbGCPhG2ToM/Nlu6gz23AVu92lArTO8C
aAvdY9LoZN72thmG5PSsmqTBsQuOCWQJ6MpTXLH11BFFfVtD3Lgcz1f5BcGHCx/SIrpMwyhnjCgz
iin5a4twBQtTfFpA/8pxNVz9vir16DPmv7gXpbWdbULX0k58x165MBB7YEqg1o6ut0w1Ga9cvUIP
yNpHR5EZTeA2N4BjUhxZbc69OWOfScm7DLtafYaIxTD5ljnpPk2EZ37qaLcmB6s8yTf65jGFbeoW
/Qogh02T851R52cWp5YQCCLzI12+1zW0718ZB3huawRPJzuQT2PfrL4aAAtO6NM2j/g+AVMmFhwI
quoo60LkdGAzhOrBBA55khHVXjIUTT+v/YjhoCRNGAKdiiC5pmPWYkTVZhl84R4Iv+Qa6bajel2a
NFgyi+UrDHR+TRogdebnFGh1mnNNrMFRHgBw1XzXuNO2pXRwQFhc6t6OqypfOScZNFsUxYJNMS52
wUpnuUtMXpTkbFReQgHPmIENx6AKRD059pzcogpXG/GnOanoi4kOIfRRbSzM+8CchNXx3HDWy/da
wajqFG6rW6AMMM/WpGDuV/SFymCejtQKyy5pV2vjam6X8GOiCB7ktSDNNKsKwOsapvmXAULVQ582
9S3gHWj8DLpdmMm12Z4XsuIMF21dfwdB610wsFYDlwRDH5WhCQ2aelaXY2u7JedOgYsUcjaB3zMD
8n4EFNiEFnaenRSwtmtHMO3rJ6FZR99dt7wrkhQglY3bSrv60qWjvGRKlgvF4o1YuRDpi8hnZ/yq
vt0fpP8zkW27ENlaON7Tat1uZll1N8s3sBA/jVWSP71Jwrj4xKiDIiyqX/2ltwW9m+2F/k2sTK6y
Xyrff6f9d3lLRDTlK28eZ//6wzJGtkuUTOoTMA4PRi1KIGNofqy5gn5IplDRH3j4lt9a/tsra/bx
7d/pfPWHhL4Euf/Aqnozu+kO6uAEXll8T8LPxZs+c7hgyIAbqFk8d/vh4n36Pun6Yr6kRdKTp/nA
AwV5TQXeXt8v78H0cQVZRpgXWfhQHKY+POzHP9uEnojOJuDjQFhjQkCxf7qb4NrMQmdsOf1vzY//
txSht4LmhFw8/usPg+5V5V3wGCZqkf9xW1XonQPfG0GxYkjWnWYX8MHRvQGpgqHrqO8/OQ+9jTxQ
BQ6740DzIxMj8umdB88ZkUXAG4Dpr3mGtglCt7zmzTTByQ879Qsm0STfR2GIF907CM7IheQMbtzW
GjTbPSQV8J+NJXzFJL6uAtaIFYIABJO0f9jNQ5NoGMYIFaEDF84x+TQHb0CbIAwGICoeBAuCSm5E
muOt/SL7B8GACpNNgKjMHNyVQD99P3/+y0rACQD2ZQNza5bfM4aGLlkP4OlyBngEbOWrgPoBy6c6
0Jp6fKzDI+Azd9qEqY5MTLM7w7sQYSJUtYIWvK2u5eAcvXwEfDnDVJdEFe3PG6UbkCEgSle1A2A+
hW0BIqUff//0D4KBHaBqROcvNJPyGdqFCM8JyTg1r0DWvzjtcFx2D4KLlSSjJ4GyzeIHZwsN7Ffz
pRTcAdDCFhGQBfHDSzrgQXNqEUFYemsOhmcTydxTBFVSAuGNSHpx45k9rwgwNS6XaQlP8rnwDG75
JJ4NZWuojyh9UAUmXbN/2M/DO8G1RiDTbAqUzUkYXqTI8HijeTX//VGwLIIgX3fFk7Xr3YwA2UHW
+yYYvcHdicJ0JJuI0iHALQQbYEJdYbavuasF6AaxsnSfn9RgaNcB3CrPuit+1Tu0OAtoAPzMerML
PS3w/BEfA6uT9zOhwLYPyDMg1/WM9vqXdwHGewhq+I9T1TEF3BeAO2DyapVkcEeBt+Op3gekznCK
fImhePEokCoghgRGCKBm/wzON+BacFRDBZxk0gHCkimR/dPXBXtExVMHd91G04NzkmEtl/xESmYR
L1nmS0BW9S2BjRKQUMNoNkoyQCUgoae6fH8Eg52kBXzZHhqGw61ow+UloTc8jdYNyB4yFtVT9Q1M
fQSUioCQprrm6ZpF3yCqhtJaeO0uDU4XTDBhyh4CDhBm3zZJob60C9yNHBQcaTiw9k+z7QPSBRAO
6mbRxCyCJyMT9eIuEJaN5HQHqCSG5iBxKyjHSqY1gl1S0oE1KdLn2UNnBIkg8YREHg7LNZKDN1Tv
A8semSRNMIg/ayWHHpLjj5gUaUjWuUY9BmcKBHNHVA0ivgGZIfICoC73D+/6cBeYnAIfHmnmNlU3
JBtAI5ZqDplY0WPt0B+298Fz34CNwYGUbqR8Bucawb9rqLrJlsNRoMkcdv0XlcC3ZFM5fNRtPDIo
JSBKUnWNKCjSzk9mpHnHMj96eAa4DqkjUbQTrf88QCUg56W6C9SOaTn3dEgn9g8CD3dBFhQYUSQj
5mabhrcLgtZgxV2QSBMS5YyGbW/F/i74I/xHKvBPR2VwcTP9HxJVrxQrWeYIKgh85Ce8TT9ilHgc
wBj73gSpLI3yDckumI6kLFbaBZP6IUhyGIVbN7lXZXZJIXlETPB3NCdmeCcCPLOyn0S2kDIiF8TL
8CNS6y6YU2Z6/AyphuUtwqIuewGUdQGINaXG5lX3EWg+2QWcZXhX8BX2z/4Dh3QiuMJUd4GkqudT
aGzdhOc4PHdE15In4UnNJuBODUwXJHRIURe4I2i9Iz5uL0IJbzy8KfGZbdnAJAEo+6fZ9gHpAi0y
6hgcZipSU7UIkJsj0YscgCVCNiahai0Ma3C6wCYYqtbRJIkA4QmRdLsLvZvSkyeGoiuIpEYXBndH
yF1oXo1Syc3iwpU0Uc0qezcle0PjKkN3SeQOzSIwlLdFDf/368dTYO4gyFunNQk9i0CdAW4v2dT7
M9cyLLtIDkwoe43UGYiQhfMKJAm/mYSaQQ6aJpX9MzhdaEZJq3kK2D0SKnjHravQiyD22ESXFDO8
b4NbPylh1dtR1llk/znBZPOSe2fB9UbSgYDqrrWIg4ug8GVlV5WSFsgiPJljxoS+YhH3yWVZ1mrD
7eYDh+QjkPFQvRcAKQPUlq0LL/sI3I4MJXbJMf+8Pf+pXfwHW/WjD+YYJoLHfQdMOMtf6oF57Ree
OiSe/7zt/pDIfmFZP0gW978oG2Kaz/7ZIPPvDph5jzM4+OET7uDwn7cLfP7RL36pp788D2fZlGl/
1X65Vfs1P0xXtNH8TzS9n66mh60Z7Dsey89v8q8/Ot/z4BT8jeB82ZMrE/TKcjMGQcVdwXv0uLrg
5TTOp/nTV9w3aPgSlKsq+Xgahd+TrMf62aA8lWUnUZJNH5Onbym/dQOkVpccx7OHInzYFB3h+9Yt
VeEnswg2lGx2KLlpCVKW3DYbvUu+vztOaCi875KtNrhS1U9hQmYWPna1sAErqko+myUwxHYlN2BQ
Vcmv88+83rL348J766hfPE6DjgK2kD3VL3zBtIk4CbsnssGBKYuOH8Npz4o04CJlyUnZfXkNpF1V
7PvntqlpHlMWjIDNw7I6PIkttkZV9FXCdN9n29xANlRlX0/DuGM92vqvutysiqbx4+F2tL1Z6qLz
fPoQbPJZUXR0ui3aKssPH4JwPu22mjYFUXXR3AV5UnQ0uy0zqsvO85D/1+uws+lMWiNM+h3Sk03W
Fy1LY8qik7jo2ZC2hUtV8ofZfcaApu5uN5UsddHbaffeIgkjkWTqgst359PVOg/C7rXeFp9+h/zL
WZbPOpaqhcj/DuHXs1340LnGWkjN7xD+LcmWT3u8jw8aDKeyaPilgnfH0yzhpuyqS1Ps+j0fcDJd
9s9+A0pXFf8xCLs73hSnlMUuIzySblTTVnyURWezeb+bf487UxV8M4tjuEu2016YAPexrNGoir8L
ksfZu4v82d3WFD9Uxf+ZbF5RxDaj/ns+4LkitqlqVfGf2P1Zns86LkWbBlaXvetGlW2pRVXu52Ia
PCmGtClA1wTpQ1WxX2bZipvtSdBectN2oCz5pdkXTXpRVfTb09MV45u/HdyhKj/MH5I4DzueWwvq
Vd4YBnEyVr7zNpu8/tuSX8o0/WiFeZ5/eiIGeemfdZNr8jceotk0+/d/AAAA//8=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rgbClr val="F7CE75"/>
              </a:solidFill>
              <a:latin typeface="Arial Black" panose="020B0A04020102020204" pitchFamily="34" charset="0"/>
              <a:ea typeface="Arial Black" panose="020B0A04020102020204" pitchFamily="34" charset="0"/>
              <a:cs typeface="Arial Black" panose="020B0A04020102020204" pitchFamily="34" charset="0"/>
            </a:defRPr>
          </a:pPr>
          <a:endParaRPr lang="en-US" sz="900" b="0" i="0" u="none" strike="noStrike" baseline="0">
            <a:solidFill>
              <a:srgbClr val="F7CE75"/>
            </a:solidFill>
            <a:latin typeface="Arial Black" panose="020B0A04020102020204" pitchFamily="34" charset="0"/>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_xlchart.v5.12</cx:f>
        <cx:nf>_xlchart.v5.11</cx:nf>
      </cx:numDim>
    </cx:data>
  </cx:chartData>
  <cx:chart>
    <cx:title pos="t" align="ctr" overlay="0"/>
    <cx:plotArea>
      <cx:plotAreaRegion>
        <cx:series layoutId="regionMap" uniqueId="{0C7AEA06-549B-4992-AC76-1D667E250354}">
          <cx:tx>
            <cx:txData>
              <cx:f>_xlchart.v5.11</cx:f>
              <cx:v>Sales</cx:v>
            </cx:txData>
          </cx:tx>
          <cx:dataId val="0"/>
          <cx:layoutPr>
            <cx:geography cultureLanguage="en-US" cultureRegion="EG" attribution="Powered by Bing">
              <cx:geoCache provider="{E9337A44-BEBE-4D9F-B70C-5C5E7DAFC167}">
                <cx:binary>1H1pc9u4Eu1fSeXzowcg9lt3btWQlGR5j+3YyXxhKV64bwD3X/9asezYjBL73vGrV9KssQShgcPu
Pr0A/vdN/6+b9G6lP/RZmpt/3fR/fgzruvzXH3+Ym/AuW5m9LLrRhSnu672bIvujuL+Pbu7+uNWr
LsqDP2yE6R834UrXd/3H//wbvi24K46Km1UdFfmn5k4P53emSWvzm/e2vvVhdZtFuReZWkc3Nf7z
49Wdzoq8/vjhLq+jergcyrs/P7740McPf0y/6qdpP6QgWd3cwlhK95BgNvxFPn5IizzY/NwS9h7n
NldcEvX9xR4nPVllMPANknyXY3V7q++MgZV8/++zgS/Ehp9ffvxwUzR5vd6tADbuz4+f86i+u/1w
Ua/qO/PxQ2QK9+EDbrGW/fPF98X+8XK///PvyQ9g+ZOfPINkulevvfUTIn+lq2+rbPW4Of8cEWLv
Cc6pzZFC318TYCTfkxQRYiP7ARj1OPcDMG8QaDswTwMnwPx1tJPAuEWe393U0U3znuqC95hgmBHC
HsDBP2mNINKW2J6oyxul2Y7Mi8ETdNzdVBt3lUb3hc6j99QcsWczyrnCG82ZgIOx2uNY2AJT/KA6
LzXnbTL9AqJn65ki9NdO6s9fOhqL/D3hoXu2IjYoB33YffFSdzDG4HIoU5zx78oF8D24uY1he12g
7dg8rWQCzF9/7ygwySo3K3CI70UCCN2TSklEMHtARr5ERtl7lCjMGJMPVm9i3P7Sr0v0K2geR06x
Od9JbLy7dNWt9N07YqP2EJKC22SDDbj7FzyN7VEuOSUYIFy/Jti8RaLt2PwYOcHGm+0kNid33Yev
hU7eDxtq7ymibLomY99fE6om2B6Hdxh/tHj8ce4Hi/YWibZj82PkBJuTrzuKTbu6fU9fo/YI45Qy
gh60YmLRMOZ7nDEihXwwaRNfc3L3mjy/wuVh3BSVq51ExS3SQq9ui8en9h2CG7kHjoYxRDcaA/v+
3JphxPYYFZJwUKXnzv8tomyH5MfICSju6U6CsrgrdPCutBkifQoxC1X4wYpNMJFkj1JKBEUb7z+B
5g0CbUfmaeAEmMVfOwnMY5rmQ3H/AR66Jvv2riiB5iDQDEzoS5URYg9hbitONgQA3n+uOf+tWNux
2v4tE+A8dyeBm4OVi97T+9hyjynGsE0mZE0CkZaCUFuSJ8LwHKs3SLIdnqeBE0Tmu5m7Wd6uwnf0
OpDkBOVAwn6M+39iAxTYgCJCogl7flWQ7XBshk3AWHo7qR7LNI3yIjKPZuWfswCK9jBgQYEHbGVn
Uu1hKjlh8kfM81xN3iLRL4B5WssUmx1VlPw2Wr1rkkbtQfpMCbVBRk0tGN+DBI5EXG0SoBNvs3xd
oF8g8zhwCszJTirN9VBA5SZ4R52BWFMpqMj8IkeDkdgDlwMhD9pA9zj3Q6z5BoG2A/M0cALM9W5G
mqf6Lijyx715B1tGIAcgIQND+IMtmygMthHgIjEmkxDzdUG24/E4bgLH6W4mzJZFt3pHMGyoZlLO
BKVP/Op5eKnI3tpscYw2708SMq9Jsx2Rh1ETPJa7GcQcvndqWQLjpcJWQmwNLpUEaobAoTymN6Eo
8NzVvy7Pdkwex01QObzYSW9yCFvS3CTD4978c7NFwFvYgtiQO34ZTkoGDh7AonRjzyYO/i2i/AKS
p0VMQdlRTxJG7xmjoD0KFRZC1UZRIMvy3HRB6CiQAkpsb2qX4GeeK8rpK9Jsx+Rh1ASP0/2dVJKj
oonMO7NhtKckZMU4/7Hpz0FRGApnWEJNc8O5JsryJpG2I/Ns6ASeo930LMerKH/HuhhlewRq/ZDh
38SIk2oyV3s2hsIL8IEHXjaB5lVxtsOyGTaB5Hg3K2LHKz2kq/z20ZK8g1uBLOXar7AJCxYcrBeG
8r/aoAHW7bn1eoskvwLkcQ1TTLydsGK/b3l72KMHXF588r9s8yMKiC8BXky2excFVWa8rro84jPR
lkkn3q/F2g7SZPiLlexGm995CC2HH5bmfdWFQseLLW3FNql7NSFjAtrNMFQo110x318TtXmrVNtR
eTl6oj7ny51QnxdSQ4Ps8cqY1U3YmLu6No825p/bNaj0Q+MY1MDEJnEPwfxzIgBAcQQaBgXlx0kf
0i5vlmc7RJPhL1YLi91NJrBuXji+66Obd6TP0MJEbUygte+hdwxN6DNGfA8j6GVGEqB77nreJs12
eJ6PnWBzcryT+rNe0cGdNnfD4y69g/JAuh82XjGyKTDbE+WB6ouQDLroNxm0ifN5m0y/RuhxPVOE
DnYSoePoJoyC1XumMKH9DyybguLyAwATLwQpATB7UBNYVwbWr0nW7C0SbUfnx8gJNsc76n0i6Dk3
Rb16R+XhEOcoDP2Xm+6LiedRdA8rKCdDY+3jpBvP8xZZfgXL0zKmuOxmNeY4Mmb9d1lGj5v0z83a
+qCGDa2ZT0VK9dKsQRUTOpltaHXa9Dr9pDZvEupXED0bPAXpYkcNmzFFo98TIUgucwFNy3S741n3
NQsBUc8j/96C0GsS/Rqeh5FTbHaz6ex6ZUIoZ9bvWjkTkPHEEJRK8Czr1ySD81A5g9a0R/gmxO1t
Mm3H5/nYCULXf+2m9sCxwHftBKDQVwbHnLCCxr/vr58YNdg3Ck1OfN2R9pxRH78uynZUngZOIDm+
3ElIriNzU+Qmel+qBjkaYNJwOvDh9ZPPgaIO9J6p7Q1mbxJpOzjPhk7gud5NsnaapNBl9q5HN6F5
WRKonG16Y9CUq0HRDWJQhMTG4gFjeK44b5FoOzg/Rk6wOT3cSdU5ufumVyZZPe7PP2drkGqDxDRk
CMQmQTAJQiEDCpUeKFQ/8uxJJ+BbJNqOzY+RE2xOdrNqsA7H91dZCYzgPQ86UbLHJRyVgRrnVn+z
zoUCeDYkEh7en8Q7bxbrVyi9WNUUqt0siZ4Uug4/uCtdQAvnOyoTAUNHoF/26XjNhLoJaOCUcLqG
842yTYj12+X6BViTdU3RcnfT6H1flbdK3jeBADSbcgJ5z81FDpMwFUIjOEG4Ppj7mH57NLqbQ2pv
lOp3SD2uaYqTt5M4nd3luRnSdvWup9ehKVoqOLy+SfOgKXmAcx6SSLlupHpgfpCle04e3irVdpxe
jp7gdLabIdFF0fy/sX7Q8omgUmrjTVphEhnJNZJwWgoOtD8gNbF+b5drO1bT8RO0LnbT+j2s6tFS
PDzZ70D7oC5EoA0EqMMDFhNPtbZ+NkGQYeWTKPat8vwOo8fVTBHaTbt3CXYPrvK5e8cuHiASkgLn
hjbEJ6P2vK4Kl90Quu5SfFbWe2703iTSdoSeDZ3Ac7mbSe7P9Sp8dAn/XHGgY4RAwRsI94aOT+Kl
77d1CGh9s/nEvL0mx3Y4HkZNkPi8m4mfy7v+Xa/nwEDQiKTgUB4in2laAaCCKwiAGWxuhJowg1fF
2Y7IZtgEkssvO8nZriI4NP2ufG3dQY1tqaDCsNV0Cbm3JnOUPFZVJwmFt0i0HZgfIyfYXO0mT7u+
M/WHH4t6L9dPAABqr3vetqsN0DQO+SDoTPhB4577ljeLtR2lyfAJVNdX/3/U6Nc34T3dEuit6tXs
+/WCzy7D+/2733cA7jycDN3EJ1ud0cNOL2///Ajd0xxi0qdrC9dfshm5iUAnycBng+5Wpv7zo6Wg
GRiOvlFGFdwdBXeAwfd18FTBW3DUZw8x6HqEiwzXR3xBC/N1RAtXHxK4WQd8nOTADaGKi8GPmXXI
AG+hp2scz4p0gANjT+vf/PlD3mRnRZTXBhYgwTeWD59bywY5XjiFB2fxCPTyE85AMHj/ZnUOFTT4
OP4/KWksNPhhe0SyUbXh8Zho8KOJQ2gVD/lRKyI6lNkyav3wLmwsWTlJlHSXTGq+NGPtX6SZ9Ecn
B/GPNY75qa0NP+pjuIvGqVOrdG2Thq1jE23N8zFqvlCTZSdaiir2Wls1c1XL6MTuJXETpoPaKdvR
npU4NC4bGDmpg4y5vkDVHLUyO0sSlJ/VXdecq5zbsRMNQXKlh647oJaWjdNrnn9BVedfNSi0bKeS
hTpPQ5mda7u+4jIZl0bifiGwCM54xcZzhFN93gfEnxMF4o9+3c+sjtQHSalGt+9I4rYc9zMaUmGc
KKnSyyaK+5UQWbUP90D6gUNH3p9VVWnOuODhdZUlzeCiIi49ErT2XIUCXwhWhees5/GsRbQNHAvl
/ZEOOvtIVuZzlkZ14GBsC+3QltguIuV4CSdtEhfh/lvS99o4pE3MPrLa6KiK8jhx8pKZv6N87EKn
Agw/p0mcnciuDedWHY4HOqPYdsKBBF7aSuHGeSKlE/tWdGYrE+9baXDaJXE8F3GfeGPIYtfAQZt9
1BXdUR/mzVFu4egkxBmXTp11w8VQV8086VXi1jyxT6Xuzf5gV/mxqFB3RE0+7EvMySqmpDiIFa4v
uLTT3s0SK5nldlknjg5tucxK2hyPuELzCgvLy/00/2TViFzUA62/wjVG6f1gG3Rpt03k8aTPTzPD
rBMSiXnAUP0F9qoc3KrP1VllZPaF6KidY1nmXl7baNblybjoELNmFtH9bdUZc4rrsjiK+7p3FWmj
yonhwQkcZSl1Q0jcaLfSuAodayR56vZpmMwoz8NPuWlR4nBV1bPBz0YnQ0U7lyYcHQirV63dysO8
aaMFJaw8oRoHbpOjzLXssXFDE/TzHluqn7WWio/KkdL9NCjlPmp5ehfnQXyGSpXDMxWMpwmLy9KJ
mW/dyILIzPEDg5VTdTztHSlYc5hHXID9CsODKNGpQzI/9mIrZV8inKFr3cf9EVcJmoXUNMeRKFnv
FGXVftJWMH6t0tJmjpWW/WHJouBS0YSdyoo6WpbBom1FfhYhU5/bbWjPEkbqwWnaMcngmcyFw4qq
GZ2w7pnHTS0Sx3S51TmR5P6SxLG/tBXWSzbEJnVkheno+H3VNw7XfnYFZqQ8G/J03M+DCs3aJmOz
yCrRsQhx3i2atixdUUVypsOhOs2CLDjVIbU9XnHydxqlKnFAt/tr44cicHrZDBecJyRwyzy1ZmOM
w33G/eygGds8dzJLdL7bWhVr53k5oNPYJxi7FsuT7MRKZHAlcF6VjuCFX7q0qnywJFE5emNW3Kbg
fqXT8Kw/JqPIBoCGRYkXD611FbTGqFkMZ559N7WC3iMRjgt3jPPKnvd9NWZOKcv+k50ifK2Nnzdu
UNq6rOYpLxjqjzGTso8AuCBrenuu2zLIlBt0A5fBrEeNQRe+GeyBfw5EVtbnNQmbdr+oMtD2g7G0
jTW6tYyzvvRoayfdhY77QN7QIPHD3A1Fijr2OWvjrhIzWTIrmVtNU8e3gyhLnCzgdJDWkHgH57bx
vC/8yU1RDjoKws3NwE9//M9lkcHf38f8+OH6YuEff4LeuYcbiX/7KbhjZ+1EzfRDa2mevuvHDblr
3/sk6sSbP9xh/AtX/9s338YDILoh4Eh/zQOeLjn5wR02YzY0ABgdfAV4XgQX4gHzW7f6bmiAFHuc
2HDJh8I2hnN0z3gAwcADMBx8AJ5IEBxeAW+94QE2haIhHOxet+BDJAyXHvw3vADCsOesgMIVPYyS
76f84H/hOMxLVhB0PRplWTT7tt0EtZsmKstcaofqiDZEGUcwnR8lvIEboVXYSkgiPe3VFlYCROf5
7AzZ60ueMOwPGDYOpOvl7FUVABUZ+3rRNXY7E0PGZziyU28QUbb/P0wF13xBoZtC+876iOlz+qNJ
3GKcsXpBsY4WqY07h5iwnEGoVP0Pq4KtXEdheH0LInC451ONuE/KgdJ6kfZ9tOjJWHm6rsGX9qJZ
/n5VwCF/2sB1bRIuX4aHAuzKy6n6FohDymADVeQrpx3sT7lu+H3fci/I/dgVBbGcyvcTt0S0gCTt
79BbM8ZnjPI7egROh4r1U4yB5b6cvO5D3ydlXS+sgnIHx304yzGt4FaT383y8zOy7sK24VI8ChdO
wq2TL2cxgSSmrfxmoSFjp+HZzE3tsL4S7Swuszx7ZVGQe50sitnr4y02gUAaDrmsF/2MJrOqtUmI
62YRDLx2wkTfQXPLvQwK8JBpdsj9uHR+v8Cft5FBxkrBNcFwCy2cCUAvZ/TDJO4kKZpFjBhzc1+l
AJYqZr+fZb1NL8GCWdZpTQm1mvUJxZez0MbHeVIlzYJE7eAQyzoKLHM6YNt2e5SxV9a0bRefzzYB
jVMUVAFLm4VsO+z4ReQEbQaUP05Kp1CqdnSSfPv9Am0wpD+tEDpf+brGq+CBnJiyIUy47DpQOxxy
ekoLml4FqPGXvBjlflMEiddU56IdpFul1NzyGsmDkpH9JtDFom1UOwNv3Tm6E+VN3xNrOXCqHNuv
q4tRD04qwsDFSTW+YpjwFvwh2Q9HETmTwv7piZMm4HZRgxpFXUPXFKhLhNP3rJ1ZFkFOZHDllrLo
PAK7NwOaTf9Go+jPGiDCJ6IeCdCPQJ3CUbrgFV1gW0UD+7zWcAb/TJQhVilPRpbWi74OZ7YfMi/S
Ye9WktczUwXmcx+R2EUdV6lXpGN+0OexPjJ+1iZe1tet06LcSaiJnWrIkUNw6Xt+LpGT28FwGDS2
PrH5aC3HpCu8qq1rrxOsdKtaq6umi6yrupU+EPmocjW1xBwyjpHTEi1nTdEf1AnESp2VNm7tM+X0
KTsMafK56aQ5SehAnIGMyVwTiC06qz4tlBj3q0iMzkBT4vR+6h+hcEDXlq7aBQRNluuz4T4ZyHkt
IYJRIkj2ax7Wp/DN+fz3T+vPCrK+cRIK3BCJKwj2Jw9rbwLWsG4NugmBrTahG0m0xFF/2Yx+OWua
DP/XKgkzwj2W0AjGxNrevDQASvetVGNSL7TvL7GhsxQHNyqnR5rk1E0U//L7Ff5styUTYG3w+oQG
UJ+JWTOBanPApl7EQ1o6dku7ZVB0ZCZtPXi/n+rnx1TCHQTQ1g5RK/SHrqtmz2120DAgw20BXlC2
7LCwKgzXozTilQ3cOgsUhYCmQGob9vDlLBnyrazuYAMtrpF2KqGs/aYK5NnvF4N/tmOwGsirS2CL
cMCPTeZJImvEvFRm0fe48Aps4jnvswACsrxwqG8EUAp48JEgwYGW19oOFgVNotfMEvnJnMIhAihT
wj1BcEgKDq2/XG5VFXSMWmEWtE/FrKtUOve7uJ7Tro6kS+hIlzjv1Uyj4i4tOnGe1HG3gLC9Pc7G
kRywpPBfQcDeKhN0x0s4XbK++3viVgJqWZYfErPIgyZfIs1mCjWdM+Z1deKbEkJx0ZRfUwaqnFbW
cNqU0eDyCNmeknnhiTy9S3HfniSy98ax+7uJLdutorq8GPImcso6YvssCLuDfEhPLFS/Ri62L0BB
hznkeCEft75/6fmT6mOtskF2sKnhcB5oUc6bjgafQ7BiblmJ2PMNRm4meA0eS2cHQziuZCQujeZq
2ZS+7/ZSt7MQFepTMYriUtLxbmR+fkBkqOZdGQwepHos8BV1OtdRVb7iEvAa9pc8Yn225McKJk9n
V6cgcDGYxWDFwYE/qvygZn0OCQrk1ZEGI9/wwYljtCTF0LqmpNkrTwHZ+hSse1IYKCMWU3WXA9iS
gTVmEVthXTpNKtk3oFVnAhJTTqrQbZG2/bWwcXhjtFs3beDGhR16CQlzpw3M3Eam8DSnwuki3GWO
sJvSDWHCRc/i2KVxgO+GHGMwleJCkGTGUFx43FLXpYz1Pm4ZOrIYTvfHoliJFl3wASYKKG7cslOG
vbLnP1M3CS1rkEsGhsARREsvHxoGd+MkfgwGoYrT69xfiDZOPWtEoVOMjLzCE7eYbY7AKyng9fDF
aBJRmDThuQajsyiD/F5F0gev3cYO7Uf1ykzrb5o8STCTVLaCXjCBpsS+8oOmFD6DJ0kHlwkmwXWc
jn7qZANEE2xI0tRB3JIHPsfhK4/QFu/L4QwUFwTuPYXc/GSRdRBVth8js2jE8NWv5VkvqnNE/ftU
1N8g5OWvOKjv3POntTIbLm6BowmMT226ai3TRxE8stDCmJ83BHjP4BNvyMPWJe14h3zIvURp7wVD
CeSGyshtTaA9BGzl9+5l68ME15A/HB1HU7ccNXXLwhb0t5NF7aFScIeGPiREoyJwWRjf/366LU6T
I2CO6ytpGPxWp4nF5ipO1lkwAHnQ/SIose+OjQxfiRG37i8c24Gqxnp74XavlyoSGxwUmJZmATGy
dmXbh16bx8rlvrSWnSGgnS1tPGuo0lnnB5kL2YB01rfW4Tjy12zkz0G5hF/pAmwZgQ5By+lEX7uh
YWNoEhCmrSFLG4hgbvR4PLRD4AYZttzSZPkiFLXtFEmDXlErvE2DgQ3BZgNvh6rPZPo6aH2b5Egv
BkzDb6XQFnM6KLicmgizzOl4wblbNPAFjjUoCwg1r1LmobhMbCerRJi4nTV0x21IAt+x67rBLguY
uf39k7FFzHVvIQcbI4DnrCtdz11haMloYDmvFrz39byhYzujplIz4PLRK1uyZSooqMJpYiQgDQcX
I76cKoqxKSstqkU9+tk9JYP4NOZhph2Lo/9hWcBBGUXrq/xhwsmyyrwc61LSasHsSH9SUOGbF4Pw
D2O9PqH7u8TIFiMGM0FaBCiigKTW5Jm3Rz+IiwZmiggKPL/Oy4ssqOwZeLfRQX1GHVqEwyvmY+tW
QnxN+foiI/i9OC+3MghQXquQVYvBxq2bsR6KA3FmexrZ5pWp4AQRfNnEagLTgNbSdS2UgMV6OZlM
aNEEUD5acKqhLsiHodZuFNJu9FjmQ/2GawPlA+DkqVuRtrPmEDk2/WzsBck+ZZKBckUEcoxLyLen
V3bZpqGnoTrWeGWa8sip/SpcFR2zjhMimZkHYRrEjslxFDo5LIm4UD2Q0lMt6/C8gxPPwyGzQrWI
Bi3GWUF1GDtBEuJL3tgj9lLaM3se46znM6LK0P6iOhxldzyGZEnglBDBhId9qInvaajthJ9NWuBh
meaQXVuEUN6hMwuV+CAb+95amCZpzQnL8kYe07oZ/E/c4DSfw5+tbp512iS901CVQDksaWlwLEXO
hNcwUsTzhlXpBZSjuH+gc6vYxzrJfWcItK0dFUZXmYEzdE7f0CJeiqALSlc2RZHMhwQKZrOsHHJ9
FLcQTkYuV2WXLozpVOL1LRt6r2gHHx1mlvER5B2y0vbKjK3JVSSlvRLGh3yJgPqqO0pa6AsoRFli
UdQmHs46X7QXeUQ1FNqsSolzVGRQFmmGNmiWQGL7eSV7Fc1pHvDSoWUwjq4xsVrkGlzULPXX6T9k
2VAsqgyTn+OwWtfxsoK4hoYtdqC6xvYz2XyCPO+8aVl57Zd2+iW1JDqvc945fhb3+9YQpzNSqdMm
HeZ5ZeZ9KPJzX0ASlYbBLBnzaGHTpPMSlWTzoGkPSDt0rl2aVZxw6rDG9r0m7sk8I+SWEqubtflg
QAYtFtx0aKZoxBdUjYUDjHl04lwFh4aW/TdRV51HmyF2ctGuxoqz/Zb0o9P2g8Oi9AraBmbc4tUZ
U5meYZRHZwnpRrdBET6UWRoekw7wgGghckzkX/UjYQtm4U9RFJZQBu79pQ9VP7ePkwZIhRFuCl7C
M0aMn5K0X1Y1rZ1oHBj8KzlNILvUd1QfQOnZ9kaUVLO+hqpjHPqtm4gkO+xI6EWA7Jkv6Xlmhf0M
dzKcj6Me3cGqG8+3B3sxAnU994O0/DuXBh3loZAelJG516Na33Oryl2rbktPQsJ6IYqCLXWqRkfk
fr8kKLKXZhBQGezbAxv384iVeJ6w4UuGmupLHvn7gtGLqBm+sN7PZx1SkKhr/C8ZtwINGpjJZduI
fA7lQN8bmXWZKOkfGJ9AWTko5AzF1AIcqtGhsRq9EOKG80hb7VkVaHlumh78IjFH9eALJ+3HyBks
aDutunJfkjqC6n+W7eeZbO+pqRtniLoRMlxJG9Xj4DZFlY8EQnMb6cCfFZGqL5NCQunYhofnOrMR
6T1RQRwBzhSMRBw03dcS9v6k6uApiwc/d2SCl6gJhplV1MWc41Eewv8Usx4UYubDb8oczJEcuqAz
X4dQC1M5g+3TDqr5xtZfLUzmKA4kNBvYIPNCWHZx04sxKfdJktqNl0ktWmcosJBHlsXr2EmE1IGT
Di2zDiA9iwwkaatoX2vYKadO8tQbZdZehpDVP7PT2L70szyJll3M9YypqDrBnS3nRdR2o9NXkIwL
I4O+ceQDn4T8bjkTI0oPS3CyN7WRAZ+tO1rcuGMROep7wy9om/j3CpL7jQssIIPg22+RNw6y/wx1
puxel9Dg4QyZwX/nvdAehGjsVEFvwddI5Z1nQjMsamAsl3Kg8dfWwPcMVtrPitquDsYC4umoz+kS
flGSuYYsHJRBYqjmz+u2gSchJKr6EgayuqlKmkCng1V9EZUd7cfar9Ml6etkHg3IXEM9fID4sOg6
j/ssq71mNKAcqW0xN0E08QLOmRsD4Vo2FUs8ASnkGUSlSs8TiJuy/aws4PN1FLRXld8F40yyCEtH
BZ0fuQWilXIzKA0uyzxM18+g1R0EKg4vUBamTiF0Y88NbKd1lSsKSxRlosLDwB5BVJ60V63dN91x
4PvBaSQr6RWoHI+LWsoj6GKBbyUltCygiF+0tc1GB5hIdcChs+A07kz5N6Tu7BkkzthpoEFVZ3mR
jfOx6ZN5V/Q0WwghgtM0LVvhlixkp6BEFSgVoAtJ+OogyRQ9FWFYftNtoD/RUeNLE8F+R3EyLMYh
HxYyhE21NB0OLXg0P5VMl9/YOsJ0cz6WrZdUcbSAnY32WZ/B11pNf4Y1rQ5KHKujsTXlt3oo9Zc2
hH0dhahuChzoyhmbELa1yjP/IIBsxKJRtblVnWGndKygYaEtVHDaRywqge9m2XA7xoTKHjxwRyhU
5jvsD0cY3HLpdSoOXCuUVeUEeRjnYKEa3zhVgfBliQd2GrHC/1zyMDjhrCn+5gFPvLoJx9CxrdHH
TiuBRLKG2LOgltXBoJHvBVbTHuoMFg93q/afpRWDXQz8aJ+UMLpEVnDaqIpDq4VkwMBz6N46paRK
lzrxM9+pFSRxPGi/8g/CrIYP+K2SThB0ae3FY1k0zgh6Dmms3FwPAyStpWjNrQgodFD5Q7rEul4/
5U1YNlBzsdlFlIXtFS3qRrhdAUKmDCXnstblisQhv7DUWKVOmXfh6cCzHDuG5vpLWo39meSmuUJl
n5xHa7ht7csjFmP/vKItTJRYw3x9PMh2gGSEp9TArsk4HM5QYA33aCyihdVTljuQtPfP7SymywqF
+REnHXxjMSbnQNn7z/BrZszt2LXUOhg1pMRnVhYO96KENJ/rN6FfOJBvMdrJudXlLrcKkYMlHzPL
jSzun9MQQi6nbEw1LLO25SGsHZ6k0ao0mF5O4UkDmxWeQuNUgd0Mj8WZRWJI4rZDClgjI8N2yUkh
c1eZ+r6QFsRMLcpit8q66t4qYnxFg7Lz2s7gO97GTeOC6lWfwFqM94Udl9rldj4kro5Zc2fLZmSA
mYBnvyxhWzh4crNAXYI19BhhfDnaqXWuagTWTPD2ri9l9an2c0j8V3Z5UrdD+bWP/eoTrmVw6vMq
WtTq/7J3Jttx40q3fpc7510kwXZwJ2Qq1UtWY5WtCZddtgm2ANiTT/9/tHTOKcl32evM/xo4S6lU
ggQQgYgdewfHiAfiROIcPxZ3J2uEfbdWPvxliqK1If9EPT5eVY1/rlbF5EUivCYnzo56zDqcWOCG
4KaDGCkIi+h566PhJmt2UlBdT2de0LA0HJtXovOqMfHDvPgQeL0+6tbrP3Z6ypJukz+GXPFWr7U+
ZJMWX/0494+errdUe6s6uGJpU38SwanDfCVUNL1DxZOkdTKIZr13mm75QBAyJ61XZk9unXtwbNTD
EHvXU4hLXGy7IJfpusM8xuWNAf+xRzldlI3uGLYKbu25cW5k2OA3xEZ53S6s6yWw9G27+tlDkLnq
PF6KMcfpwuNyWoqNxvHtc78YLqZ1rQ8Ftnlt53N31eZhe5HLdk0I9QkBY8p/QKhfYl+a8ypsl/tK
TeLbVHsXprAdXFrEP6I3J23g6HQZvMtlKb2/iLftZLUX9TWe9zqTGo4SZPncZCqkWiYJSKdSrX9F
y5zf262cj+GizwJVm0M8W0WeFEadRfP2Bfyv+Vw14RZy5jBJruXlOHoynDRcV0+mZVX155Vli2TK
LPu2ajx97MfRv2yycTl4tdvc8T8hoHxmPY7GCnB1cX4/9gwy+ln4YbThoQFMrwlJqfclLuLgCaZX
fVYU4dNS2g00rVwSBxLKJU2xqkQVs7wuIoAb5bjnmdicr9LO5uMUWfbp4DrbISpGcZgnjLHXckjm
CqgwX9fgkuDC+6v0/NPWX9QRc8IBq5LsNA9MfBrXcfxjqkb3r0V7zk3cxBushcZ71HIp04UY9ujj
u7i1vn5yEFPdrROr5E/9Yo4hcWHSDV1+ki+L/r5RanJTnQ/FjYFa91C0dV4k1tJq3JpeZeI1ZZ8u
uuxSCghJvA1uOoYBAb2Xl1/Kdaku8rk9GyB9lonvWVdqLZe7zXb/GgqrOWKKx0LAAEuosRGQheNN
4/k7EVMRZnjTscIFltDChuI+srvtUDUiuuzXAu9lyxPp11VSic6/bbSvVCrn2KFoUW/n66qm68C3
OHaayKowuKC90PlS3talkCox5VZjdx0UwqS2SsyIGtp0HWdD+alBonRKr5SWI2dRnFibBtIYC2v5
EGfCXK2A2WR14VRUydiV1UU8F/Y93PSLrgyXs2wa0inqq+uaVb7s2znE66ua4ug8JO3cD1fgvmsS
QCB1Fiv+FFMzJc9B1w3hrZH+lhodTGkZtjJKpmlwPi2r150rN/zqbMH3rFPmmYi1fq77RuG0eutj
WPvWUUxjfjKEY3O3BkQs9do5FL3jYUvzJZOacGg5m9xmKi4soWbvMIV2H56FFZxZnEagbq05r/Kk
XUN1C3yj7MSNylxRBqhxQsrxy+emKds710TNXVCAI8MdxoGWch6+1b1rf237Un4zmb3BWbb4QgML
4MLvSvWw8pSs+VNHxMO6FSQ5jQxqTgkrEOe1jjhR4kV/5rQEO9tqx4X5ByB5rrLCfSQ+JjOtGuld
5NXSf2uQVH/rxx4QoV/H5kfltaAKO5P62e5L52slO0565a3Lh94s2bNbdSThXlZYcaq3rP9m+dpq
Eneb4vBkq/z2oTYLjqGXy6yOYT5M6ujFM4jGuEi2h3RHAhzV1upBBmPlE2Oq7JnnhvM3sV7q7hCW
ceUfvNZmG7ViHarD1HOVJ6UPXerQwtIKSWIWBi0Lr+0vi80fyBvtdnJkOuu5yI8Er3zzZkWLOvdm
4MeD9OLVOrXWPQQYqJBmCclUfFVK22sPQdcQtNZZwCpZG0ddWi9j9jx1k5RJPhbxAvvVb36448io
oxGrc5ihsD+/TKY/WfmYQEFyinTrbZhpobMtKiGfUKci9vNUmKCvUrAgph42fvvgwx9rT+uiBO6B
WVCQYFZLdaYdUKBb1/iLcxz8zb9cu0E9+DOMCpaQems6Z4b7q0IfPKTTdlVe9rAYptNmhfhxHU/D
9GMKwEaT0fW1vA4sRz5W6+SetmPb/tXQsuiuCmOTpVpH9uMsdb+eLcDw2a03ctNn7gTrFqjd46qL
NmPxgnVpLep/yq9T1gTbBfuX6wFchlmcrIHPb63bfyvIXoqEi42v1n7qvxdlX9an8dgZChhxU5Sn
dlW4S1rb2E8ys5wwcMH/Luait+yEfUhE50tPl+d20AGidNRWSpxL4XeYOppi/tbi/Eqb0c6gm0cj
tCp3W7b6Vk7CTs0eQtZh6w5JDTfwo1Pa7omplX1BTbo7m5tR3DV5tFzBZSqetk3OH2fXm17KYP/L
QYXL/f3//Z83Ypx/aSZ36UYE9PkPZPgXKcp/non8Hw7qy9+8UlB55C9iYo92Cx4wexj/Q4nCr2h1
BvGIqBPI2gXufVWioLWk9zYUBAqBSFVgw/2bgYqIiVokMRO5LVwI8Iv/hoEKL/ItzOvF+9OIncij
23fMI/HeE+CqcpKls8XmbA1W+WkoQbIPgRYzIg+42inZfzMctVk/1Mrd5hSVSQrLM4YqZ+tjOSGR
SDbCkk9ZMTbgtm0VpEVsz9+XIbAOEV+eRhngS50PH1oie4Cj+nkXkRxgBuljm1NZXYHQAZ9iStdM
YnGWNb7/UA5zC1gxbDd16Q9zEo0YVmj6zEuzsukueKQPnDKVLYkV1jIZJImpiIPucjFdmQSNqIlA
/PJ05uJcEqBAn4dbkZ0rqxvugQM5iPviuQyN9amoG+sxNy3FONQOWLWbn+hcC0KKXt9uSx/Bp+rv
pij/Bt+bm8y4U0e6d567Vsc4ruQBDQ0YR94Op3Ze/dCdKAi/40EdWnsbTnwAp6NrBn00G6PLyb0L
xAK7LByuB2UEbs29A5l4zKbx2skIEuXSPgCYOVfLrAk+qhZtD5oT/mmIjporL9KfsoY4anOG5aJa
82ew5vPAqCmphbir1uoZan5JIKseltLaPld1ax+0kBTiIz0eRxt6AKlLyhZ8XERGVFUGSZUF+yWY
JPD56tgs4pRo2L4VlWUB3lTqIe/j+kmto/fkLKI9RcYBYSzPBKgZ5187DCaRdvOj3/QHO/C2s4yc
cvBW80XB/H3UMaw0WQDYpEJTC4xc/aGe/bMs2iKCu8HcrpPsPnlV9Bj0hTpVC2xhp1/zqyCrOIfD
2DkjcQeprKOP9aYtQ1A0f8y9LL/wGgXYGuZ9c+fG2fi3ZZuuRfFgi7vBrcVNQwrK+ebKJUqUNNtJ
LdsHYSE5El3byYOrxH1fD/Gxj7L2IIQMIKQFINqgrwdZW1M6NQuBc2eErs6ppTpJvkfoSBXQ7URT
oG5w5eNlnoPKHufO8j+G3lxcek1gPxNhTYd+HYqUA8MtDj5zqdDSdFmXiGW1L+fV+MM5mYyf+H45
rD+s1t+s06hTKvuxxuF8Xbud4NhuveqkDgvRQYhFm9GUzsNP9/W/jv7F0f+txnbo1vvvefGf1pU/
9YN7Ce/fFcBf/Py7Bxb8x9m7+9+9+vog+L8xrAYeN4b3/unT/yU3oHy2i4NpNk43Kx8eG1XQV19P
GysqlnvTUcj4+xnQv0gOHZ6cAfET/h78ayIYN/xvHP073s4+Iu0zY/StbkhvH4j/b8t5tVN2rTNX
/neSyWGMT1ztaXBaW0/F9uT7o66+4JYpw7Vm7VfvMLiLD9vUUpn9NW87r7VS5S5VeEEBch2pzFit
OZvjpu6va7/R1gr6sfg7wDiUizpYQUASlebUTp3v4YLLQB+4hPWXKPJ19rdoCB5v8gCOlEgah1Cp
Tj3td82tdGw8/yGv/W6nK89+01w54Wq45LxpnPXSbURb/rD6aYeZ/7GkH16Km//Uab4t6iIStdFL
QqWHFMryufa7om7oNMUoAxl9z2bVluZsaLwaMZk39V14tvUkuHO6FboufhDtFW52/P3w+6n+j5Ir
48Ou26kLAoId59d7ligwadRD6Ci+lU4lqiIdFOE3CXPsWqY8dgAY3XDo5JB7UEY8a9PtBwL2tXdT
xGDBLC4gzLZ9lSjOlI6k3kf06P5hjvYa83/KwjCloV/yKNadnEiPFLbl2320yMJyqaFa3wKrm+D2
5VuYh6ivIm+AL912QxA8V76dDX8QW7xbm31cwii4sygfICC+H1ePqwqVJaJv+cqeC5LJ1nX/SXqZ
2+aE3cVY3LaZhMmdSKnQ1ia/X5u3tJL9tsNdIcCjOTzYrtjQ29vO/amw7EWKb0QboRGpP8NB+IIh
Wbhtkqv6prAc5VyLyqzjQ9XbNhA1DfNqJuW/vZIInj0tJXnE1N506B01VIYyq8vV7r55wYzJHVcn
2Jzq6HfzCK8YzpgXPHcjU2CSHu5z8Kw467v4ZCqoT8x/WJW3jASmxYczD+wC8R8F0S9smwF6Z7lS
2/47i7fW706V0U1GIS1r+ng9XdGuskV+f//O24h1HxNAGivBUOGi8rDAd0sRb6Uf68H6SjvCsLHO
oMfvBtEsSvYqHecSdmxaNIj8dAKqKJgIv7Dl+NDooFxT5LZd+xA3VMfag/FV596Dd7T9199f5u5P
/2knkDR5ZJ5NP9wQH/4LLXqcswjaxLZ8XQDK2AT2WNmsj43U2bcQUIvJetBuZXajGWa1vxQg7n9Y
n18myyHnAAWBnA0k7eHa3k5WZNx+WPtAfW2Bf/DhJd5ro0Sz2sPqX4rMx+/3+dhVX5rSB8dLO3As
xz+jaGJNVPkl3nb3/HBhgY2LrZ4uPRRW6k/kXOe9gTk/JVuwAiOXFYaZ9PZCFzG3qHQ38bXP3MBq
Tsqh1/X4wWxDodt0Nqvh4qywmfidWk2j1gMy89V6mLXOzvu4q6kkwX2218tGmnbIkpZsJxvS0bet
+j5o4nwjrxbxgkt0rXJ12gt7i2u+tSqymQLU79ffecskx1MR8pLt7ZxROIds1rc3xM5szdRO+hlU
wy99ZEU88cIkWTbGcZc6W2jh2rP1xXvWo8fvxp/uBJpexK+WeRCBAaIgU/iTDXnvvThESIIRn2qH
i2Dnl20BKtM3mVT6WXdYkTkRfRV515B24diIflyZjjib6u2pkcu6hgkVv9nIFIc/B/e52TLrDOF7
uT111tgHN1ER7AECYGxTx6fV6O/Lo3oRs4XWKfSnew0Guj1tSFrmKrHrej+0CmafBVJtLHlTIIzd
nqKGnA/aq1+uvPSbTVnvoP0e7DmgvstfVUteEGCYn8PHEZUukkO1lHyFInjgygur3WODQftN9YVy
N0LkYzx1zvSAYn4brjrqfF1S103nIiLPs2Y5yz0O189t1Gbe02RPDpssjHLijMm0ihDl93vjvddk
9n/y7mgNTPov3rPvRLa2uRPr+nlzmh4mwAL4p1HTqFJR/x7NjKP4/YjvvZG7PwAXad0elXJ2vx+x
7+xezo2YP4tt3DcjYqfd/bl9WHF4B5Pxg+esFBubcHbHoc+vf4IZ3R+Chz2cfeMVIUVS6eKsQFaI
/PQXdSb4s4EW1Tw1XtsMIhnU6FvflZEGbyQryF8n0L5V8WGCt4DH0dJXVBmiwZ1AHsNwrqdkcHNz
WWdR8LAIEsEVmbwTTMiGLLtI6TWxqEs2EQTtElIxaKsHh3k3dmmzD9UkiS7Os7IadsufEOvdIhAM
NbK8qhPLdPr7iX/v11CrIGekJRYaSkL8X5QcVYBsfDZ9+HGiZwFBrN91LkHstO37FqIf3QqkMy9s
26WKBS87try7ukDvW1qM5exmD9kS7G+6ptia7qzQrthdpAGXdY6mnnRfwAFaK6wum5s9pnbWqME6
Q8dgRr+/pXdaP/i9KGQ4NvFqrCAUwXeu2oi22VTZuh+jQQpsawAs4QIGS4y76f60Y56AsXJtmVx2
E8dX7i4FmT4HjSUdwnhn8fe3lKno+lzHZeidFXO9z4NZZxXcZGbhUwV6E75mzZugP1ZW2ImjRoMh
+nTlvOB2/3Br76JMbi12YKU7mArMdOK9t057WConrEe1fqSlyO6phs6wtbZ6K9Tfgx1VLqwYEJvt
KXTb/XxsLEVVFay5qeEPbU3gDPkxFtY402yk75iOOSwFuw+eOd6kpb7AFvPmWu/ebcRtnhWunnFr
AxEJAxZDZvMTOZbDVDS5x1QMQyitIUXRWWISMnZLfnqZn90V7k2z/53Yfvg1C3pnoyh9UfJxfiGI
dGLk7+8OLmfevIDqkPU4NaHCO7yEt66MlqlKySxl3v7JLbw7jvYh6d0BH55jCVzofeKFwIOoVS/h
Yz9ClfwyrDzLrTjl7Gd+vFJ7yj/JZkstfRLUYmXC6ylrCVlweszS3C318CEMQG7KYzZ4Ec4Ag5zu
OzoLcgI0FoY/LC0H1euy5ZC/mMqljlpsBSval4PC0b4QFPocXuK1jKd7+JGKK/GrirOpCoY9T/39
bKPteOsTufn9EMBJoPMiCnqf2RAO9lZuL+ujlGtAwRFVudBpNttZeRO4m9etJ0aCX0JcQllYSiqS
pjAXdj2KxU800Y512eWN5V2DS4YiNfCH8r/torbP5mz0ggPFdFV/8xB4dPeNCpruy7w59XzrTbA/
qCDDjtx1n8SPPcjV7EfTTWdkRq0naOzGuRJ258SHtu1iJ6W5y9hROVsis1H2aqfOW6gdVhPGMG3d
vNbJYvmlVx5j1xm9h6Cm20ye2oszzuOpjmfpwNJbs3w4H2RIZJaGWz1vG2ktW1GfL9WawZHodRkc
qb3lArKxtWyPEOfd4mn06jw7CG9wnXQlP1WUSPOhjyGYuJTpET3nZzy1bzhAIJq3S5BUZEXODFZ7
RHAdSftEV6rxPq7+lFfWx1jZy/K4DIsYrq1+aK1dhhKO39CgBN3HLZxyRH9aKdok3cUUZKrTrADd
OG7KixqVxJUSrkzDbutN9NVpyqj9Jl2tpuXAVlnN93ikh5KdVjXElfIMionxowN5gF8Hp1ljVcFN
TGeeqjqdAhqP1LR+iloxMMuLI6LOu4bYOLGlN6ejtn8nAnsI7JO29bQOz8c4K2R9RXG/MvlJOeXD
PF3NfpYXxTHzmnn077PWFeY8KOHURkf2SgAOT98nm/Cz7qNijpPc8gIzHGTWbeV6Pue9JYvTuYBB
rRClzh4OdtLF6H9S1hj4/TmbY7aydBaELc7NqIm64mRYRbQEtzU8eV6Glzetoqj5Hew6j+E21Xvm
6zaa2IVNEnQ6d/e6thWG6Vr61YiqsoW4XVP9n/Zzka5CBbeTC59D5cuSrTz9Ii19SdXxdqUYqsMP
dFgq5/oYVsJy9TmtoJCf3gal8Ava+cTxjkmE3eDL6imEoWdtl55Xo5o+QYWCy77GaxvpX1oi68L6
yilM4dQfynIuo+xkLnEEOVxSGmhDLRLufkk0p6kpvNm5XAtzsHVVUsNoB5uWN5/c3G0ZrykhVXwc
YTaimCb1ZmYhIxWcIKkTyP1LuH5ClsSYeI/pPWiUe2JAgx4RHCmR7zMm6qHiRfVysB7aJtxdvjcN
Oa2l4LcoNgBlSTeAktQ1fE6/3Kqkrsr0mRLWYMhZ0meMVkuHJBM+/b48jvak6//l1Ms+z60Xo4k4
WKPVsRQWrHzpfTeGhMYgXCyItNI5ciAsooyW/mixgt5oxqehRKrZMl+W3NSpHDfPWa6jMtwvuWCl
9UYzqmJmBMGvzNfMWvYNFnTWvvL+avFeHTf71EyTw0c5YiMzcw0Tz03hHl/vp+uEMF8B3CTv+YtW
wUPle1ksUm+OAYASTVsj5uJ192RbT/MoauzWfnPZsP6cDFQ2rN9rjBtTeN5/Er1fXcN57qyH16m2
Xj7+r0l++RxIgVtdh65uuACnteT0tSoCXXSnBdV7btpQomWs3BV5YT+QgOcqTvyXhVLbNLDVyLzH
Lj9HX7BmfuJUKL+C27gZFbMEyaLmI64GY0MzFQtIhkllr3vQSy82lzfrMLfN1/hlBpXGgvBrL/ck
XdjYNCZQUOqdsxVNF39mvyzty/agYFIzP4FX8BcnPuQPvnGhxMc+zZ1uH0Z6MuDNVRk7lB8p13vj
cMGdin16XzbSNq6IrE+4yf1bnKLr+TvU2YLd1Q9yv/SXCbW2eeMHVQvlhcgo6ANVnm8UOBd9mu8g
Ev3CihH2zBWEzx356GfWF4Wza746Qd6yfdATNPvNdxPB7m0Plr1/oTvtL7Ryi3ihhrWbQ7P5+/W3
Y4Ba+ONY59CNqCRGfK80wsnFWdWvoTNcQr/a9wol+3gIT1+nPC6njsuheULFl3ACKAYvdVFxzk+O
2QL7I5FbGU0HbayhLVK7zzMG90upSJmGWoNtwmbfkRuWSY7nocp3cx45X3mvWsegjI4VweKyXtDG
p17U2eCpnUFRx17dTEnWUyQ6hwA88nk5mJ4Xgka/vmnMyL9rA7vj2bdnB6jIgOXXN1M1ZIACc1cy
uiNzNT0FsPfJArKV6i29G1ANARIvwrh4mKiT9Rid1A1HbHOyWDQ26c/9mKNq+WwHS4m/yWsUJ9XZ
K5yMYll2CFdkTb779+r1nhBnupRMx6n4aTNGRTUT1mdzlW1PQtIUY/hoxCzn4Awi5n7rS5z3TJHQ
y1ZxRxWMef8k2GwHLzd0iFHag7PofdeAV+1b/AU/hQeFuidxRne/36EoXF46Njifp2OZz09FvYEr
x55btTHd7QqIstdC02oLmsvq7Dns5I89++oFZNkcv+6y49iaLnPP88ygSki2F+gto1cHqKHxvQqI
MoNSE8BZIndq0wEWE3loUwW7PQ2U7wDh8wqq7nAQQQZZ6qZf8TTlkVxvn7yxEDtUAPmnAosv6zbn
z3k8OXf5eSY8y6yLOeu7rriJRbmDlGrkuLtGUSyC4Y66aLNmJ0tWWqs8BrP26/4AdEFn8iQEBAqe
vRxqgEEeOscs/mbB8s6OQdvsx0bjZ/ucIyly2HwvM1kOCiRaFHYhpot5Q6cFMWYbZ+uhI5gGVdi0
iYNn/C37y5r1xgyUUAP2baRbZC9H0ssdpaqR7e9YQNyoWT8H8SqN85VeBEF9EwRGr9nRc1U/WD/Q
cJdLdsKJJmo/6WvwbyuNaifsnkAkEYc90oymzPO9u4eQy/0cEtuYb/FUTMb93GcR0MRpV40TTdro
59dXT5s3uh6MMk6HhWTfcRQxZRj68eiM7PKGnpfpxJsWhNtwpjK1HF7v5GUtjS4BiFPfF+t+Wz/d
DRzb3f/Fa757E6L/3XjRleyfoF0mc5aV7v4encQsPrHSf4iXTIBONCdk7ntto6gzjSnnRIvZzTas
jj4pMdTdKuNm/83rliWmxBPFcCb51QsEv7tTK0+7Ze1EmDhuZ0cfRvrszSqZbXh1z966ZbF7Ppt2
t/Lc2nY4sKdOxItHWDacm81mf3s29YcbcMv9yquCSuPz60B+F3OkGbaK9fCSsbVFuYUV2ic9enfV
i8OqXoBGw5OP2A0WfRr2a+yCzvMO9AQ0dI2QJhithxEREPc8zFTxpovCzfcwTnoLY4RTvV/W+NPg
LFVxjiSZP+5Grt29zHho52Xfk2G2uRXcKdm3TXMiyxprPL5MCDjw7vSqiIeb4d57xyovpStqVEi/
T6/eJfRgOfgHdrCLcwucX2BlOVBDAK92H6RSAVcd5vmCNey8L/jN3m5B9QTwIpHPmf3afz/8Dq//
owqwDx/stRqedYzY9OcjBf6ps0UPqay5D4GqXlxjCQbMVZAHYEm/H+odgI412TS1ZSwgK/4N9rT+
H72z5qgyUUYo+a89YlcLbFejMw+dSEzNCo8cyH1RaazKCqOf9FiyV+f4+2t5CyHQEo39s3cuiXaR
P/vcfXst2SRc4Nsyf+BZgrixwnf2eLzvo1CcbIrQ+U/z/OuANNcCOOCpAbSi+UUZC52TBrM0ibmH
wMNBkVec+OfhWuHmXi379zf4vhMHdwh2Sy8fh16/dBR+D2QudenB9qmD+1ePMcttB+3XQKy+f1y8
PpqOpc627m6cxVoemrHd/bnocA1Wv3mcR3+4orc7nTknldqF/iKMkeJTHXw752tsW3O4CnNfvxjV
TFyHjS8jrB4I1NFUsATSG1csM0bSyBUYC0YkvCUtaDyaTobM/ug3Qvkc5bgWurcYbfg49pE5N8Uq
yCfT+aWepV/c7O9v4v0ysnAeLRdpkAYk6/zSbo5z1wxwYKcbFPy7Z9p+BkK699vxbrWi0ftD64L/
33j+3v5r/29/NtXbOQthr7PA9njzeuwtuTRlYis8q0rgh+X/FbRGCwYn2tvbYRgCU/3FHYg5A4me
ipLjZo+CCZL31QirGrtoe1SKf+q18db/gM8ivWej7qQUKsX8/PYG53Vbim7zq7OwtbrKT8OmCcVz
0GEwfzLBX4di6fYeamjiSTLfVxqbzG3WMQ/ys5dQZKIFEb5mcU3Dy++3ySsV4z+Ole5dLkPFEGR+
FuZ/6Spg29RlwkL2p93m2rI/cf1lZyOMNB4ZFfyzlhp6qnpkMH2cNNlGtpgMfj44SGrjBgpOnqpK
g/xcuR7Yg/2hyXzEbGcrsYGvbrKlqJxlTTOXktPn3tAeFooiQvLWnDT1uLkDnaftoG8OUecDtV0J
2kWJ4EP8Us+jGd5kidusbRyzXFe5nGIoM+MUFDQbtkuoGmckGmHRHNAVaJbiNUAJLf5MwmOf961A
hB5xWAQ/3dhLqlHNNq57lo2L6yY13MOAeXItAlrlRuQJ7c7mfiDECsbwRvT1HsxZL7GNpjiKtds6
ctDYVv2AFCtp+47GvIdAh3U5Ijd5gTwMx6ZMXgOZn1uVytrM/G4m2g/x0EwgS+QWVUAX8UgxZFOR
VUwXNtWKIodp3vC4anpwIumoPwrC3ljcBCtKI31eBijIAQP6iQYC6fqSh8Xz2gtzkNXYALuCwIRU
GdBBD5HKUosGgrPdJIaGDL77ITaxDueT3PA0WvPor3QxVY/UG/aKFjGg7QY3yN0pIjwWGrQ5P0BC
gk5wlJ1xnBIFGkHnj5XUs48u/GCZ3WfHX9YhugE2y/RdG9M3xT0pW/jbZMI4jmVIuwGRootIc2Vt
D/Pi7l0JbQtkYkoJzSABpqu3ZvNVhYYNkQ3l6Lkgm46jjrpoIWl349n1MKPSbapVHjKPgJs+ymHb
dJ9akBdrTOjqHRINvfoiQz08D66iBr9dHlGoBigeXuMsgO89TlzbYT90XrZG/TMabEN6CBFRxzBi
dDJ1dkAvu67PVchluBVNRubKmuJHnLiKHnQbW/WxKegwkkgUjg/+WvjlAYl1dlrQIf2ssMV2jmxs
OgPJUPdhF9CxEoXWTVgMNdx0b+oeMzb1mZf7qGCwPvm17HT9KbcLdVhih5ZCUS1oCwnSmc5u619G
2n5WFebYzjq4CuZCH0JPSlbXtroj4hjvpFTFeLuVNQ1ciMqHk2i1ofNWfdD8LfX44Dqevuw8K79s
ph52bQ8EDfclP5vUGB9kPEd3oZaGur4uvhU9ovRa6hxtTdse/Cw2F9HmNkeU31SB6e6OJLWK1pbO
U214nPnK84h87CuynvEU3kP2zcSo5qvFqWleGJf+UZa2etA0TN2gNdumT9DK5B/nZYu+1PA2SeXH
5hFya3Fiu4N94dm0fEgU/SSvPGC6Yzf0yNvLMLsDPCzgKw0i/uZQ6iGfcbRzP7mlLI70gLBOnL4Z
7vvJA3DAFcAgXcYL0XdrlfjNHNGwP85k9Kmgw/96DgNh/Lt3vdI5UaOmV0eO7nRNJpryfI8GP2wO
VmZ1F00MHeHgOUN5t0x03fep1V/6/UAngiyS6otd9vpqCT37sg+cfYeiD6aGmk/zxUI4e22H1XQO
+m3RH11I9xDh/b458yzaZNsimkUN8Ao/z9rM341lLalbONsXekgoF0aBhj64bT07V9aIw2BMdXQD
2eZquQhGmpYmtqOLm9UJccSkVOk0i1pc0FG41hfdYrqjq0f30q+bJQHpffLn9W+ajGY3noP5TP04
HIAWbfqdLs0UHvxViRMvHNobLb3u86oXYjKb8nbeJ2MFBwJhX5H7OrFGQZv50ahEuHUL7XgWiWs3
w91C29a7XqLWSathyD/+D3tnsh25kV7hV/ELQCcwA94ZQE7M5DwUWRscklXCPAUQmJ7eH6qktqS2
rdP73kpFJjMTCPzDvd/tYKe/yrmtiDyY1RyClEOenfP3sXEF015w483pGlqzN935Rp9iLllHPG5V
uwYseaqXugGL37ajfu+zRDi1hvRChWHwyspq6733nPmSM+8fWTtYiheNhyBWWkdHqlBBexow11Iv
/HepUdREHvUZlrm87+6cySn2HPTghfxsdY+D3qR36HTQdkypfDaauoWzOuuHvB2ddyAozxN98vPa
Vat3wIgPNq6rku8LH8ghxSGmdpSByyMwUBsPnNWxsS3IjRDpiFnXL9pDRx2KBtrt/WcfLM2HObfm
Exb+5mNcgWopLnDsY41xbSEswCTjGFE3d8Mj9aWGn6YeLxoMla+raNCRl1jCw5px8g1MUItn2cyJ
JPLMYx6EZf3ospgJ277OD4Wt5DPaLpO/fzSuIHSY+9wx+zfmct2dX6cg4pbSf6wquZ6TPoeo4XLk
0gZX2U1tieFKKmu6q8GkPEn4Pp9mASI+MLplvLGWipuHmdatbg7qPEt3OmXTDF6iUV59iHHpRrTH
KCwZe/inVZPxJY5Teb8aXvrsMTp561YPAEWSJkduNvd61bUBDZOT7Us/ti9suHUzHCqIrR4WfZPr
Xdb7NdEaIje89C6Zm7YLUYaIvZzy7q0dlJXQXK/rBQCzOiNUKpgOVM1TYq5+xZldoV93C++os/ML
R8IPbr0xMZnMS+2bFhto0C6LDUvSD5dqptYFksBI27sUtjm6w0402JEwFvltfJm0NrljygJ80Vrq
l3KQ7/xMwqA301/6igomV25+M/s58ksQIdmV37TGV6XFavOFTALIlqueM2Mcu0OK5t4K/VR3z1bc
SG/vi6r2r6rUayP2uDBZRvbdEVDUyg3ydfDHoDLj+qbR2PefgdO4fNaOmAZ56fyRRY8+S3061VZX
3Zqzpd27tZ+1oTPLtNmlfisf8iQbK5wBzZKeq6xoskiTtY0IMY517YBFv18fFg9Cd3rYSg8R4W9o
yobckbbB1HhV0JPLMtRdKpfQrlQ8XjMtwbhqKj15mty1WWBGlM4FuV6Mk0CnRDwPNOLDi53R/UnO
EdkONv53keANj4/j4LhXtjGLOn9azSU2oIDMnfDVFbj3Tpw8kDnLoSuh/UTp2Nvq0deSIkeBk5S+
DKSGDbgINcufHzMT1UxgpFZ53yy6RvAGjSbwX7gZ4gJEAd+3IZnjX7slx2mEQG6NGiZbV7mB6QBg
WnE1aMvcY21dNMdfsTBXNZiqiDlNVWwqLYIrqtthsHJviBYnd0oMn6pvuB881puh0hej2lm6KtNL
kbKdDaqaMW+4DnMHX6BaWPy4Ki+O0IXsZpewKLwuMsakUT5n89GEz+hFjidSPJROLvVTkciWdaSy
3SUwJrbfzmAMN5rtz25Y5bEF/d7CtRsuzOxe9FaT30af0sSULbwbXBG6uUtI0VBGSAmXak3Ibh4p
2hS4qfOwaFbjUpgpb8nKkJN04B80Qsvm7JNDCITyLm0B49pJp0NRxfStu+muNebGtq91bXTUM8vc
Kj7mnWe9J+P4FV9d8pyk7dfEb+08oE2oHie0HbvYi+VB8PAQHBKOZP3lrudyMcobTEBqj58FR2nX
rlsWhinaoKrs6lHWpRNJieFJeZnF+ToO1eeQxOvebSAvdphxr9kweiLU537qopWHjXXn96lJwo2U
EiQQsx6uBy6YAD3c9E1v2uK+7ere2/WAQy59UzePqusH6E4zULoTU+ME5lw1+6eqybvIqLtyX3Sx
TRcq9J0/pM25iIFxGcVsnY2WpWWT9CyvfdqiyDBi0m+Vqw7rbBiwIV0ewpHwx67ftTreF/SD03Bq
5RQHPgAmjPdFAszT6cc28PUqRkOKIFKdeoc3t1sYcj+uscy+xey9u40lOkaSmxKc7FLIG57yPPwz
pwAYkFNf8CfEDzx1YErhsCP9pU1f8izRvzJ5I/2l0P1DI/xq77ZufqfBlsCs46Svoq6eyxwlWELj
tnehTr41kzE0AZCu5s0UsbxShomFLCbXxQszhqNX8Kp404lgwp3NY0iza97mtCVXIzCxzyI13a9F
nOivMDOny8jmNrLbrjmZjIxfGL4bxXamzW0A4aK7dmD0U7dyOG4XofVpYU0HVlBX21N7NvqPBiN/
toOGxiKUYXLjnGq7zpqwl9k8sGtaG4aF7pTroVlyjgSOluX2ddn2xkcKRwmoUcnfEOTYZL2w4PeC
doHKBIiqtU8VXDQ3GmBJYaPWeHxfAcQZvrR0bWlYtKYpvvLgnUCSaXjLjtpQONHQ5tox62zjedMN
7HVQSwoLN4QHvPf5hxrBnnMiafO+UTFqqCa2zQurO3luF0QlATZqQ17mXrUfhTHM2cbkorDNxnL+
HCA8yQM3JX2awvZtfRvZWo0BG7lxV+ejecWQGurhlM0rxTyy0e/Ykcd4X7npcLZgL9HLUo4MURl3
mr3TugrNr1hH+2Xoy/LNbcc5LHqzj0qhdeJGTa7+yHbN81EFUcMFzjCl5WGiqLri9Kun3dylMOS6
2af0RMWhNTdmOsGIVFj4oTxVwm53wDdwGKBI4SIKrbRKc6sY98nosEqpig0KMcQQQWhj8a3jdTeo
qc06Xl/rXtXFrdHoUx/RVcQFR5oPD78Npa6Scjlowshr69ZRZuwFhd5l5nsJrlGrwxGPdx7vWZgV
s7gu0sZp/JBue7Yg7q5p1QMj4oFrL1HK/sorA4Wa21qiGjRcVZwXD4udCHtFA4bDbmQ6BHIdmTdB
YFK1XfaaJOD9kmjiVmGNghvHrHHaw5Jyhn1CrVafVKo0jHxdP4/2LkX/VNU7u2PX9hgLg93LoUUo
NdSRXCxN5He5agu+B0tDLqVylMzsAEZk7rz975Xmu4LPsc/rJQLMN9uvNlum9PHnsFZrt4XDUMJp
fdQMPZ7bM/mK2+oevcC2B+E+XN1vuPzE7BzQVa/cb53e+9mbaqdUw5DpMejS6GzjfHJ4RHAcDy8q
ZaDgXQYKyvlG5L5YrFAlveqKw8p2i2+LR17e5B8mjuuxiiDtq6U+m4q3twa4xwyjDxG9kAD1aA5Y
OAHDIVTNzCuhVLc06JCygRqH3iHp9hjPc85jDctngQrp2kDMRene+pyYiw8rbvCsQza41bK0TGFH
JqlZiKRKwafbJfVsZeWuJUChAcsm68a7rJR+3i7WSidmCzbGPjQh3ep8a+cuq2kd2PtVL62nymcN
dc0QGA3ms8BS3Ds71CbVN1EXVFmo31NZ7Bqn96GySnQqc7BiRQUY5ajlh8r+ygeQdWejjj0yB84u
jYhJiTMcdZ3ry1LtWrNCrDX6LIJbrXzM/XlyTx0lnBuYZD/BMaynoj7IQaBinL12AkUoxuJbC8ek
4GjdDPXAJiDADua6PPSZNs0UCFq5owKlQyTUw7YPEKGHKoorb/4A7DQvbaAnU6c/eATh2dGU1fWn
FCywgz4faQ3qVRvpRiS5VDvKCdkfVWoX47dEg9GthVTURh2uRZrs8WmBa9lXSvcQ5xidv2FBLPBu
Foyxo9437lsJZEbvQzc2wKQxUMxsOlR36W8q2NAqMoSthlekD8gmAtmisgvRdHQjBZJuoCtiuHWT
0HlXgdVRh1/PLNxmcGJYVt3CKa+0pG+QsisbcwXaurZCumEsqo+82vZZSZEjd8C3wBfjzokWmGjr
jl1bdnmoGJh9rAgWuDZi/15pouF9ri1223a+W/iyI8uPPQKz0FZ81xAvMTzM2+SicQz3X2kup/Te
zSu5VV3ENxypYJwrabl29sERaS4Hc7TyB5IB4mtkksm3ROp88tBwZuRqsWIysq4Z4JhMTM/ebKu7
SeIAv2mxsbEddquG09TFDT0Xtv+gMz50Iz9vJiIORovgB7QxXybTwkdoF711BDsE1GmS9iP86WY/
GLV4dWSvk/aADhGo2IpCv1+XAMvRcoOnEqusoXqiKYKyRiDvZ6M/nhJHok7ra4zZQRJP5LZNPg7w
SdINk1bmLsaeDRF7Vnz1WR8l45boR+UTM4UZgF4DtUh6UugSkJHXpmrVJQGn6kXCTlp3jxCifZpm
d0B1PNS8S9QA7ldYowD+Kgrw207bKt6edN46oKZessApYh85StFlKXBOL0d5xbjkbq2YAASr07bO
rhgR2EWmqLLd2s38TGIjp0M2UrXRaLa/Tn1ak/HRz+E02Muby2kxnuehlm1UdiOQRGARipez7Y6G
IGMKVBnNtVnGxtlLy8JFJhTDypOYx4G9pcbHUmbF1awRlohWLw/RgBnvuGJUzZ7B9Zcws3twPO5k
ZUukpiXvg1J6Q7xTaeaVnL/SLM+5biz2fnAm+wVuTzvfMLkqTIYBDZltZVvpGw0wWYIKIcZNg8JE
7NzJXmgKfANXA5AXu9pVeg6rw57lFPLcpKqjPo9SU3be9rk5t5M5MYY2jSa+8crKfO1QWSTBqMo3
E3TNqwTEGKRZzewRRSVCqWTkki/lW6JNIqG2mrVQo/K4lgp7T8/cBdSb0k4y56beOK/u7aCG5mqw
O7we0i0uzAXcoxYL74WJceZyGSTOR2us5m62RP8wysU4FT0kwzAfvWmr1kSFdKZmxOP2vXfsAdk7
0eprFE4VEBX4SsZYPuCWzSLJcCuSXOoWSFxb7Shf9HO9NLBs8kl/TeNlfgUfpAdtrwTWSbvYVV4Z
/4qsWESWbQ3PHuX+Qbdi/aNBgf4q+BECBWc+OCT/r3huvOuZJf+hHQfuOk+9I1Ae7lolljjwBrB5
3AfrnZ9oUHqkDkaQ54GsaTN6M/JcxCn89GXqDPklZ9gReTONSkesKSDJVG9eNK+0HvMUCEoI/lc7
tW2tswpDaVmY5ueimP7LXdEyD5IfPKCKCrabh5/FfaWjbar2QVp9Y9m3A2RYTvne8zZtkuzwPyMS
mJe86tg1sHBsbq0FKc1ymAy8GkZkNmIeUjCcaZWvJ4Tcy/AcZ/Nkf9q11RTHvPGqAfQDLOJh40rY
1iQ5vArULOy00EcQhJk5IkJ4p6+UjZ5YslAWjhTzSS0zU8zAMWZgaVY9eV+dGlQBaLIWGlrJOWan
wo6o89ApRNriJAmCFoIWRuTIlPGoqha80Nw0yNgtGylo2jbfBRkXbh+x0ESot+vbaSng6qxZUqAW
apN4E5FzDXasQZI8WUV3P5reQAuTmbMj5UvjTfGYRyxiSXbdYxnK5vwmz5teNVE/OVDOd6I1oep9
qGId9SXgt2yJGlNjUZIFa5tyMgBYoCv2QybW2zuxnET45SFN5tHtvigiKYmjzGKv4P+hhXed+QzZ
hob5nC99XDrhLAiRGfd/s577s/WN5R8Gah+vLEtOZHoIH/68dawFPUc+t/6nyHGR/Lb1Ju7WZv0k
zSpB7Tl5I5gbUVnSALcmS4xIQckepQ8HE+Toc/5j0fX//11/3vbyZ7ns6bGr+uxfUYH/Na8tsxes
SUnmfiuadlu0gBjahB9VAQyNarxhXfY3i8o/7+S3V8TGzaexeYdZ+W6ogD9qMhgaeoPAL/G9+vmK
409VjWnXktV876YWmajDKGaSUNIsZ1n586v4N83hb7A9uoCL8z+ul3/COfxX+f7xXrG9/x+Qw88f
+T040voFHA4GIAcZgs49zCX8e3AkAB5kHya7fIPBGfv8f6AcTFg/TD4IXhJIcFjWcT2wSt4CpE3x
i4Gx32cLA7gH37b+r9Ac/rpr57ds+hMdE922Af/rlZzrrWH1pqUdfU2ziGfOl/WofKt/+sNn8rdO
IGJIeBkQRHSlXLy43v+iHliBfi4M87UjghUdrHJFCaOEd1tNuHD/5lbZzoQ/LPS318KNiskfCy7i
gR84+j/Il/guUOmOZnxc9Ma/FY7c0Hw6y59VzHctjOK/k0aYf81q4CXdjbNgC3xeOo7M7Rj7w0vO
RW93CBXjI0B58qXjrhkuLKTA2TWM2G2Kjcl/IVnUNPbgoUcmPZC7loPDDKk+dHYCPHkcrQnmGiTp
Ns/k0W9mYGGLL+HcIbxgdN37B2pd/zCtoGwqZzEAJ80bNFCv7ssCs2wJj+hZHyAPYlFt9zjns5sY
UswNbEQbLW1Sp4elowTJkh4j0NBX94Ap1+8seNeXtLDkC6DWa6GWbDe5ZR0qlgfH1TCLa4sMFi9M
c1PdGz0MPDBNze1qTvmzITL45yIu93ZHqC2Q/DFUTT0dRRPjrF074+CNAgUMVrydnjLNKgezP7v6
0NzQwiCNpRx4F2WiHUtnG09KbTp2sNoI6Z792OFxBAObzOjq4qzVzKprTVUguokaWnrWXvSGfMsK
DdBuBJDf7WmCfvK1ffsHbTutWwKza5debYq5zkORAi+goK/qDyXd9i3HZfEFop7x4PPEA5Anev9b
Dq4pD5AXw6etjKUpUD5k817CCGazyKYc7B9xRRDgrPJWkNbN/oCn/MXFmnRemFi8eMuKKTTOIF6z
v7jC4Myq0GLkdovQ9yGdMxHGc748pKhod70u5BsWuXHfgFnfgwCCWzvjr/omqyo9pHX6uUjSyRMk
iufE99jH66udVrueDycljvu6K6v1C6gD7d7EWn8RK3LYoJ/1gmntKLSoyPIYdl+D7tPJ7FOMcY4n
Z93vzCUrLkDH1bekd4aPQt+A+muyOvVOGzL/io+gx9XjfHaEM0yM+G7qUjCOcctvwpwnKm/rHGvD
HBRF8uz31JNd3JYHDQQeKuNqppCG9NsQshJiM3ICtx3OOSRppkhDgixMePk7CrSYf+x+NWMIpIyo
FjZtTvcQT6VxcdL+zp6nSQ88D+alP3L3zNTJ8DEspBU61N3K1fa21IZrTJXrxwAiJuSbtT+gHRe3
NBbIztZheICLpIXoHB6QGGc7SMOvmpLmjbGSoG0sa3+jueu6m3xneqxrHyak7o/7pbLu66n64ppx
YxwzZtMjYHX2Bctn7WSIIKBcUWZBapxzoJteS8b9ymAhIi+nQLJuKGjCSwkj+uJN5TKfCLaCOxKm
rG1EEGsUVi9FP20J8zMN6pTwQTRdRI5Cnz9ZmAeSodwyWb1xenIX4ht9vXcTFtLMYmCgIi8L7E4A
ax+8uj5MI1qg1xncrLdHs2gwufWmXkQZXEBv3+d91lmYQgY0+8W0Jg9jYW+GrjYboWJ3LLSCBunL
dJcw+fWgljldn579WBtZFiPXt9+Mln0gurY61tIdbknfeMkRhdt7Jp+2+82dGXoiQ8BxBEoMCIV8
LKA6VjQifl+8aXZbPPojzF9JHML2Yi5IXTGUL268aJtK2oiXYFIOHM95BDY5rSP4uB9RHfZgMtU1
4u6iz7N9NCoNzCUeP7rOavX1JyNttsyPbvvPbuzEj8uipk9ozkxEa71u9+yAQHyWKGgCZTE+LFRp
nVqwmFc0B+TVVGqtw2oL2Q0YYjfnzrLYVrmjq+91h6CxUmbMLQGPhXUvQJSh7KAPjGP/K5vDKuwG
rX5ce6yWgV1rimZ8nKr72bTa7xaV5IU/ZANTIkhnvu1Xa4TnpEx3Eovyia2/f1vamfNeEh6e4twa
MTz3bnW/hYiiGMDPQu4CpqGUD2MAtOnJ8sUUw3wHCtvBeAlg7zGpUvQVPWWEzuFB2DP3bRn9eI7/
uwr8myoQv8jGWPqH+fmfysDrbPtgZfbHOvC3H/q9EPR/Qbu9gYfY5G44g9+qQN/+xXXxqFAg8R9/
Q3lZ4hfqRXxnm9mfumx78d/rP4fS0DIEDQHSaJPa8l+p/2hY/lwuMel0kTkJyDsIfrFO/6U0k+Dz
O6xZ6dXKBgy/Rpk4zEPBehsLB4A1vomkclmn2s1DhpToZp38zUpUCT3klMx3uotrLR8gqOykMRe3
qTfkLEg0cI4MWQ+EwECTYr4ZwMZpu8j2Zk4WZjyb1r+Y3P2S2ul5LKfmIhKkXUFjlJeW0+2O0Gvv
QKpCeojd2D1YRWkNBG9pcUSijsPoPZWngj7tWvULaSGIgTQ27MvAMAXJ1HkpDedLpoyGDQciR/iT
MaDZVJERqxkDLkEWgQ03OclHjJFPSnwUxUoOYFF612thsm6Tszfs+AcJwkhn3hebm2yKZ2JudJJy
RQjPnqzXJbaOhTS0z6mR3a9um/m3Zl570IQr+T2ZObHClLnWHaku6sAhJh+wRE1XeQEpKljQ7Vah
mRvfUYIJjKk5/PsSFTXHSwLWTNTJuW9XjYdNAuRVbxvjhq1FfcI6+jr6c/eQT1g4i9Qbn9N2GB4J
7SAEpdRW+YEBOXmVmIJ9yDWochwnQZi51uwFaCdPpSjcDHFSJk+p7RduiK1cvnfLPKnQsKYvDvJ4
Pum6/CizYTj6azbsdSvLPlehyksm5K22JvYVMwoUVfG6ntu4HEOSi/q9O3sEOkmozSgYFmVIvtSk
eIVSzrCUT0nx20gd2hs9s0E0WnEom8rhjaIICXo9VthCbe2Ys3E4zF1cPjW1lX4p8HCSaYbP3kD9
wNi9ckgwQItmU9Bh+WA0Cz63OHXSUtfkKa09pajAqbzobP7SjSIMWkH04dTXaVSu+PsCRALTr4AU
aZ5bMJREOJT9SgWe1neZY8+M4Rf3ksiGpKp1UQFj8Oq6HbT8YmimvoTIawloAP6M9MBu2uQldleA
Yb5KrI9untixFa3NpqmU/KtWVMe1XRMXMRNSUlIKdNTitn+fxAt1p6ftyFkZw3QZcbnaNxlrrM+a
uJmTkDyIppxpLKRntRysOp0JvBsAWeT+UGM+z+NXrXISMmA6o8t3fu3q3zoqWRWkYlIP4zo18W5c
Cv1t8IleCpO6U/c6pravEtk4MqFJf4dZIkFTLgOLFep/72iZxdRTZfsNZImFmXmFXAZLbMr0mxhy
88UcRXomBsL6UE7HSlm3uGhDnIHlkdRJDySqcK8Z2C7iNPuF/8QGuNGwabsx+410m6q27DP2XlpX
78S1+s8ysz40MW3YWGle68pZvtutXPAv4d2qN4FE/Uqp2uthKfPB5cuq5dvgWowlFzdvGfaRhVhp
o6rQetn+JTVYfSNgvNd7z7cCHIADSH0G3+DErJ2HwCWs8K8F68gKhY1ohpHaV7t1GkhFIWXnyhaQ
QFczzb2t28gPDdvInMHT4oaa3woiF6zswRg1+0D2ToF9zB9iC6GgFG9Gkfq71eJEHQ3RLqGPaiw/
uENbnhK8FSRbb0sRvzGHB4lygw/WrfIv1OndEnT6YE6caLE6xclce3RBeOdGlwiVo0VAxBHpD9tt
VHX9rdVL7bNBlMk+S8/Hu6VbuAwSP8GKCrmJlbwF2F7z0u6rMy1IKZEQvCFgBTBH6lS1G6Ye8I1p
07hSoZvdbbr4MdIDo60iJ53iU2poE1hA0T7ihSH4CTf/GZsXANKyYARbu1dWu2DCruvy3k/7MhoT
4Lh5wbFJlmN3YDPxlNS2OvSbpCMzLX3EJwZwLdAKtLLwTJ1dBz3i22qOMxY53emiBt0rirJ0NIKS
DuF2xpMzqrNFHV0PoSWnNvuyaklZHxfXQnXy6iGmphgHJ6gPw6tSC/qkGNMkiuYcx3o+xbAPSvkA
XUU8MItJUMkxcHcBf53GZHqxUfQ+dL7nPSgdbFhAWxu/TEQXvZqa9BQRX/V0lS5J8eLVDiV+P3Fb
efDE7gSc9Du20piScFuHQ1ZYN35S9WEzrvQnNomNgc4jL5yrJbtRBovzzkOHHbGUqG5YJvPnOoW2
19F28MGUWsut7htWwCbSuXQ6f/46D8a1baMEQFowxI+WJ51TTqzME/sJD07uGKffTTBAt4jFVAU+
p2suC3P8G2R17ePKNX5KeOOfbdatp2mR9mEeOrWfcbN+LSwgmyFpO+sx0QlRy63FCGZ9UEwIYrUr
WCKNkUJ6eyb1yj2lWdqE1ZTfdaWStB5oWuKm7C0O2SJ+mFawyE5uXCN5ZgFarxZYBgLp7mA7goPg
83ySzaxj3V4RV1qkyeWd1G4LoB/mzjAm+54wsfQb5BXCumZtYsjbzS2vA2Pualnd5R68/nTwF98/
jbrqXxCJVnejzsKZ+wkRVE3ccmAyk634ipIxQwS0EGicE9bBet3v7rEHV/Qyucmk23d1Mh0ygTar
tG4Vncr16vrzqefBSJCVMd3UvvcpSAL71Hv2SoHNmOc1Q7j2VUxxceobrT3UJhGYqFI4arj8Uh7S
pNLbIQNtd5+NeXEX+830tQU4RYCK7rwZTebdGgh3dkO6HZpsHA2QS9NkrzspDaN5rBf/Ffo9GWRj
6qXtues7ojtFDS8HMdLkv2X0fY+gAnu0uliL+iNztw5XssNcHMWb3omL4QwZzzFfrwXqk4HGIOTB
zycPenvBwpugqDe9ZW+mjrtvfccN07p24jBPpvtVN5r8THhcXx2Ru6Wv+Dft7N1wuMVDWAbC3kmG
UAmUZ2dGkXqt05GNw6FJikyoKy5ZQxZX7kjIT//exesbte/8pSi0+jMfZ+PFJ77oSe+S9qrrsqeO
NesOhmt1clHGhK4aiQdo5genXN84AH+1svQ9H5y3bbTyYTbbutWSNlpSW725vpYf4QCWdx0xsJNV
aRe+HAPPOmDluhi6X83VHlmutl2B0rYzvSwA71keZbMM96Y9FcS+KStFRy0Rpz15jpK7ajXW+3Sl
3gmGZoIZ83M8+e8W6m9aKB3e6f/XQf0XUL6m/vMg/ceP/NY/6YIGij4FzIsL/ezHXPe3FkrXGbIz
Yf/povSFQ7f0O//e3bol8aO52aD0W+P1eyMFLhknEw2QicMUv+O/0kcZxp9dszbrLYbAOo8IQ/D3
/JOPk8Tdvp8LZ6J2bXErOYgJhqrcomaIzTg37ejBCMw7d1jVoYDZUYkveG7YzRV1W/VPRmUNKyxu
5ufGjvJGtlPO9AHioPeYOWgWHACUeZ39CCefESHCK2fvxaRqOebaNGlISXAEV+MJJVDVj+gF2NEP
7XVdLsTSjCQ/UsJ5bX2x2ahdMZceBQ8RZ7lerDh+ys2uxWTkvGp9Mx6mZnQ31BI4JMJnLnnF6pHY
H5o42yarL3Uy5hFZyuSHqnBiQQxJzd8B4iASs5Qrc2+ndOaHFSHXu2gNRir10I/XsFMRuBnpwFBH
jipbMbgkojzU81ge5hEEX2T7TXZyCMB1b2hlxjzsF8FMUdNY3jvUGYdBFqMKtI22mVYWkSCxnPY8
TkjYRu/GL94SqYjAGOPx1rDj+m2YFv1hAmc8HhpCCaK07xm2JYh/GU4myxr0RSWj3O7G10Fay0u8
NgScyKRr59PcYPlGeGTzRhGNKeMVYm4HHEknSNUgQ9HSi3HnJG1H1pouLxOEp82EhKdM4HtrAx7S
9slhlPPik050MQZy5Q9ZbnVES/USU9jIpR6Bu1vEfecUO4MpUnUwhzIOncbe0kS3Ojfr81xjRYAV
JQDoK5tIKLbHKGurI0b7NEKXq7y9MU3TbhpyHtCJMSb7Bc8QH3TStnZIeTH9SjKXeF+xUO8Lm7uR
jjaTO6gByzvBJ76xBwRkH1Qzt486IPsz6KnytcFkGMRi1KewJabsWI5pIiJDuregLmSkjDTeoZyH
78MaWeei0Wd93CVJ2e3Jgp13qSv929nusHnEUoWKbfhV6sczjb5ZFVC9TGwzdqqYJ+dac8LrbZyG
Co8RbPT4K3cDDhaITv5HXI06G5Ge9IBDMnREWZaZOk2ycvdIV13g1nXcP6J2+RSTrUXj4q0R5Fy0
LNwB2alxUZ9hfplHP0wcT79UDnlgRWp7b9te5jD2qUNJ3a+6HtkjKb89I0Yz6uPuCV+XvOk8sX6U
Q0VcbJcsLyprq2O8MtsMNU3QtrYauo+x1frbpZnrm84GAcUDJCfd1RizOLTRNUc6I4NnJ+lI19L8
+oTxIPkyMLtHeTTE5UNhtUbYk/d5QMV9GBqMp5J4LyagViHuSTMjHBOjqb+nHzZgldqxHp9/6AWV
PbS3BBEROuCI8nutF8uJlRGpG5sNmUhan6yJ4TMXmRWB3JlCm57juFGmkBMb7/O0fIFzYod1kfgz
OcmGK4sI4QnfI+hMos+Uczf12Ah4WTAnapH/fir+XAj/zVMRSCRW8f97rhhlPbF6n8N/NL/+B9Aj
VX1kf3pE/vz53x6RLqkBG80IxRiXrPcjA+C3R6Tr/qLrLiWt2AzczPvYmv7+iCQewLd8MltMVtCW
6/C/fn9Eer/wfKRN9D1utw0++q88I7eh5Z83s0LYEA502+Dp7aAK//OaFFByoRNsLI4AJTijfmXt
dzsvNItkc9fktlWZuGKCviN145VIShrY/uf8+nP+z+R787/sof1/Wg7/N3tn0l0nkv7p79J76gAB
BCx60XfWLNmSbHnDkSWLGYJ5+PT9hOTMv3VdJXf2us7JGpSWL9wgeOMdfgO3AHSD8TDf2daH/rtJ
bcVQXfl+ZB4qOh+XPWerBaZ26VsFccscN6lm6jo5pAkVUa6D9t+O9gMo2/USb0oi4IUJPjip/F0X
QDqR1mWt44bjDjTn0o2B6x686CeHJlxSMWko0dfPvqWtvdX/d6bOByd31yJ5hq74qjW2swvlteo0
ijCj3jOxn14tZldxxjWtEBsz46UX5f3sZytkEwUKoT4EJ+ajtjiLeuzeEGe5cTq+gJ9TiPgGpSL9
CsGcddtm547R32BQ0m8nsOc2DYobL3iwhLFtI/m4YOe2pWJAzwM9NKqAooZVHsfbvqKOn4p102ef
0F29TcFablF63g6d+oatjbmH4nAdtRJoX/l9YYBN03ddexhaewu3MXaMrQRI2wIo3B7+CUaF5vhU
0veKvL49L9vRpbQHZem1XGzZQQG9ijQI/7/zirJLuvkPYQUGEDv/P4cVQknVPD5Xv44r3v7O39m2
TbYtfGAm5KA6mPw9sHhNxF2tRQPaIbCxKPk7lDjWvxDIEYhvwMImxvyabRObcMIgkEgEkyQf8k9C
yas3wS8gDxPnAgAlQYDIO54nQMTev8f4Kiu8MRfjjIOzToMd+Ys/919JQ7G8PU3NQsKOxQbVj3mL
W9wF3HMR5AVcf+xvXdnRrp0dFZ1q0HMmLkrDRnhvXgGgjsxUv0pNgitblnZTuM98HIiTczcaB17T
hX8b9gd6J1zrDqz7WC/kk32Bfx9eiwWwVWpNX2LcS9tuDQUM/tcpphBY6GVixKYRPGs40CEscale
w5OAiPYZBWYwLVvfiUZ5g1t4HwdXSdKRzgUOzPfCR5lh7fYl5GgaL/R6wDnQBkCotKp99d/D+P/p
MEZ+58PDGKwXEtK/vjNvf+Ovd8YOcO2xkUZHfch8s+Z5O34BmOO1ZrLpbdfWsz6Kx5+nrzbtQfwa
6Rig6MK1tLr/z9PX1X4+JntbIH3kAND6R5M+7Tb3y+n75ttjuWjFoEjtMDnUR+MvICXQmXNR9Kbz
I8YyM30BMRIKczOOWMJAEOtSe75P0T/sdu0schDQLfpDT1OYUzJaFdvM3ilDMzAyJCZAxJRBiFEh
b0oWT3eNWWCEsG4c5S0eOFEKEmM9iAFZh7XIe3gm0O/61r6yJMy6ZhWZyhjv4g5L4y1yIRHS/A7k
Fig6S08xvxdtBHVsNQGYAV6Zj5Phh7tyQFEgWc9tHGIR8Ev4+zeJwZEMk6Mde4SNEhz/cQHKHK9O
1XoWUh+L+wNBySHgjYskcHgg6gIAVBAB20b2wkrK4qWm+T3fMufV7gs2eAi+D4ZI0XT38S3ZOh36
nxjHLTEXtlzpuLQIiMTH4FeZ2hOa0U30bOUmWn/KARF8ujhwMZN9bHgJDG7CXGylK3i0NKkzkLIZ
HGhToeQNNVqrosveNdJTIDstBrZLGC39ZsknHsW265YY3FfjoayKtGJWe5fLkln8GhGSRifc4xaO
5Fto+Y8J2Hu8IfpILDLxGlwjDUqPd+H9JsRZckoMLOR+mCPw6M9QFI3qU5GH1XL98eq9b8foCwkO
BuDDLi0TEJjHuSZIimDxpvAZvXCbyKryMHPQ2TR5wychU+dqbCvtiTR7bo4KukJYbPgEngZx9Y/v
hA7Tr49R34mrEcwot2BagC7V+69sCYaOwZR6z0NL4/7SVXMKYryhupTiFNTV4v7JYsjzj68JdEC6
JuN8J0DUE0Dq+2tyVKmm6Jvqe+wnAKcRlpi75bqF5O4v9MSBIA37oKWpdIlucYI4c1uCZwce5dEv
B2SUOdH81AMrSV+8lpRav9OOVjkdLKdKX952FcIzLJk7odX0tY0C6Aj0pyXyFqshJx8Vrx5OxJZS
WAOq6HER6n1ntNgqzRt7RjP9BjJINz0ss46LK3xxQxwS7ZRmVL0yl0TLkNpO7aIRW8dwOa/BI6TF
D2/srcQiww3b5dpH7tD9WiYlpiANZgLcI4l4UMJxA3TwFf6FSstt701YkCydkMPt0KCj/KlN+TdI
18IWZUni2KuwArEx5eXShYgTWsMpLDVNNvD5DCALZppCApvhbKDM0o4oZKCoZCVaPidBhLDAxXmY
4u6mg83EGzrX2CV28G+dFEH/NAq49F/ymwJhdZzNoll5lwIycv1Qk2NoDP5QJxe5U/rQGax2Ks9i
uAH9aQ9rO8CpHIY4S4ePIIYGPh0LIgD+WDoQoNhnF80BA/oOtkDllApR0Z9fABvAV88dSe2Ybkzy
JhbUNUt7PmunqO+D7U91VzwxtWFOItVc0HnTytR/fUataqPZigQNl3jNlqtgS4l4cVmDXiRaSH9S
MZFmFhXfCb8TvapOlo2snOurnl8Yxy7OTsu86endWTEqc8VWGJKjaFahVolSs6z5elYEIQ9heEbb
6YtATZVNk4ZeWnwqO7eSEKsEJaa3gj1vM/kdyiBg10SI1fLMxGTygaD2rVDuuqjLfHFqOFMyP9UF
rR+1rqYh5fqujexg+NnPEXNLN4vs/Xw8CQFLap3WpdQHUmpNgj+bPY5AvkQaKA+xZuSVSyabCHZw
x5LWDnfXMLrky1R2qPdvI2qHnwDQ1WI4DeCv8SnVXNH02/QYs/ETjTSJVAKc1o5bmvn2/MuxT/W9
OAGkGW/twb2fn2a/plbeCGY7ADYBV3N7aZH4+jAih8ySy1azFBhKOfywDphMc1upE+g1rlFmSF96
AB0s5+IzVQHFxrlG46ebQIfAz/X0FtX5wnCr/JL/ri0/5wWWaUds4DxcCJ2o1/Kez8286OARZ5wu
aS20JQWu0fpDGxTqeBJuy2Gopy2WGG4l4EhWgc6gwkJ5mDDLLi40O5IPrBuG1vkaSGyvd7VIEk10
yYIFu6jJz6F4bVLzNmA2Fwwbi5aFjkxxHqfLDsWvnYuSgBK7DrNSh+FevGCeHQ2mWq7dGWUKe+23
AO6dLa1pFDE2by4gnotVZgMeostrc+2hJJNcIcefhPDV0l4/4TLBy8qCPyPbwThJWlOn6lNTdxWW
8zmV8oisQSu5x9CgcfxUO35SuY9la2m3qxKiUVR9DkAQOoiPtFUw+cBbExw6tgRiws22E1EK8yxS
fRUEq/5NlhaPqi4+hCLtabat/Iww6z0tdDDBRxFsZ74zohwZaCfUiqc4js6zKu4tedlNQMLZPAmC
aOxE2twYqOB5oPclQ+mWPRSKBPGEs2qpFv6stoe+AXLiIld939Ylq7QpMp5HuZpMw+rrS8hCwEd2
KegQnlJpgUKLt5jEjnxWUJs6CvYsPjsX7/GwG3ZmB3KEtmfa1vxZ14Q6LmUm/qY3QZfqYw5eSkR4
Us7ksX5dDEX7cmAVeRcsu2vZUEMNnqI64elr5x4f2JNz8EHhcONYvvRc2kFqnvsnXHIcDbMCGLaB
hqV483xasyxC1/XanWby3ASEiaTrS3yY/dhwgA7MmAQgPFC4zkHVXclX8quGMTFzcU64FWKX2fxU
+DUp1s/kiqivFwfdS1FhQgVQvcYzMk5HYZzgnLIg0AKYLtrU4ViGWwfhqPrzT5eZKtb2LcM8Su5Y
pqPBKlWYafBipz2sJPfgJ71ewZ/bukhG/WezA2eIHhMcO+4chx4d7ls4dMu9haU3ayzoozfjyp4R
CuP9NKKEN9fxQ1dC1EMcR13aCWF30wYgsoyVXKwZYeZyzJvPZjHltwETrb8dP5gnDdnOq4ZePf1u
+4HAU1J/AwHhMSL4D44fsBZz8LlG3oFnZZKqGHT90f0j51gFxdMN1rrmGf3B/cORQPjwJWiMuXt4
5wGS1k42MXrK7TnEVuM/W4EEqH2bzS7Eb7o6ezME8brsYjRRB9v9agoSpeCHOfi8Tp62IIfpnzm/
WYPABJdaKUfaSKJ9YBCCuLNVdqtOYvYDSFC4xvWbWQgUvCat9qYCyVNvf/cMcQynXe67kl29chvP
+9s5JO882ag9vOlomVbmIJW3Cf5/bERSV/QMYaSq5Err7Xfm/h+YiVR+Bp5yY7n4HKBhQIvRiC4b
my+TXlcg+HgvzTnHJOvTGBUVKn5jlegDVRWiUO7dOLtKORsVjg1KBJWJwXV2QOkJT502NEdeGGSt
da6JwihQ9X2DiZY+VgICCS937ev0EfzIwOsQIwhDaChc0yOUJMbMKGSXzvkY5fqLqdE/W+pIO0Yx
Nhk4eqBLaJ+KrnQje9nPUvKZu96FZb2s0OHS9y5Ta+Fu5zfvub4uEu+rW7bYSeyRDZJZsEdsnwJK
9bVLmHTb1h5u/Qxctr13bJcseDTJ3QzUwUdFLEv9RB8aoTHiAruBPe2awJtKbxEHetM5KVEJ9JeY
UvSFyRclL/Epol23aHRALHKbM3qEvkVqMs5BxwJBStcnJ0YXE3faRLHk2r1cZLV8HhxXOxsCrZ34
MO2ERJhpsaXk/ltMOogomSP14NRmnsYdlaFiaPkYNMiYJvs3lz676xvv+4h8eLUD6CTL86hKB47F
TimdS5VK6pQlDphtB4yoSq+zXnqjnbNggyQZbGsGoSXF0EoqoLJMeM3GZfmJ4VphtHqtYT0sAzml
fp5gjlWxjhmKWEQ0Lxj13Vsi1B6TKnLSoNrPCUJDL3lvsLCEmVTfQY/DDNvnr5UAwIR0Ra/EQkYq
y5hPrOA5IP2VWeWsdU0M1LmTdQIQmpqlmEL3aw4/PEM9VD9GDkzLukdWqu9u/ToEcLYDxYu3ywHV
AAkrvYyyYYyvF4ROwuBhyKSLRBUaCFExnjiko8PtAvKbb2UtSlfUTdMPSXyizFInFWYHyWpEj2sG
S8sMt2azFDQhrGmdjCindBsnszHoitA85bgcKtU07sEEHzn410sXgxrCuVya3M+8OPo9AEisHauG
jCTzFgCWfkXQltVVPIbD/EI4wHZ+TK3cID2sYRghrhXiIWPva1uibbZBvlyfrsjwRRya2lKDn4RQ
ZIGeQERDq47p/cjIOyWzBoqcpS/hIkt+4N/r39YY7OV6zH3JcWnF3BfsUya+3Av8g0gn80Lpu317
PbIO4s5t3o8VD7Vpkb8vkLsVQ/QNfnwE681FXozhe1GzF/J1MpMTpDuncfTezUs7KC+K0YqGDlPn
1rfQLugKRAA3gMdnnm1vDAXXKpeGr2C+2lGnraVT62CoKPkiGSTN49DgtQA8LOtVR3CZRwc1zdHq
shJ5PJBPL4Vp6yIQLREqNsbZ+oG0TkB6SeHJc0YgZ8HbcrSpn2BuztiwTYiwZI9DbE0sSviW+bSR
CT5221Z+w7dNQMCSGGhXY+KVDxiLxGCKIpPqq4xqwU8RNQvyPwZal0/a3XC5No3BNMGsq5hyBP0v
5PsPvqdEf8uQReClY4wW62/EgS66pYdshUatW7rIh5asE/lIVeyPsA0jnlpX0KVCTNU3lmCdNIML
LQbtxQoKEkkIMWCxamrek1qqcmx1/cB28lwuT78iXHSoVMRk76CkC8d+iwQMW/9gIdZJqYJPyfz0
9uqVA54haJoaBbBXJM5ACNabbkBjlY2BWiu3aYRi1ltSmv5YXpnONJU1C7LoitvFC5mFHJFS4xWH
aBipC8BtDsnrPKbRHiPEqb/xJrmgsIoSZX4Ab05NwcFmOHiEiQmZG7nz8qziYwIHLFsA0rDUmahd
2kTx9fhWNU4ZoLX4pE4HiyBFwt97iB2NROct+hC6CnwrLPJw0Tdd4fwBxJm3bIZq0/kLFa+DTgcb
nSIJMuJ6BEfHIwWmo2+9LydOwu0U92HXbY2pdLDsUDRH+MVlZkcBp9MBq+MxAuCBR5okr9Jc7UK7
MxZ4zolq0hX6/BY5gqnViW5hZXpX/rM+FT0j2MYoYdOllsx2jnpGPmAXpGHy8fsUdrrOHGIjj90N
Eo51jqlO3/B9/3DJ426gviTlqcPYGcVIEqf3baoZ4WIfK7Luu4tnCRH+bWvkvmFwdH387X6/lKZZ
26AatSUjJOT3l7LjSC0D3YnvqOTp+FR5jhhICgnWxK6Pr/Xamf2lcystLIilJVzMUgUUxuNmMsKT
wG1gtn6fRNFTyKBFYbMT3c6JeQ3jprA4CxdEoLLHvnTcliYK+g5+vladTd1NF0K3awNKXh173iLz
z4ZuiXSQTpGk23ImQJMc+enj2/9tqQSUIwtPdrjnlmWb+s9/GRRMTVh0jKEwJU8s3E+3HFC6LORw
pYT6Z5fSw3if5h6r9dqtPNpzBr0edAqleMr7Wre26lnpR0+k0bZjH19Lzzd+fSiv+u4OT4bWPLyp
481mJ2WeqcS1nycrahPnB6WUjOOTUPW8xVFV62ZwPnv6bfv4wsfrycCCrFX/Y/su46GjrYdPG9Lo
adY+oZGhw2IKu2L4FNqGzgU+vtQRE123vcEA0LvywFgwZjKPFjQFgJaNg108t7njFvKQBGF5lyPd
WYNNx78uUldTsIRmcV4lTakNvYaYdkDaSh3fipzRTUjuGBbBTZp6ElWyeChhZGVD1PjzgdCI3e8f
NsFvD8bV+EuHia5jmdbr5PrX/WYFmW9Ptlk+lZC3uAss3sg0Bmsmc/lZVgD+qnhp/7BYvz+YgKdi
E/Ys27EJRu83emhYJuhy1/iOhYVlL+sANase9S4f/hmCmSJHUvJAQz+Tj8hM66OzRjKTXAQjSRKZ
BJcxjjDsTJfue1RajKEF7ID5zC1m549B5beWvmC5AZl6TIIwPD7eRVQcgMKpNR6D2AcveAhn9KHu
cf/Wp4kXRuMfo/PxCAUlA0t6tu1yTaCjx6INTd0KP+KteMTwT+9bRBhpuPcJSdCnyA50ehcGuGaS
d8/8/APfRrO5IjEo3JOPn9Txg2JqiusNEYIxqWv95hM8lt00jEEkvtG+o8U0Q0Gan3xY/byyH1/p
eJVtlzk/g1gccCQTpOMtkVFD+cJKrW89rhDZBXQd3cUCsSnIh2NbF1gfX/C9sAuhCLAEExqGvECQ
2YlHwbZL/YVzd26+NQhgEWzR09YZAfmDNjYPmxovPmSrojkO1jJz42j+U3T6bXFBYtmBidmeBFXh
Cvv9W4CpKsBNJctvdYxrYLlllrVkWxqEcZC+siyX6wFiA+mh5zg61fk5PzLcTneHCw9ru/hkfFuc
AqkJ1ogXaubAq/CwpbAGEQRrj5R7rHy06kQHwXqVWFlHqEXnS+eVw9xXQwVj2eSMXAkOctL2Tvb0
WS145mNCpUM3ewseN7G7k4TRMvjOCgcCLgPaWVcoBgpAFPyQ3HXmC1uaMkC2QmfDSjWK25Jvs6yW
KphTBg8DXV+gU/xaHNmWrivDFIEtGpxtpC18/ShtaOLbA47F9CPLjAnGx8//tw2nHSNM0HVAacTv
W7unCI8Nc5kfqrgWhNYIA2Fq82DpdLL8c7rz8SX1efPrQaizEmQviXxIP8E6Pgp7HD9zh5bp+BBE
cIzFtk8CL7twUTrKjEuzfbUwdvKgp98wWfjLMa8AUf7H8Hv8zQEiOiZJhlZr4Z17HX//kmaUXl2O
PMv4IauYFJwmRdMVd3Y2ovpqt90fPK2ONzkUGA3P9x1PgI503KNNjrhSBAG3bb8N2tXt3k2l3hZp
qnQR8vHy2kevNJ+O3xBWAp7kPAPleHQGR+Nk5nk52Hdl25n+JqTTj5d3xMSBplCSjiRSKwbeBf8j
6W2yLydXBPf0NdzGXykmIHQr6Q7o+b3Ct4Bzx1pg8d2aScSRGEuCwFNcpWiErp3J4EEDH/YqXsIB
Bgt7GCYTvz0YluDLGYhlOYcoMvRQFXySjtfUztlUn8AoTeZ8V1Zm5Fx8vAhH680aYJ8FVcHmXAdw
erwGrht1AarB011fYEcLhr5iqoeywljR0v74UkcMdp4mAcyVHoALtMyIo0f7eawU4wfLCW99p3q9
Vu8yZciGWlfFPaGeEPQ2e88B6bAK5VTqgcLPn2Ai6GaaMZosrkuawtFN20QR6ewCbbPxxMiwOVvO
W15VNNlBfmfjfkZQjXcnK0M6SQmWXVTwP2fkDFb1vNXIU5t3ZwE4zp8NVaEf+OKmXMV4zTnlWxcP
aL0ehxhaOo5J/ZulqhwI/NUGbLCewfycNvNGsndTxoOce2FIQxAGuVWMdAs/XlL//eNDbQySDZJQ
AJYA6wHaPdrCNd9g8E0VPiH5K7/isuYihQmS4OBlvnIYh8Wo+zpTcDb7mBlulBOC3rWz/B7ypwlg
HyFc8AWRQBB6hnfixV19F9Lqaa/zqR3iNXx11FSC9KYopfk0KAf4Kta+8bxm7OldDW5YncVm0l5w
IsULja14yDYGtL0vC9nZcArpI4UAgZiKs6HBnt0DBeyoo3MESNZt0Fw7nErZzskNcSHnZkCNeq63
ZJr5PRRV5zSHdMecVHXYaFfZyLS7s/Jv1CLu2YxyKgTnpTatjVCNvLU5nx9VXFkuTBAvptsXte0e
weXydpSiv0+EQK7PNw2nRPLPVQ9ZH7TPEDmRcHfalrQIuCDkGax3mOcpJGjAYazRHEmMVe8UwylG
qdBwg4HeZpymX3ofjPLKD/ts041NdbsgybqhUtPyxIh0rU3PvHG62fyOM177zZKLcxf3br+OJ684
y2SbbIEYJ2cf74j3wZoNQZFGMHNJFbQp1zGcpqJTKhGqKp95XhOGJGGZbb0cQg2PzfTuPr7Y+wPq
7WISoJw+5snhjjOScHFI7ZqgfPZMWYARmsxbFFzsFsn77GJwRE+rJKqKG6bpqKN8fO3fdv7r1wSr
w3STIH5cuvduG1SZ0xTPdVnS4xG5yqZdIRCe/8Mx8fpJ/3MMv35Lx7bB6ICL5UA+7rdMdpHZ8FZi
PG8q3hlhc1ygjlBYCVJWufxU2kX4KWlDA7kqTJfVRgwqyfco/3mbKe+AfQHW864arwlOS2wu7jhv
W/KkPu/ui4Lkxe7KAlh7Zzk35pCWL0Uv/HMw7PJmsGf7S5DS0llZlQUMO8qiK1EE7GNDFh6Nzoyx
tTUG9KCbYH5Oq6iDu9Y3OytyzUcENsV64fn9IRc6AuGxJDoNIA1iXQRn9HFKYBmynRyks56dXi9+
nIh4L6o0P0zL9IhSMlKuBvyU3o5wcoU57B1Q8kHb7OMt4Oro9u7JSA3W1NAp+Hwc40cHCkzmgklb
jFJ4v+CbgcpAhkIqan2bloEiXHenmA6y6CYE7Q1VfGLWVRwqWrwXA5wsJIYlxIbFipwDMtX0mBtE
ggokzpFtzoyLZC7l+Yxicola+i3jgvyqMnhoK48Z8rxeuokJJeqd4VqqQH4ibRyqHfK6L7OXJpcC
hZF9xlDlkESVuircLu82Vdj2CPXGPXhkO7sxSiTKVt5kjTsB5QyZ4iaJbsc8iNM1pGO+QDxhHzd0
0HuAetRpvJaciZ8d1/DPk3h2vljaPxZGAuoNf9j2eu2O1xZBT3JQj2oWAsX7aqNnesJzl3hhJY57
adQivVeJmNFjqkvz0hq1LtTHj9N6D3xlV0G406hbDU0HgneMFceYJG8Kjs4fqUqdUzrMSA6G/Wyc
0dNPd8zsOiK9GzXPSpj5fRJN3XmSBOYN7mZi9/G9vPpAvv/6pJqET8w+JUjcYzBgMxZu60dliTIM
szjq9ir8VjULphU4OLs4l9kZzcCiAvPdubTVN2nsuYcYOOyGlmIQQAs0injTVJ78inHaoKckTJtK
o40vMg8ueC3EdOn1cXQSuTJyVhXaQ+OqnS0bhgkSJBACLb9aoyjlqr3BsuzSrDMuQPQP/MIojXMP
m6prZGA4zlIcu3bRyOm9riyE4goQEWSUooBBmdc5pl7DmAJ3cNL83h0oTclF2s+dPZUncZELnGdk
IU12IpPVtUeD/FoESQk6gT7VtKomRrCdh+LQGu10dTGqoG1xDlQeuFofvf8TcFyI85peZH/BZS75
irJeByPcxuOiHVJopR8/nd/jDztFazTREPJ4PschWdgjENhpzH7AYjDlCtXG9DuAqHkHc7n8QU0l
n5e21xYoxvd5SNGnn71B/UnA8t9tWFSfSJsFyFWkQ48ahoAK26JdZP4jROex37w+EG/BUf08ybFV
MGEe3NZN2e9mD/algk35EMPAVeyTxbr9w5r8mxfWd/QYhtBBB/MYsbsU/ThUqBf/iKTpfa49q/1k
54axkcxAzjgX+8s+r7tT5ZTFST4J66IrIVysZN5N1wlmIgCSy3E4T7BGewE5X7srv06yz3+4y99S
BunRRUaA0wYzTVF5tGRDgWh5UDv9DwZEdXRHZuG2iLsge9S35nCJeEHG+LVdsFz0G7d6iRfs51ZL
aKtxL2TV3rtBHp2bcszubPSDGCZyCuygYecsd5TKNXZRxs/99l8pgNtZ/fjf/+vxuUjKvwiM71gT
+Ln98nx/E1P7P00GbO6x/f3v/GRa+MG/EHb1aB0EmCNqXv/f7KTAQTkNlLVn0yoEOR9wwPxFdPT+
BRyE4ZYTaDKF0HprfxEdBcQli9+GBInoLgDWf8JOAt797pTTLUr+oXBiEkR17R6H+ZoxO1ze3jlx
cx9bPhcj4qbshv0SxtNpHtXuAZlHZuvVOM7P+F3KczdzsI7xLWv8VFU91tqtMh5zmWPaAsiboX4o
bj3YxBGNLa/cRK0jL9FQaj/N6ZDcgi3BWBLEwUlBT+dbpUIfXoVMTwFCbrsZ6W9aZOkBGkWDBEYK
xoKBnlqeTJUZ6ySMMOMMp8z+TJcvO0WhvjwLpcj3vWhXDFPLi8q1QZfmIaLmaRGfWkOLg1pSFAWt
cE9sbCOSp0Xd48QY5tNVpfx8r3I/OJ/baEiZTE/2DWiDALPPzLyw5gSHNzEbA0AHUe+IxPkeEEj0
FS5mcGkZ2bU1YRoS2tYtbhZ0PzysFsoasyCkX5V4IV3ApaGYkYe1mE6sG1pHGOZaiOakEqic42Lo
0EAP37twDJ/HkYuIBiWwOmlQG+ir7K52Uq9eTTmiTqqY0kPQdt1mdEasqORsUQ3a/ZfKT0I0/+Px
pquS5QnwyfwVnxVxE+HyecA1rbn0RDrd0GhL1rRCkh0mWP2ZOXn190L0E5pIEeoqQz7spZXxNaIJ
RbGszBGfG/F9zJz+2QjEKmlcgMuBOkP05cTR4BE0SrC0x89w07rhRZGp4sTwjRPsGbIN6vhIvQJi
39f14L5EuGSgZ9MlZ53njHvPDMITu4iLayYDC5R+I80QLqKK2AoKyTMFovQ+mpPgQdZesUUAQmFU
5Y2fFTy22yB0kouFAvNibE1cd9BHTb6gxtOep72Zf3YqR+0xDgCVN9aVeXCnXEI+yYW4WWaZXESR
s+yAVmE8hgAsFUyiEHsqu9onSohBW7Sa10HDXqGe0Gozi5M/9dOkLkPPyw94koozj5b7vlAeljy+
TL7WKrbA3ij3BnuD5TBBH74EFiHOEAuqDg12vledU7W36YKiD1bB+Ulh9CeqDLV9WOn6l3at7IeS
1vtFHTnZSUJj55CmORYrBXZa5NWxe5Wr8cyOR4ftWDcHw+y25E/dI0MPE97qlFlbW4XyETvHH249
FQh4KUwGQZSeVKB9d3Qk/M0sS/teONnTPAoVrY3IsR+kX95WgwBt26oZY5bSvKlizwNvG4fGqWsw
5EUBwzcvYySMrPVoePUjbpLptYyyGhoyJOYnNPfjfTnwl6Ilye/8xCwgVoHFN2mIn6URD3EUAs2M
HiM4gIPFZynaDisiRKBXXWbdgtE6gbbvnVb4QTBvB7XjyaJcJXma3dCRzj+5YX7w5rE79cKlPMGK
AdsA1WernmD50FVBciLdItxhTFVvONqnVVhO6SfVQiVbMHpai4wCYolnjMeUm33FzHm6k9SZN8ou
qjUPlBSwiTNcOz1MpIxm2o25V5/VDciJdRDs3C4t9mE7mheABXJsDG8GCJJfDd0Hzzxh3aRmJA4l
MPUWKhineWkOzZPo8LlByHgzmpPc4401bYfc6g0UJ4T/tZPAobFcXvIEV4a5AhU0R1dLW2V7Y+rQ
9plnV66bYfK05cFY4f8yQ9GGEL1aUHnzN0Ew3EXLjCZ6nlF75wiCEOao/+BfFssZCN36Yi5Dc2tZ
xtcUWSp/FUVIQCDbhy6tB8Y8YL66zo3kS+aPJnKLmJrAIalXdppV33MvXs7CKg5uXKyBTtrWhTGO
fWd3k3RGhs90uQad0z56qZz2KRPma7P1CmhK2L5dDj5akX5YLGAd/dxDPqkK7gNOjcsF/+MvSNUl
58UyfGOI4B04ERdE99rhso2chK00pudt6pXrbjaC86J3musuDeuLFATmvREmOQ58hUK7rY1g1WLt
tdix2oJREF9olNkHr+NbNqFf7eIJ3cpFRv3FSHvi0RG1PlywXv1K8p/cgZ8d8hUiyYxF0yDaYzeG
fdQcwYm1wvjasqj0cG1zV0NUT5/NnqUvY3fZzHOntu1k+2c+wuspvY4qvoKxNbLRUCEJDGZ0PNke
FGck+n2ZTJ1Gj6u7vMdrGvLPFhT8cp0NwtmqAV4AAljmggWSUTr4NE47r66GS2uI7NOAttY3PEyy
zciUGLw9x23CK36GBpw6ACiZKuiOTfCQeV6yKcrR/JqHyLwTmQAOdPZmRuz1eulT40kxmz9VnY8/
FE62VzAF8xPXMcIdwuDtTT6P/h0j2nBnmbX5OR4SLLYGGSKHiIvmTsSyuUTo8HuJZ9GTufSEf5oz
C9yEyYn2kxitzUJtu7Jb48wtTZsmQ4mxH6Xim0QVXCfMigsEuG7AvmhOZZpGt71LIrJKe4xB16WA
+l9HdX6oYl7p1aQkmlhL21DEyNCvXwItmjVo+SxnGo3zBJNOTE5RVxvK7NChtuVq2S1iLRxoX4tx
ZZ33ABvo0USlC6jzg49qV2nhnWMsI11OgaRXo8W9GlS+bC33pWIpbweV2fcZpdMTivrTF2BlD/6b
VBhyoYj7nKo3GTGF7BmiYsgIaYkxUi3MdfAb0+pjCbQZBwu1JD6foKdv+nHq/eu6q2d4aF740iez
8BGqGXlwqDTbUAeGBUu9ytz3M1nPHvJ4dZHAaKoeFAGU3EvzTKYw29VwSopT38ganFNSe0OSl51Z
0Vyeov0rH9zZrb/RvIjS65Ae3ZmMXau5xUcrDvf5kuWoIk3tiIvaKurc9Bked2vcucBJXcTvhxCT
QwM/WfB1idiUhjnvgQaWu8FrvyDqPQLdi3IQ1DzJLnK+TIY9HrxEIaFXdD1afuW0C3JJOpnHp0nj
nKPDgAy+aVTuKsPF9x4vPeNALnJXLnG+jalwTzlBjM+xkUQYcecWup/WfImAT33Z8DRPlw6JmjgZ
H50smE+bwDMAOhr93ionLaWn0y2x2P0KjYDmLElOqIgACs6boQo7OBqAQ+ACAy72XBMSk3NTLHG7
SWsjOlmcqDvBTzs8bQo7Oe3M6Nyz8nxtSkudIyePM2wk62+98AAzT+68T+ohwTGrDbaYW6MolOTV
dgwdRZcghrbTAVVewzT0Dz16UvT57WLvmqH54vTwbtYKYM+UIG8lrGfo9p7/pTX/L3vn0Rw3lmbt
vzIxeyhgLsyNmPkWCSAdyaSX2yBIqQRvL/yv/x5QVdOSerpqel8bdVRLZGYiYV5zznMG2tAvg3Db
3H6OWjIKe5/FcFr+nszydxP3F00cAFUEI3+CmHgp0m/kSv7Mq/n+U38Y5uG2Gexj6co2lQnt1/+0
cUhc3oFt03V2xBjqDUHD+HsbJyBTgLLZtBIbleotNuWPNs58x4YCQ5inY8Bhpf5vZaP8Moex9Y1j
sXnCEd4ghQNa8/OskgcdIdrDMF+qyZLhOOFWhVqVbUR2dxrvSWlYztnM/THU9bynVBLjcy4Ut2Ul
q/bDD0fv7vuM8D+qobwjI6tX//2fxs9r5bd3w76c5QssAGpsZxtz/rAvZ9KNRQ5+NSUt5OA4pyXc
DW5NAiv0xZpx7iRAIoKgSjEXe4zs2qwDzRatyhU+ZKDqq+x7/ZbfkZBEWBTGMyoNzzhggI5+Q2xl
zH8x7Hyb5f5j2Pn9HTM9R9nA8p3Yl1+2iGIb/zhy6S8W4/Q4cHCsPI+M3fHuUZLx4F9mIwtSHj+7
dRsngcPWrUM5dotBhm/df+X+CeyXGbsdkB1eE19ZJqxK3M7O4xBjQnLHru1ckkipAlLs5XuVtFd5
MdlziPXCuUm7ZCwPf/49/PPXgHxCZ2qKNAqx2q8DbLAbMfnmhbpUfSTf1zF6U5o6aqRdUw3zHa21
fGwio/j45y/78wIOLzdkBMQaFuN+NH6mtb2tH759W59j0ai4ulTealyMPBkuFYrnlKDG93/+Sj+P
0r6/EgMS0qaQhwBY+eU8a+DBrS1It4vX6OKlBWteHKLeAwubN0mot0OxgjddGCJnGL/Kvzppfl6+
bC+/7YCQL7LGhjzz68u7rpWSc0V2zXbnfinxRb7kwGyKg72WKiSxsQYlxFd/mIr2rYuu3d/6QqrT
JBdxPWNdQDLP/oRAXZfUZqtrTEJFvGX5DWlpE+gaOfG+LWuB3cBiqvpXM+R//qJQf3DbYHzLCIpZ
089flO4MdmXbkQa/OipfcLaqeMdIo6f4ZG5RxecJF9xr7Mnmel7bBBeeINyYWtn91hNAUvtLEjNu
xHXzW9pZ7tcR/b37F4s2FCm8ix8vTZSbTJjBEWzLx00a8/O7dGBO613SWzeZaJtIekEvkxUs8EaX
60c8Yt3c6vcjOwkY4lg6/M6oDsrEhFZskLq8aMuHpsBHw6B3ij9MWVmfYPP1uLLb5hlDFboXVkjY
SjYCHvG22bSLMlVdpg2RB22Y0HUCVrIdEa0w9MwxKY82vMEHM4vvqLesmT7LbS/QfZ76NxKfs0H5
jHQxuTeIYcW4OXnZNQp17xNkRnFONqjf+sb3m2CSlyCQwP4x8IIAOG0wQGPDAq7Z/AW5SP846BrM
wKnsXZI22oG5i2k+tYkx5cQNaJAG6VaiV8Ty8AfTqtU+DxuUsGkUmY4YJE9GK4uvKfs+rvsNZIjQ
dnZ3AE9iaPiADqkUmwOLTnnbTuWMh7pr94Yxw0YsmBrG/jjFXuuPGz6xRKMWDI28ZSoAWxHWeX/k
UWNOfrXBFz2MhB/nEta6ifb00SZC+DDITDNh/ZXri+fUXci0BqPwmHvxXiMF8QXh6vRNxRv5cTU3
CmQVb0TIeYNDWhsmcnkjRnYbPJJEpvJY8U93SF1hS0KVHBnavzEn3QjAGKqIGTP/BqVEugefsoNU
GYuNWTmxy2W2s5EsM86kfm8hZFA0LO587ZD4WkT3w9Ti0tktKV7s7msSJaa5flKTNm9prxKbU15/
MXH29qyLhn4YGv3S532Zz6QJt+thlLjXT2WXsg/OzKJ+1F3NOmWLBU5p4DuIsJeA1+DrKjeKXBTx
PCRUampDBwS57uOCMaJbtp6OWx/zxZ2SAPKE7Flz9RZn1BTR6QKH5lm4d7Qki27pGy0HkwdTHU44
YgXKfVWknWTjxcMrCmfi5Al+YQ1BgGOkV8JnV8skFHQ8mPGJmS3BTFAC8j09S7n63mpzx6xMxn1+
mWDf241qidWdSrUSR1ycet+0YXRTPdBrsz+kwhu8iw1rMTpXlttjNPMrbB/rclQ6d7ckbFhNl2Gk
xrUF2amqdL8UTrkcdaXKBrIBia2+S1FdHLq0TbEjOsL8wJ56Zc1pOTlozbzUtVvy7DXFIa+qD1lZ
yvJkdbIvwjzpnYd1IKliD5DTNK6SKVHkYLkJ4NZDxJqpeuRhbJ2JojTz/dDwDsK6L+I19IwZYxHe
sGa6Kb2FU1vjUumCyMCr1Vm2XQRxZMVD4FZkgexSV1GfVGtmrb9hlpDMr3gDZWAtZdKeDLzzxzgl
99g3c1xuQVqnxHwMUU6M6dQ18i6Lpkz4eNwJzShRRmlXBJGJvdFEsc3blW4TGiix6lOSgucJcyJH
gFny73bbnJmAsza2WoQ4KSndaJs1JLhLvUD34zoyL8ZKkla680ahWU8YS83h4jSSaXRFEOkNKC4e
STFhk/wAyQgcrQgUT/UJzHyVnNulLOY9kLs1vTLAUDyJzLRf7DlCRuIZnLx7rEGMqqG/QMElUTor
gwIPmfLx4OAegghSTBOVRRZn46Oynem16RLrOLoTXHAvt3UTkVXE77GLOpv3VTdijpobS9wr9sZP
Rk8k/G6CwO0xy15cZmNmmaXHbjZNJvduDIop1Vz5Hj74dnJmWauIqVCEbc2L6D1fbzesbzJVvLFa
cdO94gkm3zOs5OwuuUt2gWfIGWCrkpF5lwEKzB9Mr5LiNAskjjf93G/FJ/PaOxuL7BzWDI+mU12v
K/FhZtmvhy2AhA+/vfWJ+xPviyTgi7ArPgUWWw7VxppAlp+PXDpNwWDgvupcLvluoCqI+Tvuqahc
ktsWZdXmJmsSna8bwfBwU2roPXepPrTzfkbubYXL2JrbTYOLCY65wQ1klsZWJ6OTeU/OvTx7Y5p6
qLDsnPMCEsHLhEYD63FHUpvVz7q6iilzM2jOVZ49ejwtDqrSYUDKuP0EwYuVQiKS1DzXXiyHq4hM
qjFYOoR+FLiLdWhMDitNcLt8yYvcvpsHRQ53qy9j/mFyylgdy0grvy0rqLpw0zEnAX2Ax1QRQZ7a
E14oP2h6VO7LqYnxuQpuc0s3JQ9p3asrWeaZHdhmZ8bc9lAy7lCsy/ddBpUyLMyKy2TFdidPoqqN
9reSG/Jy9gxOqXDa7tikFZAts58ZloQ8ZKb2yugGE0OjLPqRJy15H5Tebfa5kyygNYAgxnmVfWd8
7RUJ2LjSDHc8pZPJr5pLI1l9snOc+NTwtTD0I2GXPfo49jfz4haP2YjtyXPVETHNyD5sIivNz3FO
wa3HuFffVM4srrWehPUwaatyvIqxVQOfsVWZPFGJqK+63FRC3DrVCAJLkVYip9FreQos7SNbNiP9
aNTMzcbdSgW2PDcY1iW/jBk7U2KCjc9a1EyvIP+00S9c5bAfQEVyz9QmWg/dAGgrTNeNU41OObPu
ZiY89qV0GhYcbTPqDrbmRMzwObNJhVPS8K1NXsWOrltdYgY8pVBRzRY8k7Egs+uwelADd7mYCYFZ
ooV5NnMNp/0w2YvxlOELw9rXpfI953qp7ioJx3c/mI3M9l6ZONNuHj7FxDdoJnztbXBvVgC3J7S2
4gZKIKaiNkL8yMOdMzpEVsO3SeMAeDq1+px4wq5JrDsTebJziuZa8rnmGaRp3mnNFKB15Z5BNTb0
NwWrPtpIPKt7lXh5EqBp1k8L3IUOII5DcJCIEve7ZvjvScpfTFIQeGwL5H89SjlVX9OXX9D433/m
j324eIduxUPbpP+x2P6d++t573QgnvBbt3HIdyLnH3MU451rAwQGWGEDz0dH/Y91uEsmGf0yP8ZG
/A3x+f/+6yfGm/rlv3+cXAjxS88sPAPpPb+NQSFz9H9yEg2mStI1mbVTZK1zYLVF8WJnEUmpQ6qb
6PzW0RxBexP4rjBxT34emwbJj115szoRF5gBOTiM9HT86g5GebsSfPpZ6tnC2oZTlDyPQSuDmank
vqzW6nNpR9ZJp0m77dLJ6XfZ2Fk3PJi91c+zEkOukoVzSB3v0e3y4oGnxXirjy9l3QEIUkn+niDl
7lOdp0AM17GoVgR3zfyiwH/PwNhJiUcDhVU/mOXWqFgY6/Kwcdr8NdFy0LxWV5JFuJhdBBOKJgSt
PQvpCEvFTbzMEQ9/HY1rYHemJ8Kipuv3O0uC4c28zDq0dGIkslMpXzNrGr0QqBPp8lpVAOnNNcrl
RjXNp5qlxoXoM90frIIHk1TTF68cq0+iT+3CH714ucIk3N4vTRa/mJTdLP4JMWFNvychicTSwdT9
OfUmkEBzfWdD4WGv681ttwP54x6ISswvngXLh0STdb+F/CyqPpFkMsQsrwd/rIiAcQSoMjN174xW
SeoVq/wyqwI621x6d8D5GvYkWf8IdFzRKChQANNiQU5vjAI5c16d7Z6bYbasw5VHKRadVmW05xGm
Eyac2Jage+zWvfb00qx8UDDFe1giw+PAnYjNhjERZpaPxkfqxOhjr8Hsbya7DYlFIJx+JakHc5KD
b3sR/jRHKw2iMXwAFNa0zADK7nrCYXWVeN7I/kOuSGrxY+RI7URyO4qqCJtWAtWpJtkCpeDxdlNo
c7fxkof8pd2yUmPGffYhhlBRstmb1GeWywy6p6hl/0jZGt9VHvfx49aNPiRNbn0w4zK9l6vNqzFn
6h4NMkP3Q5uIK8MEtbFLhjo5alZPYOxSN4HZj+2RDAM8d6zVfIcchk9aFXdnkmzkb1M3uR1UrBKp
n2FNHtm9xJs+kHq0IoTvITuQmGU5d4mAkLcbPbAaOwlc6YsADACEKjFp5fS1JOihh8pTGtUT32P+
PBkquXPnTN0oauiz25kEPBiskJneVyQWOOxJAk7X+gnMmX4bd1CyAq3l7406Fjd0SgOP7bpsLlnl
1ikomJKr/OOMS3JbqUIL3MLRWPLpDZmuqc7/1JWxeVNmOS6Z87ABtPTiutL1GZYOe69+PZbTwBRh
XPXoYZlGazkTHZgd28m5M7wsx4XgMpmyePwuECMeZwQwI4vEofhESueyM4qIyDF3EFL5eWMST4Rq
5pFKcmBDmBq93+N0Jwcn1S8CTch1bzvJQbT4DFStCPNlNQSZfMxD7JecilwvD5GisqRfGIvnOZos
QoqHXmd9j0+ykIFogJk+ilVNZYfOFmzgxTRa7TgN3XuBtfteyz1JbnFnTfRe43mMK+eGxKbuUPZs
ywsAhQfIect9W3sm4Kmi3dWeHZ+8RRX3E3FtD8WUzb7Is3RPWVeEbsMXyVxqV0YIwY02uZTUfEPZ
QwTr0+sxOzc4rk6DpbVAYyIQRKn5yYkSMmQz7Zxl5m5A1rGD56D4NcCL51aJ9wmTulOkuto3OCwA
Izx1m+rikxyaOJjQXVDaj9pNthrRMd7u1sugf6iMvtnRwvIlL187NV6xzCxAY+hX2Fj7xceKoZPe
nDzPVgLSOKvfe+7iElfbfGHNU4Rzaj5A7pJBRDpsbHW3zpRld31bfRQRmmRMtm666PtSrx/HDedR
zi5QB51Zjz7lY2BW0F52w9x4RzcxSOB1KhAwVJwugwKkIKmhaEjVFZtvkI7SGw+orEVgqAX5LQYI
PXBlnpyRqoiUj9esn7ZR9A1pgWLvTMbO5DS6cvi2Ca3siAvThuqB9Mz6oGF/PDBA5Wxa6vUC4yqL
OH+QwQB4bO7bZZEP1tpRUSHeL+5zbZ5uHdl9detEP+dpbFyt6BhDTU1e6Tf2TNwLGTAIlj1Ovyf8
tWT/GjZG5Nk2wxWdKDz1eLkUoDN3y2hAjMqBsWu2UBdTpvfEIrdcEnmC1GFUl7LLYbqXiETGIoru
bTOCR78F+tq1TiI7XxNQX4KqTEy/xRy9JEpv783GnSga5XyVdsp6cGidH0G4lH5vOWeFlMTH28Kd
X9M/QABsd7bGH0k2kyfn8E7N3P0yzaN68DRJmN4wL3uLBmc/EDL4zVHRligaqmEdrqdeWAW9nRIX
7jHaNaImF5lUUrYPdpEUQQt65gqxpuXbrOcPsDCSL6IouLZkrbBt58MDJ2HBplQv7jI7sndO5bhh
6qyKoZp+5wolgt7MulO5WtZdASQg0IalubUn47M9duTQ0SY8lpIkObt30RzDbKSJN3ODMyPJkWRT
8/sGPELEMCaZjgyQD0bTpVfa6EhIQtNyrLx0Pjk9j0igfc5JK1CBB2/F39918l/UyeCQGWP/6zLZ
30TYX/r0y9D/qBz9/mO/V8rgtrc6GDyuSQIFxmsK7z8iMqx3uLEpe6mUheH+COneVo5QSvDLohr9
Lg/9Qzkq9HeUyA7Ft83cFi3qv7VyFIKi+8fBvKDYY72j4/A3XFtnDfPzYJ7pHeJWsGnHuooNgLQp
m3xoQbBD+o+Lk796WHl2Tb32IdsmST3rqN08LzmNfN74eu89eaOXnwHz5TfcSK9HTyhspg5bw84i
coHnv5uRgbMMYkbHUa17YZV6gD7DgmTQyn0jNaSezoDdXJr3DZTRgNgm6GTCy0OjdeddbPCaTKpH
n/AHXhNFSwDe4uNYSCQnaU1vXIMksLNXR2v0oCj557mBAoNUqe7UjN1Hg1w7POKjtcuYu4Zl5L7H
fvmQWcbr2PHyjt18LGrWy3FPUHztMs90zHsDKiP8Hj6P08x9qHftRwfoAtxJxpOTxsermGuhAqz0
YNTcU9d5p7gCvBMpDs3I6DbuSyyYWf4Np/O8cxwOJXgmFegtv7QYOQSCGHs+AodB904lBWvAxJME
HZ33gE0RdVmED42yqT5momv2dYFkw2kd/jYX95M39OH2k5lgp5kSj4xkZZPuLRyCprD6kCprvY/r
4l4uBasAxUsyObWvbNHy9ieLnJCWN2Q1Th4gPH/OFbPtyN0EaXX1balaxkVWZ3IHXBAt5QsTbITr
X6JCMzgO8gknbh9aVQE9El4xEVmsBZjneeD2yDDpMqmeiFHNr1uJ/hJLPHX9qq/HyePoWQxAmCa4
J8/Qnt5OkrRdUDaKVgWNy3nA4PK+HD3Ac7p8mtDeMpnlj1K378eUNxVnuTihTSSOISNRtY7L+ezK
3gxHhiUB6IbRJ43tkiqDcKGaTBR3xJHkRA7je4ZGu6GgLSlt+8L5/A1gFnonAtx2xZS+AnXhu1/5
r2x7/o+GVgVT73HXh5XmM76e4c4hwzSpgW50SlgfHtTHt++7jD18Kgjx/H7i88LxlBsdi6++Rco0
OF5x1o34Gxc5ZzXqEeZ/nJ2ey6lSb9dC3PbLc5Hwn+DQXi2DN8KVh3yrAb87cLgwlTzRvxDW0HKd
0B9FZ57e602CCBKmiProwmf3HZdv2Bs4mTyuxreDUTVcFJPGP23y8rWsJ5Mm123PcEfsUESctEWu
ovOCfPWhVFnj41bIdlO3ANWHx7eHYGqGXV7rQdkJDqk+8h7iRF15SpsPMfvra6uNUgacRJHmLhcl
4tTrdMqqLSiTs4xMeubfVX7jmVyoNBR64I1oh6g1ilDnOtGLMb0fE/vydnlZsE+PujGY4SzIahtI
R9vVA/pjbEVqy87Nz3GiV4cZ1VQI6ZDLMGdN/PbdYjXaoF/VtTNG2y2EU6CiuWIbxbF5O8tXN1/3
gO/kAaFiHjJBl3uMzkUAZbTx306A7QznEr9PxVodrIXbmBy5vgVpjce3r7kfpo1Dy2mEmr0Px8yI
XmD+aEc74aPC2EKYNhjaMZIWdy87fUUqxldg5N9Q3OJWtrh6dND6fmn10jcrIzrr3VBds52ZL/Zs
H7wpe4W9SlKIO1XXUU77hCQLu8iqa8fY5jqtCVi7Xlg/7F2Hk6wqrepaU5JXh7jLvbfE+sDNgfUC
0zdxAPKkqB9nfpkxjb5QluO7vW4FbMbUrjVVd5ocHOmsTLxgTkv9qIOtDzWSGnw3Nri5TXx1b3TK
aDDvEwY6YNyq5cCw0wyB+Y2+TX6XH428hWkwuIqgfx4JFOEPt7C+35tMOZvh20XLcmtEvaw98buT
O7vjlOhscW8u2XIgKsCjMqq3xw6ZwBDOm71CoebndaEH7Ngq9u9ivgxu/g1hJ4dm4Qp4O9aMhvIg
pxO5Gwy+V1GxQhRzT8/o2dwCN0knUI7ozkRAGADGKg5e1H5rXf7vkpB5LvoGuyv3E6EV6d7oui8e
dn18b6xS69Z9X9aMiXMtudOm4eJuvmSa4fi8pDOTGK1gIhGQWqaH8CXocKpZc7YgBOJv7aIcdw4V
gRNK+h5iVNcuezWzeg6QkkobYqT5ZMd5EUDMaLIbNnfDGWYjX6Gl0+DQ5BhiCDOdnLWkTvu7JBbQ
eCDDF4j/gRySYbjkvR6SwdYpEqGTxvCdttXOTTS8aH1df1UEfYtUJ/Iptub8m9daGiEaQPpIMOf2
Px37qqv3TPeBAgNHai2/yTqu+UyMWhDzKAoQSUU3ID1XbV9YoPsu6FE8l3w5QYZrTzeifYSVTbb4
EI/FdZRIC6BfR2nqtzQ86cUewRaFsVlF2kM1UD4ALH76oRT7X+RLvwgOtroGxyd+agebGMLxzTHz
g36lkJq5irobjvRt6B7X5Fua83CxKu8JPDZ8dTJ6fJH+JTYJJ9Cv9RSzTbThDB5B+ui/1FNoQkzQ
qc1wNKa3mx3XoJXmX6sJNxdxGd/+/FP+Iv74/imRf+A+MiSRoL+82jrFmiAbczgWCyfIVgnIHOtF
jNT/7ybg/5TRQ9m+Sa7+dRdwqbs++Y/gJa/7lx/bgN9/8Pc+QOIFczYoGxIuIlZM4wfpoS6IvuIc
RYUEEOnNXPbHyJwIWiSJkr+mMkerxFn+u/RQ2O+kZdA78GOYN3Xid34Zkf/pyNzdZEL/EOgA7Udl
RiKX6ZKXQjvy6/WCSo7N0Oya1yudSbweUpDzfRTUpo7zRN0AyJRhww2csA3PxlWAh3P9pJmFY/hm
ahwVOsDriPceLkwP9jEMTh9IsLqp4+qYdNZwhpzrBmB+nKt6qLTHtiJ9mZ5Du+pTzwDYXjqPo9fM
zxlL+QqdeabR6rbMj1XW+g7pQOhCVnD5hDgzUhwjC8KmpOfnZ3aJHR/hat44EI3OIGIY8bfR/bS2
t7OqA5fjuBNlYxxJfKYmcrzcdwvnDMIFWA4gYQTKXwfbmIhLQPaLHjBjPl4tN1EXs6rs9WAe9S9b
As6uLQiwi7LM2C/6uh5IKUJQEJsHrbKrDxKLbkiKRcqdnjn73N12+SIQGOf9S2f21r5wS48hS9Md
rdLh9UuejhwphgTMbI+LGtIHN07qgMXmekS3Ln1As9FuaprxGPfZbbdI3W9VvoYlE6XdAKBmJ/QG
OrVuWwx4NJux50C1Cv+U4Y57kxgyYkxbPkidKLI+cg+yHI6N2AA5LGh3i6w7X5CJG5iRftDSzABf
vby3+3Hxx377EE0Ow3qwoqBYBra8tuaEhTe8lkoG1jyX56Yy0ismEhjKTHbuq7vX0qLZ22tbBUOO
wDsFA7ZrbecoI3lmRoWRJGcFk66R9n6xaN4sfbCh1jY837Bm7U0Ryx1g3eVk1klGW9CsJ2V4IxaV
ieHIbNh7hrNLwCRUII2AYGN7OBYGR+xagBShNLLPzdyIq1bzThhm0HrZ+IgGjAfANeJDYg0Yrdum
DYpCC/OsfSKK6T1IvevMRHsUj47Ya8xkQ0Nfk4PblATYZp+zthcHCNedP2ElCAlg1c4tCDoBkRXQ
rLQDzgmwyDR502ar7OJ7WWf1ftgwuGYcMc5FDz562NKFwmxh9PapBYv9eRGr4eedupq1/JWtAZvs
xGvwyWXLcZPz+CtlHAUF50IKZzlw40Yck5UKQCB18HXigSFOd8Qo92WQu3MUOJUa8bcv7QEnuQiZ
ujNCzEqo9Fb23JlOfEMkQbm3vFdWOPqZ1TCricbRnsjKKJU/OIkI3CJNH0qKab9Sjr7L8oT6LpXd
k17NgJeZVT7AxRGBUusNeaLFnnH4FJpRwsY9H0o0AbobVnAvd72p6Xep062hvuZlaCgvwZ7KtBkt
IB2Rmzkng72Vn8beeDTN+NTbo3mlNH0INDSuz4NtcRRRngSmwBXtxHIKEIG2O92uU1/Zmf6ME0Df
9RrFRTm2675PcDDIYTVYiufVY65Zyx3MTf1s9Ohj2KQ4CYWplieh03hTMPelg8OBfZ+1qHzPWx2u
CXamNne066oGgFLnpBaJ/DUdkXpllVecxtZllehRDbkrx7NZlc3Yt8h2qaV/m6OEwnmq7XMzrowp
nf5R99LTgKfu7K3bJruzH8gDacNJt9hZyJkQsgkznaA+JRRUMm4qHlJ0LJEx3BVkasPHTJFNp9pv
pViXPYHXV13v0lfx71FKHSZClHaVqKo9HJDOLzvVsO0f1S5xLQp/kb60NW6P2FsfVW1CEoEth8uM
xMBtfuBjbl9CM63NoKtaTqnY6W4W090PpfkiWws0UJpZ/rgtLyKwtn7pyhCaxQ7WWnaYRfvbiPiP
AIglutgd+0S9MIxzRE7bPivMkd6uYbHU500wydI7JpZ+WxfmZ8fB5Alu/aTs+b03KWR/KZHjxWI5
J7xF1ROGuA+YnyY0kO5vTkKG8BilzNzj4sk0hitX9N2l8cxzCsKGeXJd3BQunFq9uysYH0FpSjyf
pdi3rhv0ICXVcGevQ30QmO2DyF6ysJ364hqhVXcQxFQxW43ksaBVVVbyWS6efFrEwhqtYkTuZOww
zaXd914xwrPmFat1fWLrlN7B8r/ODB5C5JbOu3ySXM9GXOy7wbZpVO1Heu0kcPo2vVpadYo79nQj
jkosO4O5A2xFJwP3+lORzx+naKBgXdyv9cCCOomLBDlGPx3gh2n7uIps3y1HeQuH404nL27XCrG9
8ekG91Lk97bJaCJ6IJQKM4uT7uc2JUHLEcXJSLQPg2yyXavNX620MbkXDsPJG9eOew2p3OS4OEfu
v+k5GbH1xhp3ucnTbH/oPJYBhWkd0tWygYZPFvnXjeXPojEOsZt9mCAEnVbNewIPdaWwr+0aLf5m
aY0LaaqI9hpmrZ1oHGNPmpIXGqLUz0i9zR1w/orpWA33AJl1MAHisSqciqrqn0VK2lbOOauxED1i
EEsFPTbO3np630fEfnEpto7KEMZw9pXebWR3cmo21WC+XWR1BvjEOraA7EcDsI1jRs/WgLzKybFi
djBRsBjSv2SYtFe2VOQLmpH9YImSLvpTPc7s9dnYjMqVflZ7UA1JBS9SLWGL3HRr1/2tRfk/ldcG
OhCaln9dXl/xa4Yv+fJjaf37D/0hRjFIwZSET0uXCtukRfpDiyLfMSInkw9GB6BRYwP1/V5YW/Ld
poUmqE6nQzThzv1PYW057yh2pQUzQhiOvv3Uv1FYG/80XwdtDTLChq2yuXvMXzo0i4kS5McoPo9G
1Cfsxgz3nkyBdW9BmcWG5srzqL9m2oSSgMt52nG2yYexHvtjx8V+sFqjPbBNBcz/w2H8Xxpk2/y5
5N/2C3w4G9CKubWPtBE/t8izwl6Ys4M4uWj+61vJivTWWx123pkW2UQGDTVx1UITYUp0Th+zv9ea
kQJ5lkP01asq417RTLRdSJJa6X5Yue4vS8J91ReJMj6VCdJevKFjs+7X0dG8oCBCTb/lScLAMBAO
XNbjlEdrQJhY1SeBUUwE7QS1cPPuOVnG+FjPGnhUX9pF++BFqoB77yrWrwg5UE92g7EJXrIQD8xT
6w1JN4SSAJO71XCGZ1mDh5i6lnkLyT0FT2xQLa/Y6PUHEUH52o0M1DM/TdhFsu5k97kfecAV596q
eXiRzoXsLhsQh1YMpBF3T8heo/dzFGsIndfu3MaZcRhgVnxJ9aS7laU9B8Qa4N+sz03tqCcXr/Ad
qtWFSOChv4qiZDzPGmVD6uJ42RWoJi6tsJbrKk6om7OcvmUw6gdNyE+6lTEeTlVdBxg9k49kvTXu
jlp5utFQWdwTCyxn3wW1EE7pOF/H7oqnOS5oEgbctqusXEIDHSPekxgjXjtVZjvZJCxvAIisaHj0
1HnQvbx5GNPK4rHhlXf2uLoJs97OyG+Y6SvrOYs7pEGGlt6uaxuKJTL3aOCnp0XXZ9zTVnWancY+
FEVZ7RuXvD3f6JzBV5buhGvlGsfZiprQJb1pZ616G856U58EPlDfIJLknqPeXnlO3u2BxOrn2EAT
CzrBOyeGXsRBVOnFx6Y31FPtEpTRTqyw/HzQmkeUkuvFqsz5GpEo3DSXylMAqKQx4tMjHtkqibHb
ypreQRU8iv3aTlRaODeTl5zTHv5dN4MoR9azwt590N1xuuCwGa/sSQ1hIVKJGIPZdK8xOTWn1OID
9dZD0lNKDzqVXdylVHqgvlxU+BD0Qam1ggQffomvzYVGkKMcQltOxosZQywoMzxBGJOjG/CSIvDm
uTsKBqYTWeaZ80mZy9r5EfKBkzk6WRfUk7XAOehdhqtjbaItcm2lPErE0mUhI9uCQbgll4CVULyF
CkXaEyASBCLMLPsTqTzGlWzs2iaKXadodddu08wWyTXJ79UV5EqOHn5WWhL6Vgz7yb5YTJsRsheJ
L4SwTaRwUh49Ya+urmUhJYdvbfMt7z3agwCIfNNLt6uLPZ7YxYWIxsPoFFaBhkhO926lp/bBzWvn
lPfds0ym9dUd15kJshIneMs1OZaLxORiaPWFO+H0aUwWj/LBcxamDsQiGkGedrn046malh3ZtO7n
/8/eeWw3jqTb+l3u+KAXXACBwZ0Q9KRIifKaYGVKmfAm4IGnvx/UVed29zG9et6DqkmVJEoEI36z
97eLwPW6tVD1SPsAYqe/oM9CBG4QubXKIcAlK9I/o/w8lW5rrujJ+0MZOiWOPg6R3E+oTK+Ui069
6uPQvCK9Gh6cuqcVn4uoH1dT0WRXdo8VMjP4mGRK9aXGYNWo+jU3PwElHAenPPIgPXRBhpK7LdQt
7qy23IzUSXfBokoi45iFh7toleJFtcQyRMvWRhfbuC747863wKletE79LOq7wYyi+9gEB4UmvXiS
izoqnGil8mpINxzPHL6iSdPPJMQSs4q/5VUasTnYOqZMe6usEAHWuGixzG9ZFtk9SLTCitJqay/K
LUIj1XFCSv8eygi93qLwMhat14joa9YcjZTkRQmmf4vC2kUfFnl9ssV5WmMCKpGPBYYTPRjCNF/L
PmdWMaG63jd1E97btl1R1lLmk/bkRs1HOekksdjsa8WuXnRrwaJgi5SnjJUwxv6uRTuInBKTFJG4
lkTskE5tdAWWgR5O9A0/Lgvb/jfnO/IyLRq2ynWaDwdWf+aHnj6fiSXCMoIW+lCnzB7UosPjbBgP
GGaDt35R6fUpDx3nPB/yFFXKYuRbdDlzhEnlW+CXLFo/GJPI/tzJXCSADWpAZuAIA/tWdacWOOr3
27bXZHQiNgsqKvpHDGSGu2ki5zOxELAMkuo0VaP1gq6rOiSV697Dijf4qfmnyXaQB1Gk1nXUqjPs
C44ckZ3DSQZoF8uD53b5yhHa6IdGrq2lXlQbgsuSy0TBvLNLreIL5tG8FnzQ7dWwSCjFIqY0zc5c
59GEjqrmXzErig9g4uqhNq3xxI7DzvymipBoCkb+/SLbTJlOruu8HHdLXfIzW+SdPKXC8u1v1SdN
NgpQrDTRuUE7j2NN4sW35CIoBc2PchTBvGsvDeBkrxGagSycWKGT8oP47MWBXl9s1CJNtb9VqtO3
YjW0F/Vq8q1kbb9VrTJyBxZTMHZ2DMzQvXaLBDZexLCUcLxd0Q/NTvqrptvpbdKdx5QErV3yraa1
7BrhXdFE1l3zrbdF8mJeg7RANtZG5ce0CHPbRaKLZpX3K/hW7mrka31YQuV8T4S95iLx1b/Vvu4i
/JWqMc4NxxmfokUYHH5rhKm7GFZlsmXDQpxM+gMD63vDrGGNgh4ewUBK6zFB5egu+x9tsVzS/zNP
IKkRMxKmxYEIgQumxOnBhrOHSLBn1+aAcka0n5naFgzJjaEGlzV+9btIlBHCYj5iADEcQ5C6h4bV
h8YJB1HkNorADHYjDAJETsmofkpGWT2TDs07IjcalgITQ8YmT0oyfIy5tVf1UM8HSbZGiWypc85t
rs/2CrIr3eeozcvGK0n6szIANDJqJDPUrwvbET7lSf1KJNukPWBRy+1dx6XPPr6cB8KSXTvYeCVT
1D6puQlsgoTUPgVPNDL8CCK6Udem/iozSz6OI649tmbYv+xkck6yTjlo2QoRMVg6WXJXA/MZiTR1
c+SbcnypTU/dkJe6HyqQya500Huu0jjVPm0DkpEsXVXsVFOPwD/CXEdJYsxcGcqNul3MoPeebMoI
rgYzq2tI+uBvr9Dt2M/0UD9UMsl0vyh74BNW5zDcRQtrtScHx3Hp/LXI/rd06p9IpwxT1//Xrcnu
V1mHf49q+ONr/uzq9L9IoLjg3HUTw4K9UNj/7OvEX8CK2cwQWVg4+Lf5T3/2dXR/f7IZ9L8smxYW
vWxVaEPMf6WNk0tD+Df7EZB3i0CLb6Y7dJREmC+buL/ZJ3pmSVlUymxPRsn7kEbjqm3ScsP28Y2U
lMcaFEqB9+tN5sbbhJVu27kT4+qemTdDj1lT5sECIXdoMmwwBdfewetSHJOTXq1dTYFH6r36N2M7
Z11GLmt92ehnLcyqDyjt+k2DoLyDOd6trWyY/UrGaHC1AnRb6N4g8sn7YY7XqWzzEykHlJRLMqKF
NnvTaCbcoMGuj3pb+6rPrwR9wDJvbYwK2XioG3d+EE0g1qU7uL4xDd2TGXsp5ccYYGUENGBrBssU
S+wQeL86Nk4dcxiynZtn0V2rx8YpsXhNul7E90i16g1bAnWPewQwePaCAJMbE0PvpCDL5m7/o8R+
uOqtfljXdjX+jAsvPKWDPa8sbyZeNVMkm0Pn2tSc87sBpxfnXzZuwL59tclobe2OyyROmfgjVPph
9hNmr7Y/Jl6KUS3GoZRgpdzNLbnZvKuk1brFLVfNtv0Gq2rXYKlHOk2N+8ryMDm5pXHzKjN7a+mD
XwU1T075OhttfkuFlEBQ6TTxSgAw8oMuu6s5JJl2y55lTKHSt24u44fUitAiIRvnBCaFbVWFlE1s
1oNHem9xstNpxlORCxI3iORjJ17Fl7rMhjf4xM0XewzvZcwtQgGhMQ4oElx5jnoP68iAxgkGgnxw
B9Y2RWYtw1sTB1tryerdjRMCDLm0s5ciLdB1ZZG3080MX2Mx0wqgTy1Tgrer+uwqU64xaRn88Tyz
I+WlI5ugMSsGXU0QIB0r9eKIVb5TK0XYjaL6TwfMqyVwBB3hwGmCd7NlS5J8uGavQQUPiG8RZhy8
fDulpRWQPZfH5SP0QeNiOWN5srkhz3AIWcqQfAYyx3DjcBunbPLyBPIgypPxfhI9yib8m+z9oPzj
RFyyASku9ti7IRMLevF1rSR0CN3KXiaU2D/rzrUOGq7sxA9ZQezDJc4L/MZIMixJhf04YaNDnWY8
9aUojkg/4p1rwmNaEyw53Zshj6boULXtRdPzy6spnG40obzGvNTHG3mS5akphZP6Fk3KBsQk39Bo
x0htsjoucHfm07I9qN4jPn+4e6D1ooxEkROQW+QwiURJXhlFfGHD13zhLe93RmdVv4gbZ7bfAdP+
fmVJkFQSh4zBt89M030Il/I0hpdEOia7hAd75Bm0tTb/ndE3Htk0dk9NYg9+6WCNI1eRXxxL/XSb
OtE+u2PO/5gFiXkQ/V/jb8qJhVXT75LBTj6+n7REtPy0OfT6bmXQ851i4gE24M/K61AtVPYoTDqf
JV72YnuD+ToUVHibNrfdB6Bc9qFMg/FmsORANdQCfueOJey6503tOrs4ojDjXTNRCm2ZzbZfrRvF
QPRK5yoNZzqpwDBvFGXyNrAr3kQ8kZDBPBF8eGatVoPIo3hV4Lk6ar3kJ7oT3vYsjLRHcsVhmtI5
PkIW83Zl1nqb73crH3JmVeGE/bhJg4KlRttLv0z4y02uLc4GxoIAPd1SPDkh374byFV0M5pIKmsW
N1K+y9pmV6eWtVIyX5oiuvRquu+05qlXYbnqRflR4NYNYSSzdb4z2+6qD+F91OvpKiNTnbzf32Lw
TkQQodzWPCz47m1srK3VR7vWmV/CuqFu1Ed5dhy+YRWITYoAyKwm+NhmUd5a7rFuZVolSKzYcG52
lTw3hENdYFGYrPkkTBuX0bvhAgGI8+kCAh6nJCHcQXm0Cje4x4c9Xo0Rg48sw4nmVeIpccoUEaDX
2xuIPvnKrVS9x0JCjLlMVbTWMNQW4ejjVv6lir48qSiuTsm8RJuaOVBsU3zWRovSXDxwTbLK7Dvr
ugwy3rXQfGs0+UmYEjTBAnIBhPAWwUDRb7TcgiaOMYUMTJpdv3Kc8pFpmu0jwpy/8l745owXQwDx
2lbt+FgkHd4cN91ZCYNSIWbe4Jitwai6YJUMU3pOHeOZ0YCJnFJhcpvyA+5oaz9wCK912VUMOlIy
jLwOqNsMha0s3xWojtVI4sx5SnX3WPPg7yhBdVrM4F03cuUjFFx1xvTbmqpbFUv3V2y68R6ns/7h
OhoU1TR9YgSV/ICcx6Y9Ya8GmBLHelfgsWu89gikwSYZd545D6w+24fAQely4Un5M1opL3hUefMV
IafY6IWcLmNUD9XGCnvWWUVrMn0kQrbb0HAU59JwLhln/gOPFcxNJzDuYfrbG3AARennRAfu04Jd
mt1As20Ms/rVQODfoMw8THmZrqyq+tFl7PKUZEWfGP0b1j9ksCW3vWfiHEOI9qnb+js1706fVIDz
qppWNMf9skhKidAS2l1twzCbCt13+BiukrgI36AsNPRc1rplX3hmcRhuKBLkl+2K/kaOnfGcTmqp
IQjY8InKno4DwVIwl8xA0tj2yXPiwvjEEpH/agI3+dUiCDt6TM8WFTVCk17rt9zpw5ZJ2pEUU/zz
c6tf3CApHyBkjCjPFJWVtYgcqlpeqr4aPgryvz8G07AuDlhWn83wtKqdeF4ziCk5ydu4c7FYCeUH
aS69hQwfnntQAcaxMQODJqRhokO30W1lqHKdj0T40jqjdnWMWvopogbFm4hqAS2ItukJ5jm7orZ5
YgpaQkIcWaXZM80eLqLyUiKyP9qQBDYBPAF04Cp48VTc3oZ0jpPNTMhZsWq9Qru0oRQHKoV0Z+il
2sQjsBM4UqW9ierxd4HQ9moQnfQ84CjdA+RRrw4TJZIeJljMsxf5g4vBUbMrSMDufEhzqrC877Wj
XnKAVYap9mUAkryq24SZ1xRsy9iQvKxM7SY7++k2mVw1dTBcEWnod3VQ1Ej5ynqnTCbAHVN5n5rh
biyTra1pu9AMYYvK+T2pa8ZFCYG7CHlV7c9GaqxiMm62ua23flmn9m4u57uRWIddXQIfMTsMqCJr
+vs5pcZL+7Lh5urldRpU9qiSZthLK9XeEcBeGBc1vwYXiKRypnbrEXe9pZeusL+iqqiBsqy7GueR
ToYLOiSdPYkor8QCd6vK66ZVow/ixarG3TiM4bqx5sfJsdwL5i7U6pJOciqMHVRguK5GvWGwF/4i
AmNntVx5PanBmz5OOobU43hkbYgYImmCAyrrcxwqlgZCrGGHJQfS6MdTkEhSydcJseAG2fTzzUs5
XY2T2yEU6jdJtaTc7dKcAOEHMs3Umo9wM4SAbgabOANP00KuhFDpkJc9PZxy3x2yaTyM1L/zWVCq
QJQK81RspiZZls7YNleCHC12ntzbZPTksE7NFcRr0pCjVA69vXKsoDTxLeavY24/aLrX41D2Oh96
zvAYgHuCUDI3lzAR5TbphX3XivlNzVa8mSvnFnsEcydz294ir8AQCA31Sjaz+NmM5eQnZjH/NBqj
vRtyV9vGRv+rDidzMwizv5OstNfk/dlHaJ4Y1gRkD2/IzPPgOuoWUqogD+ms9aS5H2wEl+zwLvkx
tOEEbq228SLAbsw1vLNhwqorVU3h9308AiyQEVdllQGLAieL+fyJtOZxBb/8NFsU2lmWfLnm0K9s
lQPIxnyXlfZnhKYdL1/sHadwdopNYnybZ6e6/anbQ/tFtGFyHoaioY5vyE1x2GHjVnjU+85jkEAt
o63Tvk0P8xwg4ZxnezrbcQ1jOMvn1wwA0V0T5Z80oNi7SxMU+Wpo8VWgOCrXcRF9qjzn1tdU/uWy
+uLMIpEZCEvcb2uDSRfli7MxGdPdoLrNPjXQzYoTcUXyjg/XMDPrqNseep9p5pNGDsULe7nuBI28
OM8ZQjmUtG12TQvFSoQ0sOgnU2kdAEoSEx9kRFwFurf4VGgNWXWRxSK/ZKhzcPShMBhXh5KIC7d6
n628+DmzA2N8G1i2xpHvLqwafSieCor+jTBmCTm4LbcNByPMnfkQT/gOKqJTuKDn9BKH3fBuEM6I
McVlyioKFDZ1kjCQN/nhVxVSlLDWJFiriL32CTVjDVWmLVUxWyVu+bidJ5zhw0zoFjBpIkNU0/+O
mjzfu1YLRUYNFSz54lc6QshppgDSiNWc05q5aRXW8ubken8fRm11g/w7s6tTVLeJjWEuLCXwYCte
J56EbxTFzzR+AW7LqNyClpeHzNHC+q9Mtn9Pff7Z1Md2DcBu//My//D1Iyr/bpP/16/4Y+ZjGAZK
WC5zMkjYEDoLhPOPmQ9e97+YlmUItvYOaov/nPjY3xJZGjn01mwuyff+zwmQjTCAdBWks3jlYM7p
1r80AvpHqoS+fAfUuISGQBmDFPgPq/zUCBT2m8C5iMjWDiFUcnUCOMwRCNZyIv1mNZKxZdFs6p6T
Pc5xJbyfBIj8ivBoPLLUtoRvlNYTGMLxFflVfBKWi4YLVAuMoQqMbL7yZvLA1ho1X3tD9RfibA2H
QT3rhQq0FRirzCJ0zYubHRV8klxcM2Itx00qtwzPiwO5JJbvgmD288kI10We4TImiGILkwrzTuJ1
D2kFQ2eV6ENwzigXzw0SI6CcvUI5Ww9fTAw+7LylskMe+E40pLvTq7j6qPNU96ltnINjNT+sOkHd
N8qIJsM16+g0T9G4Z7trb3mjtEuBhGBEs9lvI10aCPxqz2QighIHoEa/FbAt6HSwBl21KDJfIXOe
bZrjtRGPWMniSL9NzdIRdehI+1Z/zUTsPY9inK5ooRawkfc6jtLZ9PrkB1afP9iJpvZ2V5uXOs/r
Q8cwwkc3B5i8L4eDQPR352nZD69VtFgVGxY0j+lJ5am3y0qt/9mkbnCYAmFt08LIfgEUrzdzIo1f
FiZM5Uv86HvPjH91HeN1b4jHN2HIAatdnECnAN3mqzyTH6xkWNe5CVtzWb7mcf6qCL28K1QFQDAa
+vegxUZC4VdubBS6KC8XNr47FLQVOEOEgVvAg6k/jzZ7az2qDssT+az6xtlKA+QXSVJZumeSoWL0
fS7EalyOwJ25f3d6b0FLrrKRCC4HEdrNTo30fpqa+Rqwh/DRjcJTsMDKw6kaBT8FAaIHU3JHoFI9
rXLNih8Hp8nOIq+mc0TxdEdAT7Il9me4R0pRb4umGT9buP/gKXSr9btUY7reNAlmksE2drmbDGdK
tHg/iqI5twFxw+Dph/ArIsXHz6qKdCmD0dwKMrZ7Mpg2sAZuXR0kFxN8BygGluyCdG5fOb2HAKzp
XqxxQpSirMncplaquCuwR67NMCLmMjKRBGi5xjY4N71Tn5OusWorAt1oaMt667Hlhtg2MP4ieqKZ
p+Y55F7Myfc1o98ls7uNlJmHTQQdH/rmL2cW+oqExQQfD0ElK6vWwH6OM1pcC7LU1k1075WBFHSL
2j1VAUNPSIDszkOh/+yx4RBcaTifrELm4zzmhE86feTshpoigDZ6eAMFat1raeAS/QGgvcPfFPpF
OkynctDs1pfMmY+IIoZqDZ0r2kydOd+7Ar/RjBbOd5yxWMPNNA8NKQC3TBe4xLKhexEsjx5Yw0QT
nsWU0CsvxCheWROLIw93v/T4laB/Sn1lwi9FxzmgPK37aYNXFiVnSyJBTKr3cw8+ZtUPythGqIfW
EdbRVd3awV0ki/recdTaCGT9xDrGuXlWt68La74OVAx+ObpH0fGxZrJsjoc4yCnuB6e8T3JT2xhA
PvAAV3J6JAqjusub3nwyTQBfsW4oGB807x2AEYATcRQcCrybj2OiTB+7vW+NlX5H3UkLXQ4Poa3q
80S+ms/hqV+ajrebMV8EYwOhRq8rbx1ag36YlfHFrN25VLYqDqbRm4e86dA1GE3uj2Q8EhEbhLsa
6fI6iKsnza0Q3E+m1T7SZE2/cr3COKy5035KKKgJeVgwVbDV13QgkW/EIt25YB/W5Nij0zXn9hRH
3fhcZLq9VVUR+o7snTuYIhqDXQ4iL4yGdZB68t0q9Wg/VUO2iEU8ht3kIzAvEc47l+C8tz1P+2Uk
SluNQ2QBlLC730mAUMLGLnxriLbw8UysKKL0H+GchxsF73xtsrPdyb5BBlwFKno357A9A2AAb1J2
x8gjhsGqa5Jf2K3fzwVdwDDK+V43WJQ1UQ2MokUQsrHRABO8QidJhSrX0FX7dedG9q9wmewM7vgJ
E74HUeIy5wtS1o41++tzpDEHKSsxvFYj7j/bqOabIweP8WTpvHfIDra4ZlAbCETU5LuNd0XUaRxY
qJMHEdsfadZjh3VxiBlBUZBgUho/BnQMzFnnZ9oHFCfDZO6xjxGCpiNSe4xjY1wTu4F52stus24c
qB70lVcTtb5J9Yk3uEA5uHbj/mGo0vBVGwUikC5Hk+wU0X2SNSQmaiocXhA+s/q3lHtEIIEdgcfR
23NuanBt9HMDBvQ2z919B0gDH4iendCbpb7g2XtKJjM/Bgwc+EgQeeEZ2E7nMDp4UrulTI/plesS
g4MVhL5dhHIfkze0DSX4S3aQua/L4Iz6K2XT2XSHZTTKSEiP10OVE+nUmciA8zLeoRhOViYN4mYk
jeMciprjewiGH1GsE64HLOI09437aZCIg+Kr0i6iqR/Qy4nHWdrP+gSlI/UCReNjYVdH2bSTndtt
lHD7Zyh33VE4+Y9kTtpDlLjhVqVxuetpRPfkUiKuht3WHGP6OBY7oX2DDl3ezwqjJVoO0UNkfTDC
ynxHOzycPW7laMVot3814ljbZ3MvznkVJ0czFtvSwtSD5Ynpg/0yakTh6DLPNijRgpWLZ/DJk2G1
61qprpVECjM2lbXVVfBLsiTABRBFO+Zb9FxMHvYNGc/nCO3kqYLT/dZ7wGjchnT3as4UMkMx/xYq
e4ryosBAnriPacBLaMmD93l908pJrLueU3VD9s9H0NA24O6MrklVnrNBm+5GZzxPgWE/Zwp+lCIP
eWNrdb+D9u1t4zENPupuGlGRx/UHXQotrEfQfAlj7OAOKMdRNH8MBucKmhODeMOFyEfXmHVoHDrB
1mKyAB3KZD56YIPcNMxOY3tySzCq5F/k/cXOypAIY730I93NnhPNKR4pqtJToSRXvTBoiEBvyeRa
lq2x8zCJXFCKbHNn2bCPOvIii3TFYhTaLkrsfKtHZnh2k4Jjx0w6KDpJzKRuSJx7BlrjIbIzxq6y
g72XJILt2/CB/CnxS0DoyKIGY75WbIH8VNTGsZzrYivkMP7ApiGzFeRYipSUkAaSmkIwVs7icBLl
PH4SZ199OLjJdcrcH3noBWteyO+8y9U2YU4Bi7rQarjOukQtl2JwhlyDPVmliBcNkqzuqtFkH5Ni
nh36XEW+ZodfQVuba7ZdA1eag05AeMv6Jk2u1L0+Ag5Cl0xn3upBxQ06BDAkOQeYc1JtRlLq+8DS
9N8Y88SqhZEAoJa1RkmC+saI83pF6QHuOEsfhDsDCGj0idFP0CyrPzM56LzVHwB9w705BsHGLTrM
DqwhUlZqXeOzs2jWasiYQSs3cN9UpC+wgg41eTzrDy5xVVBTpzC5GENrfI6Vm11nbFW+3psZ25/U
3AbFjAXhUY5Bl2BX62VUfsZdjqp/lReZlz+5Y5Sm9jEQMk5P7Si98mmYev5q8OxHTZuIpaJSXiW1
Y8yITjLD7f2CNOu18OIULCTw87XWBgnGPja+vyqnir4Gj1dIjSDe+JryAwI9cUxmD1ttCsYagZ0c
13oj42PXS3WnKv5vXFTlu8Unz0qnestP1O5SFIPrjhHRLnZRsCFGG4uvOtCNO7Jr5QFZ9swnmHX+
xe2cpxkKAhm7wvmys6oJVsSJVacA+eSGTUB9qxc/f+Lg79PyKn/QhwhThUW8D4EdQ7e3s1YupwFh
IYrpNyAdoE1DkxOSFKd7p8YJ5WbCPOlFYx9rvaYEECBaWQiNa+FMwBZcjZ+np1X5PMa9/QozAu5D
Q/g60hwDAqbSiebV+cvdBkti087a6X0QwTVMJH9WPfPGR5Zo4bpPwhj1Cwb9u6kKTZ+QkWZdWxni
UyQ+ToeBu5JXyS3MEpzdxiFpDGrkpiry45gnyVMoM7IdKD3pmZr+MhVz+JiLudkCWlF3QR4lO81r
6b4EuWsXLeiHekVWS79xugpmZtKoxyDISd2NMdCRguSJQ9rUxa0NPSR+yMlf6qg23oxKqreiDF8C
IlPPNqgHGOQFVAHLrCoA3h4TIURZJ9fLq0cCfBs8NUFVuHfdGCGJjtQPBKUsd6p5DIlxjnTI04PO
tR/PITJ2PQuca5pN2Wuis8aSyRDsJIr8EBKMYe5ohdpnBjjDV68ZGMyx/Z2aPKzWvKJim9QMjwCV
FTPT/FYw01dYbrDQKHMNPmz4OVP1UfFrIAvqcpzulbtAQws0mbc69KjE1MwmsU9ARzRSI08NCfKB
TXp8iOY5OQsCkQ65BRskE3QO7ujwMOnaz0yW8zOG+gXlZDj8ciyFyo0u0olQLXT0PPmD7s+JO181
cFvrrKuCXWv22Q0uI+bymeeqnlm1GEoPj4GZMoqn8vVjJqv7IgkMP6EtY/VXLIWsIeozVLcM3rsu
lhMMvcKESzbisUty9Va2YD2uRpo0FmQDh2ZMgaTRsXfCSPW7yGHcvWIkMn9p7GqGe4Pwvb0DBI9v
2GvTa1uM1fg0DxqL35XW0vC2953eWC7Ql8413Qr+RD0OJ/4ktZTbMlQRK+fGKNnT/Edu901ks068
wLjfIXBTT6i8x5e/Gf/8NyYEY/EY/H/b8WI+EDppYoLRsM50Z7Fo/K2splLjkGSWMVywrIu15pEa
bGB9YosNSp9Vevhh5tauT8yjlYqtZtdbERkb6QZ3VTdjGwVL1Gs7SIrkOcf/JHljkfT8l9fm4N+w
nSW44B+TN3KjJyI6MIdLVdUXt6JWDPZxf/nf/wL/3Q9BUbREyNgoBP7xDyCSdqTpRXse47Re/nG0
bAvCcPv9Y/49kvynI0mief7mHfkv2a+HLIuxcTZ/P5X8/qI/lWguhiDwXdIQqFOYPvL9/phKegYJ
r8KRlsQxtGBrGVj+oUQD4YVWzNPx0jskm+jLNJGrrI3+7//BYeQ5rivJosEZhN//X5KmEVD0988p
5C6TnBY+R4jlmBh6/xDVEjsx4xuAccdRoa5hO0rUjVh0ltW35JLQG3ttdyw3qlQR89gGggtKx8bP
TrWhgdzXRh4EvlzUnPO3sDP7Fnm2i96TjT3ST3JOkYGmiyJUfYtD+2+h6BRk5FH0ZgOuGxOeWmUE
kqJG/paYBovaFIuLy+W2aFDnbzlqsShT6SasetMbyYhgdSiDY9MEyFht3H4/vUXb+i3UaKVH6s6s
I30Fdd02/iSFKdYGgybz7JkYhhovd+4GG+FN3ne3ZtHTut/SWgo5ZLZiUdxWi/Z2XFS4dWjmt0V1
VGzcsdRwEMoxxNcn9JBuL6lumajQ6IRAzrmRp304ANkzMbefOHZ3LBEh8IFcKclZQJsDY3gh9H3T
+kYRqC2CZ/M1W2B+sVVnj4Y5gniJ7I+wX5B/5eStWXdY990CBOxL1NORYd5HCyxQLNhAbWL5NYLI
urdcLcPcMtyETk0rvomD1ehGn86CIbQXICETLHLi8jxbx86obvCGIRd2URzeUXbalyEqIBtSg3Rn
fdhggiwvQVXnv5Pe8UjtsFEmilj6DMKam+l4nyJga2UERuATSaGwkvAvohFfPZR/K2xoBTR8cewX
CKO74BiTGjCjtSAarQXWGC/YxiqNfiYLyFGUzrDm0jgxmprWYsE94r5EiOxUKInLMX/MFixkkZJp
ZC6oyAWRCLUnfaizpL1oI6hfsheaZ7Y9AYIBc7xMC3iyWhCUhuCVArEM13ofhE+zdGFVZnIB7SdF
SadNtAC6iaoyThaAoOOkd18gdAdkwHb24PYFiHt0jd7NXfCYEr8PI7CFmYliZL7YYHD9pOJGSfWx
RG+5YDYR2QNTBb1pprZ9mjJzVdUWsQ889nflCAWDOaCIN1rbRkc7iQy4sCnoVGsBfKo0HXYU7sSk
YCaAft0cdXigsDEXMugCCVUloaQyGam7vhmiDc/gelzAol2AmNCZ2xeNGwGdwk0uBNLAPdn9Qh8D
TYpUM7mPgJVqSM2MhV7qZfaN2iPbFLL6bCoXwimo0+mbeWo2H7mLVz/9BqLmsQkEjukT0p9TNn1p
Czu1XCiq6Phf7Q5zWT95wb5aWKsDsO1NsPBXE91+5zBsrubCZtUWSmuWhgJUO+RW21kYronbMLis
dZb2cOMBJbgL8TUA/UoAJRYNN693GWJECl8SAWME6fBiQYbhvEEltpBkEfWuWApjfhkTCPdDFW/T
P8izDTZAK3uoFi5tvxBqJ7qyAyhwlOkLv7ZYSLYVF/ZuTkfnzgZzO9XwbusJvtmaAeTwMNjtC4If
ba+pCdAYSH2iNehf7EFHg6SBKFkrg774fvpG7OLkh2Mqf5YKJ5XjzN5TQlW4tU34xhGJzfe4V+Ir
++4fBW6uAwYDpqqx8cOpetGuolpvP5qaX1knBXJdV5l5CrOCFtwUPNJ6iBMntzPquyi7nzh2V9HI
eUcAVQlApZg+5o7wTPJpA5+df3uGCzDhTh+BDuexrh5VjXBKJwcC6Fx+LREIEszmUZfehyJAu1XR
E7EtsSn2MtHrK3w15aFK+4Cpe9Fma5IlvFubuL+rkvltaGKCHCKZMVSQhILAp6OtIv87LxeJf96N
NM6dYNhfxY62NeZo3kqzzbe4Pkc+4gXjzLF7ibKpMez91BftEThi1HG3aOoz1ZJyIrAi6aBTRTTl
17SWJcracpT7tGMAch7t2nkYubAfrTrgI5IOPHpMqnrx1hhxfYxmYDQrgvLEz5anP/YNQlWYw2qB
izHGqdybyjRJk8CO/Qi7Rh7VFGjb1kuKcB+o9kCocHiNsi57lFpi/T/2zmy3bmTbsr9SP8AEIxjs
gEI97L6RtiVZki29EJIb9l2w59fXoJ1Zx5aznDcLqLeLC1z44Bybe3OTEbHWmnNMd4Vu292TvMSD
689D9FSBr9z2UuUHgYXgxePUD97YY5qNHrpVVyHmSLpLqqIdNg8dLqGKSnew+r5fIXJGH8DS/rVI
FUdzIv6G67ZvmptplDWIX2eieAaWVqECsdFErxSmmQ9mYNUvtTbjJ/ZkJLAgXK6RruTvgt72v5pj
1M2bKAusOwNP0weDTIhLbkIBpED5kueW89kGg0LmVWTV3aqzexjhPoWOXfZHfD75uuH8MG2mbDHy
+wF3kUZd5D12/WRf0ZrKPhuJmSC+6KRcSJfxcEt8pfPIPuJvK+Yeu44Rp0Hzx62CNXKfKDwSBTt+
SqlqFItRiMYpLfqb0aXoQfsXGTdx4jTVSkLjeUqmIL1YWRWGPMWtctfSz2e073X6WbV1eoeM4D24
NPBucKyCIwOrHMldxMtalW39bq4hCq6bofGmlWwYKGwn6ZvXFTjrJ3uYhi+BF9XPnlL9LraYX64C
n77Saqwn46RF0t8UNusNqEmNd8ScmnfEtgBRswyvOaDQB8XjGkP17Idj4a2nOSDLW7QWEvI4qWmd
uHnygchRpVZeabV3YDaR1RujVaM3q7Ij71xMiS3NalpPigqfT+5vLVebT4HfBmoLSAZDs+gNIrSw
lN4FfmXuGWS5YAG7AtWxRyA8yzMNX1v0TJhS6V5NQ1ufBN7pjVMpczP1wA4z4gEh1lXzGvqE2tYm
kjYnATloR1DXVqKpbkXXtJgcbf8qM3qUES6ijc0IQOfYuIqwmjwr9FOqk5ZmYdiRc9iNTfkRpGdV
bFtF5UlWUT1/WbxJ11CZq40lnVcVRv6DGxX5Sxk25Q48IkxzlviAhK0+RS40+CkrIoNZ8xi7pnvt
z8p97m2doVqr0NjK0MY/O1mT9eoOzInbQFiPPoIr4kpya6Qxphl9FiV4wNAb+WOKs9k7JFY03Xlp
UPfrUUbipffBiVaFXT1Tnbe3to+Kbp2M0nzqZg6QMOWHjmfJbLoV0nXx2a+ZK22D3AkXu1ASfER4
UjygKHSanVVE47lrOmy1iWFEG3yxjMtRrhyTML0xCWD5WBfuJZx6rBh5D7bHgIXRMVyaWv9Wtb4J
cVCFm9DPGUMSRS3fORlnQ0+E7h40Kz4qW/fq1XeBsdLBrcJHMg5dxnKYatHTG5YASN7E5h6Uanhp
WjlvBzkHR5lkyJuV3W7myspwGZvdlWAC6HQ6/xIlsiN/sXOgoSS0nkn1KiLyyrHWhqgSXh0FSKMv
QWGu+DVB+VVaddeRHFPi2K0UrWpg09KJdZjgC01V8rlCHlYQusL/qwBbsLRAEikZG8FdGbN7GmTR
HguvQX0QdFeamQ5d2NTxzqnO8eSanBHzIQRqkxsN1vi6O3ixD+K0kGH6sfFcQbpFMDAFiGIb7WtV
SWfLVHQ+p4aoTgPyjyu+YXYlMY99CuaYNI24bQ95Vfe70MdbXmch3J90/lBNjLTXQgr9EjKgubHq
muGYGevjf1fJRRu30z9UyTisFjD1/124cx2Duqab8jPh7vvf+qtM9v9QHqkviHAA01Gl0sr5q0xe
tDtLoes5prVwOLjWX2Wy/wf5uYtRy5ZwqCmh/0+ZrCzqbt+i6LbMhZ/h2v9GviOERIr0Uz+H6p0e
HZ0muZDzgH783GuyotTPW1WYZ7qcZVTzQHFg3YwoeQ9xK8ZqmypM3KxVfUUHm7fUAhHVWl/Gkaym
VT5Dq6k6WHgjxCkf6jRavQ9EzCr1KHxsOZuhEa+hJ8OHfER1HIeO/aFXqr1mW2TYOviEs8dlQqh5
GRnuNXOgRQvvANncG0mUHlDqFmc3GUHLjvZtplvrlcFYMJ3NpqaBrxzZEqngq+LBSoPOvWrmeiaM
JXMGFnuVW93nZJ40b1+DatKBOuonIHunhmIMSfXG0qa1xsDbPdH8H/CvdX1Oj96K7Zk1OHcrsrZt
+z2sMoBYFnYEImayIH4QETsDU+tiXuuYAvLIQK357Oqyfs9MGhUC2Ie9HJPPWe0jIHBj/BNmHdPc
xrSwT2R8PyHauHHYM8jO8CfrenKTIF8kDDGkUQstEnJza9sK42UkqmpFZzfnwM7AFYStb21r4n4p
RjyG7jNCaBumqdHcAYiwrwGvjVvRdq44dgwbSlIf/OBxzj33PTOJ4F63k/SOOiCHi9F6ZWfnrFEs
9i4l30f65tGWGsVdp3RruAd0IOpuLE4OvtZzW7ncyy6nKy5BKyDSnabh3HYIt/GcEkwLrmq+q4tQ
sY4HIV6lVMAWavU0rEA2oRcY5gJF7IQARAU1hgwQSwfGefJjNZM4CHXCmO/JV88UaBU0zwdlmF72
GGsg6Q+h5xKYtO0KJUc2nyVvttnLLiHC6xiFNvKVPEESJV7CZtYhvxwJOMQd4oZpFB6WSpGxEwwo
mYNi6xAHc4x76keC0JeOxJItUg6QT2wdsj0BRYgceua6a6FLZDMiICYVcthmc9CvNcJjgnPc+3S0
N7ktj2Gnr+3JwziDtd6NESTUc70w3RiA5sHJTYsdsN3mgZ31drQER2wuswtn9BF5Pz0Jc5h3rhsH
u6Cf3sOva46E/0bb2amTqzo3MOjaKt2RwypPvgH8LG1Eg4kxSlY5E9aTwt2wG7wSaUs2zUez5tWU
TiYf/Ek+FyiT1jXb8CqJWmOt2qTflYXbtifbghOAW/xVE+170jHjhtpxYfLOOUbDatqXGHYaVXU7
NWPlT416E+dGAYzbgF1SCfgdDJ2/YIn66BIizUG6rFZObeIxUzrFDaJgySFBD68Ke4QhFk/VnpzI
922M2EqgvadLZlNDIZu74dMn58SeIC6gGiHaFRfblyqrpo0XEXwEAnI41HQBUrw+mCPm9gA5/FgM
Nn7C7C714iuiT/a+7kw02fM92LR9aTb+yQ2HO8DPxwI3CBQBALsJdz+EWkeo5ENT13tvGq8TaYzQ
CLpxRzEKspq87hUxKo9I2OkdklGzEXn2JVOmhn0/OJski7r3sVHgkBdi7XOAoli3WQRj75rcGqqJ
fBwZ3/uklNBPuTW7qNjmzG7WLm1tnq2qEdD8kUDJBr6gQWzpwdPZp9klgLuWpn9yWC5PnWb0T1ZV
ckFVnxzQ7xEC58biFtvHbZ80aCz5UnNZXEbOzC8osAmn6gLqWg+uwJnDhbqLZe2cygr3ED+Y3oGB
9J/cOvpoGgT2IUj6GrUAK0K3gVBD2CEzHm9ak3zqnzrqQkJUlX/L4R/y8+z4R5QCd4Gjb5lUmTuW
Ce8MkxSHLMC39gPrCqHmNDT6VWW1yYXDWb+uCZLdMyK0d3g6uosd2hFdstG/1qN5N2uj3agkf2pC
yVTQ796Bz9gVCxN+BBix2KfuGocqBEEkIj8z2SVWSvSIUaoX0pQuGEzZHSiGxlT4+zhp74EWOjuJ
1+79kIKAM7BjjKJNHlwjebBD2gbUAS/N7H90QnmUHajMSnTVLs8yfC9y2NGVPZZOskfhR0poUivi
gsJ6D5v/UwEaamvruTmYrbyvAjflAU5LD9pEBiGnHsxLJKw7kHJXhHg+OqmcEZUBeSwVx9ym2sLp
eMY6iG5Loc9b1tLK8G68xtoz2xrv6PFRQVR9WK9ZRr3nFKr1x4zxKJNS0G5QjQO44f21O/Xbvk5P
Ll2GnY1D7awdaqW6r2IsPX4ZrdMp84gO6+ZjRIxxWyWnPg7SfZuZkPR9gwNvb+zYzLL1HPjuyhuU
n0Oe69QnBaOFBbs0vMs0m+o2yjmcz66ur7OOFFsSn8ptldjRazU6kB5kdzXGoDuKIXsQqj8g9L/2
ezxfSM79rdTt+35qLnXs5p/6sTj43vQREAmWEr6PMxIsinjWjc/9ZB2FRgeiosAjwgCf22W0FcID
esjVBjaJONuxTUoQ4MpV04XWE410hO2mwBxs6BbpqpeyMvWA3m9Co4eSV2oGdy37GsV7cSDpPkHz
K6odaoTuSsINXMdSVgcfruIKtcNDZID173uaqOXSafPogpmufCTxrXhnhlU/btSUqTCmuZZ0d/TE
wEpDnT2NvfWgRrN6Rf1i0E/Ji47QYXewYFxnYtArpcqpP7DPEsHQ+p9yo78REUkWLZaLu8YubjCS
Gus6NW5pE3Tv0jH+0GgLntLolKd6dj7gxcjuyYE7SQPUvODrLdFK9TPLqzosGhrUSTh3mLvrozUa
CJpLzJVOBprX86p0naeKL9v0T34YYl806c2E/ZA+InkecM003lens8NNt9i27MjKXgjDm967g+Gs
aEA9MWOEoOjl7qPrYqc3AgfIiguGtggLEyGe2SCuyXJ6uyPjabW8RPxgsN9HK93RJ2BB9vl4GD0J
raXA0unrRO73ne8X/QfijvDhdtElM1Obqp4tm+JcIMyMtQL0RL22qkydnRtS2Q8JTlrOCEV4jRnk
0KZBSsoSCcNd55d3Xo79kuU26m7Bs3uH2XXqD8bsH8p2Gu978gx2S+QwuSpzGl8RSfK5Tr1PrM4Z
+C7H33Q66B6g/Z6dwvL3la/p04NY3AaVwwYRk4zckk+1juxFh2uUibwU5JytS2nXsC4bjMptM13l
avAPQ4kAz43qT0SILi2FLBY3VdWL9yyQzbi1gOUwXGmHKNujfGt2TJNSNq/GKJ5g31nn0JnsXcZZ
8NEkYmxag1jwxpWhJut9HpHPUmQ2XQhUrXAaUTDA8qIrCcRqO3fcc7mYlZETcjzO+5PbkbUcg/ss
LHgwFCoLoaXQXYDyMdvknDxQUcU9DcM8EPkQndEfuLs078P3Pp1/La45aK3zon9Ehow+ZfhcBo6z
bwRTKcw42AkrgAsoM44BDYvVPNqEdCtzzy93spPFYUlA+yYrMdyMqnvuQSzgcV3EFBUAW5KTSRIO
avbAtDxEqiAGLqhIsPcEVIlWKprFSX9ikr8NtHVJosR6iBVCzKyi5o6jvDxjjM3Xqeu/n2YEx32N
LAa02d4Ur+gxOTQlQblN8uBBhMglskUsYShoM1FV0RjSZEvT59POxPyrzg7gtfJ1rgH7MNsU69Ig
OyFW/cZbpCqlRhGmPAeTaU2W2JxGz8MSYs4hf2d63Obcrx7GEhm7a6LDs+P8DHEUw6/w8g3lCvSm
llb6KnQr9sWsJIhZ3fkDo0QntD5lRfdQVpP9znDm2xYHN0dme9qNA75mXbVMUCa0gxVcLEOPOKZm
Qz5CIqPzm+X5A15+qM7L0GicQO4kgt4Lnut1EtlA9olSKK/SfH7I62rclQ3nurgM4s+pJlVrhHUx
xzzpY+asJhMBrYOU8sEV2VUddeqilY+mvS6+cgCmFRU1WwFMdU3MJhJw1b8bievczVmXP2iVxJtM
dagkFTo6RYeNgzcisslIsusUHeRqGgBS+HTqLo4XvJoNWWo+Q4l9NKTjbT3hofMbZLxT5nLyQQn/
DqHMpUBwdpFI/fKyHtZzo5ky0Li8yMQ/GcQOrGeH+Z+79JuZBA9XYDY+l9QcmTCepDe/hJWzd0XT
XVHq0jJNUhLi52PgpT0QEmOfRV8Njz4xnA7zCldzdahTfVPH1rkYI5bICGdzRz7irqoocXupLdyR
pNWVizMhSc4kr7KJJubJTL0H241I8Ynnl9HtPgVd+FqWZOHRKb0l0tctg4eyn9sVJVX4bBhYwBnB
HQEPAFey3KvZ9z56FQQB3y/3KRvkSoZedQkCbI4GIddXIMVuk4ETmtEkGHO7mclQioftkgYlNOPZ
uOmcuvdWaT7Oi2gVJSfyZ5YH06ii3eR5zVHzBD9POvpiLSALKwAiF1lEnKwAirQAdu38iTjzvNwi
I84vbFsYVMfSyjjkldolDUsXt0Mr20Nv4AM2EyfdJzF+MfRK2ozWZdpWT3IQS6hNj7rfruqHoVsA
0X3UHzlZp7C9omKv/ELtqmkOz4PZOTsNwGHSM7aR0n/ne8zwitgQX+246c5zFDunyvL0QWZTeurK
YNrZwFvuFVnxG09LnDdmcg3riiI/NMEyhjQomzK8skbgXEir7GthwkGv0RHuLSYrm6SnYupdtYxB
AMtoRkeBhbq6J/d8E47on3JIluTMtuGG/gYuIxDNGEa9tVMl1hYiZoAbunUObja9ennHPES6L26Y
ccc42F4X0LMPOpmOND3Raw39ReQlR4smctmP/We8WzF2dNfaJHnUgxC1C45CeiZOin++8Yd1x7sT
OiNHPip/JmvJYnCQuAnGZIczMTtydjwyhUbtj0dmt0gx4GZnEz+9XWyzFEt/xIh9Mry7jgHennKY
ros1Jk89GkRO0/BFr9mu2YkGKobL1PjnooGrXqWJAn2PfLFjIm30lCAl1umziwR15YRZfGhSJdbf
tHpp25jnNq3bU1NaX+u5u578TK+W+kLOCNZZ3beLS2TJpj/PQMNXAGkYWGcZeJqBOTopay0qJc84
w+GA9ZfLVVrm16HjPoJ8bSAlClLgF5dvAwe/EOY+HOh5ZK1NPWNH065LAfsYHuPoOG6/zGV165Qt
IkMsWHoKGLlbhDghuGUKX6xzA1/RgEZCBhktG6tZm9HIqmybwSEqM8xNaWVzcMFrz5u6hmSIrbpr
WSNtoTccAl97N3lFuHn0VH0ztiV2jmaSG8rIM0v0I0FtxU5145ZyiydZMNJg1IWOX5BnOotOIjwe
aKXMbLyqtY66EndTYkAiW0gHUFXqWhAzZxA296FWeD9WA7M+0NLinrXzToJj4RsRMJU6A9WXx3BS
UxK2hokZF2UiXQEUC/FwihhvoYIrXnGr+rdJaPBDevYeCCOaPsbzD55QN8j/mIVUQuIvNXdtYwPJ
1Dpx1hyWjY2DrR6PsZvc50H0xRP1pZnlOfWcF0vIXZW9tCJfxOhfMctUlLrxtC3EnKybnFFxUqwF
RpQNaJKvVYsjAKbec1TTtq8VqgRU+OsUAQaNFY9+yZwgES0K+gER01NMqsFzUiY3mtBzqP2ddsZ1
hZboXd718mRwrq9WY4jkALlzg7R10vyP2MmrHpCHb1YkDzdjoaHpu5gAUfxgQNemzWiIwV9Hfny3
o5MTntiykGPPwq3Zoae6uzKQbe/RVmQ+2galj3FWBzceq1rLJFxoG6R6VEceg7TZae8N5eTNLofa
O+20kQ4a4XxEu82hTsA2Vssu3iXKF7VcFdwjGymBDjtjMq86YgLw1o1u2hI45ZMW3/3/MdsCHLu8
gJb4n4tk7hOHC9a5qP1fP/9HIlP+VNQtOrGf/sP2Wx/9tvuip7svTZfxV78HlC//y//qf/k/vvzX
uvHCp3n+u278J6Q8L8WPmjUpvv2lv5rx8g86+j9isf/TjDf/UFgufdr0Sx4NWor/NOO9PwRtehy2
vvWtU8+n+FOzhpd2gZ9Z/FzfNHD/shn/JqCdxBqaWorAmUUZp0yLC/0o+6xHOJ9kqYhzUSk4m5jS
83g8aBuQUkCim0OJHsEzwRQjjOEhHkE7jtUUAcLE9WG/4OYppNhMZmIBErQJn14a3ypTyTmUNdAJ
PyjAZJExo5t/EIUun+wHUSgJ6XxghMqu6UmbmcWbT44dcSCVYNZnUlNgIEWFAXUExtXUu3gYDRRx
35/v7w/Pzfd/+sc0ewtS3dtLAsITTEhAdjs+9+znm0WgilUZXRmeHce/KlvaO+usF8LZJ0rBj1il
NdZXoc3qyR8ArI6cs9juD2Rq9sHODiNRHgOXQ+9q7jGXrAon6Oa9xMx/4xWxa21Lkj2RESlxn0ls
/HtFdXNOGhFQycbF3DP0CxA217rO5zWcE2hMISf15Gw4/XiXzTUxiNAjX2hNlM0qYYeD8xUFfbjV
9PxzIh4BPqHOMKAzOfwiDFtbXFO7gOXkenJiea+FxUMwWJn9oq08hlBi+OxQbSUuKERQUbtE4BHF
E/sDtozlk5u0sfWmjkJ5L8BTz6vYbfhujU7qJ4NklJvQoaBdjTL2KEJtyTmNPsC8dmA1RBzjcz6R
P9kWLA8RjQ+6tiPan7Uhxb1Ew9WcJRRyeZnTgWO6405O9VESwx2dWt3w/IVNNq8NubBvsL/Ie8Oi
vfiBSm40ni3ZcufiZuTzTOybJXufl+frXiPdYDJjcOmMBTxkmpTy6WTSFzjEZuIUVwYhmtFNAHuE
EHldEByhBovvn8B2e0kGpBbdBCmu7zR/HbK0ptiKndvI6finmRNxk+JJ8Ss4qm2bj0xt+uqgZjPP
t9xHC6ZXbHFbYiMDkzfabQ0hZS75WelOS3GGLJNFp3n5Sdzl5sCuQY4xVFZ59mtjEhtcDwahyvSO
rvGlz7eGx6lilYy8vFaohLchnYnGTaMnXsLMF3xK7YAVBO8jM04nbggDvqZ/Lodxunc4Wl8M2x85
KCYBkaiz3ZUvYUJ7eZpC59HoXXEZ+gpJJNS7Fzmo+ABSRnn0swr3pQjRw1SWmYwokXhko8Ecb3ra
td46SgbueJ4F6XRCh8mUCJSu/wiXsGlvZQzueGP3Lo8N2j1u7xDjHHpntiP278YOaYSBWqotgSZN
ga3g5MoTKT8N+chvF1uVGr6ST9hVT/wxT75W4zDeEZUo7hMHufEaqYT90siC7T8qfXGPC5GfJ2Oo
4GA3Hfht02HO8u3sltUTd4aXCzMWLyXuE5w2DQVM8xEi43hHbBcvApRWbnAsK+ns08wszzbkLOLO
xwbuXZ8A+EsCOd4wZq0PXTTjpbfozEGsLTuuQvORVHbB2+ZvOVFzX+i75FhtsQ+eiyiV+j6dqQ0f
jc6d66sWmatGsYSxEB64xfI758Pk04ow8/Qu6BN9GHND037tLes494oFYp5y7qVuW+7laA4xzgKf
0zNHGeZiQUZHYadYVaITimRprb89yCmVB/W5wSF64/TLS9FqsuzoslmsoYUq5X3cLd4Qj/Re5+NI
7JR8lyCrwYwfAhgEWzyIS0RGKnlLWc41jTRMSLcJQp08a6GHkL5EF7afrcBr0w+aFUJE6zEAt41Q
rgC3wNGK5j/GIGJzSGoU/Esmj9MJcSa/eZtpcUnQmo0fvC6o0y+2W+BWXqkJ9NkW4giMppz9Z65h
HCXfmkKSxtwKtrhpHiOJGwRRD66xlRGH5nM8MmiJyTmil2b6H+2+C9blLN67fTiCw8/L7mEqJyKp
2iba8GDQOu+wkFoZLjkrCEgoyeN+WAnEI/YmcnP7QGi7M1yVCpNw/CGMVEd3rbIdZEUcfyC0ZLD2
q8ozH9GUyrWVm88GAIlVW2BsSSdGa3GE+/cgUhm+ZjC5vowhBVAhdPGuzZwrrNj1tE0zPVJnuOGz
bfUMdtikNmWB/NcjfPZZKKKkZGGGwdqdc/JuWlff+CHoIhexOXm6ZBdcx1WYPciEiB/fbNodFFMa
fP0I8FeH87bPB0iI2Zxf2arvtnTksluW9eqZEUn0vlfZzeCaY7KHCYOlesLXZSYl1SsS4fdh42QP
NJWacEdjfIHUcyrI0no+ZXDCd56l0E7WUH4AZ6GMj3urvGfTqT4WAA4iOKFNsaNrW36IHGe5tXns
Ew9nYyZnNjhe6IaSVxr3hN4HbvM11q7G8qPUQc5JSF9FSmY8iKs2kWkXE1ZBjgObBtjduW7yEld+
PdGVAqt1dKNR7gDv3NKhq/aLpm+DGr36mKS6gkAqGasXWEz77ZS73YWwseA9YQ3O3mhmOuyG76yN
xJi93YQN6GJEbX1mwZ4OZlFMR2pL/zi3BHBNjdZrGonduu6m5BAR3nXfM/n9bDJnPWNhIDiq0LRC
fzh8/s0J5ZfDnHJdi/+DfY1eg7jyn88ndZlbMJWrAMgmerq0IO3MHCw2IVyytB9MkIIBb/nh91d9
E6zCQcxFjwDXF52QdAl5+fmqKkAMEA22f6K7WD3FBAYx/2glZ4zfX+eNQefbdRyXq/ic9r5jjX88
qvZR6XSNHwYnlS4nDNfUrNk4q57sMWDB+PcXc02TJhoHZM9Xb26l4B02Qg6BJ4gOWIhLmLJA5kEE
xDiKf3+pXw+ySFdBenIWNwVEnTcH2Tr03coYTecEM0RcCpp+e+iVAOO9FvCpy6zvX19vUf4IHhP6
T9APf/69BENv4Pu5DRQjCh6/b0FFZLJjAArhNMLInNv7+2sut+vnwzpfDi8Pm4rix3t7WJ9AB7S+
bnF8OgWnK9dY8K4sqOzABawe3AUOf2tt5D1/No2E7eP3H+DXh9QDFb0Es7qulFh0fv7SZaFqc8xS
59R1sT4Mg2GRVDGU5/+Hq7jYkyAH2ZLK5OerZHjUSNZunFPYRvowxYC5EJ4M/3Az/+67kLMEZQkz
HC/em6s4rSVrGuzOya9JzXVilxSEkQj033+Xv3ksbV9ZJh5a5GQItn7+Liny+biKSc+TgYaqqyMe
CgjP7khEWSsuTGD6+R9Kul/XL9Z0VhO+lrL405svBpMtmAjgUyeDcc9H0ZHjPJs9RxGkJj5OioU4
6jQzj8jvv+qvKwudSqRo6NsW6dvbr+oTKmPOlS1PKUO9bQCO8NwCRtzMieNd/f5Sf/MVeTjApXMG
X5jo8ue76jI84VK5PI2aCRIpIOV5bmheZ4oHJl0qOET3/9I/ycrp4ZbDnqbwyDn220jZnhQ/C+SI
OGUOxNkiV9YxM71oT6Hzj2+6+PW58elO2IuTki72r29a5GmCMyLzhJrXx+4uchtzrGtmd7D8NAkM
GazZYOKYDIuDqoKzVgPgtx8DAJeNorgo7ZcshMUtosbi1DljFbrxUgfy4O9/i7/7pLQ+ACchoPaF
XN6zH0jyRWwP8QS75ISzlQvFcGee8P+wX/aJ4lFLfI71v7+k+PXdxVvKW8X2DL3Mc98s9iFcFRmw
x50Mz+CsO6KuqVbtOLafPU0mJyKdYHneyZm8wBqvn/reBucHimq8qxtZZ/s67OZ6xykp3rcT49d/
/dbjlLTpBvEy8Nu9TUkz6yaae4+3Pp89Dt0mkasM/61TQ7w4qqSawfvv78gv7x5eq+VtoJXDI0qW
wM8/Qh03y6F/mk+9CtRLYyZMQKa64DEdMeL/2yMEF6NvtCDtfJaat7uAN2NZAPg4EbY6jjdJkfpX
0BOochBkUyX9/pv98lMvF/No05nWsuPZb171fBFXo1ecTg6RiLBIYoKIGOlAhNz9/kISc+vPu6vD
crkcHmy+HILfNw9yZkVgbPD/cYLQ4D5NariO3nvTpg+AiubmXCU9nRAVKlj2Q5SPVCSupYHnLNtg
WY93EQwp/BQDxdIaCgI0Slfrg2k4tLLoeoF8QVdLeV6nFMeDhNveYvLD4P77b/Lrw2ALjnc0TH3b
+tWDHReTB4ataU5yJiJ+KCC/ow6At2NO//rU5diCZ0C5ioat+wtDsA1N2fZjpGFQONbRkwnfvy5r
f2vIhZZfjP/YP1x2rx/OQIptDXUUrz7uZBuy85tfCTGgJcBqqJNTj+oLYYj9SavAf/zWEHHchq5O
PWf2A9M2+Q8vmXz7iOBql0R0ODj7Fwgje8DPr5nKQLCqAeiPAPeUzxvIRmhDoQ2i3pDrYQy8VwfA
ttr0TB2aix+WvIGWDuODbEGprpjyT3dml9NFnNOlX1NrdyksOgL40GrxHOmcFNB9x79/40LQghZY
DrF98EndXtwKnlXe2kkzP+rl8crIL5z3E0qP6tTrCVYL2t7xxh5GWmNNkNL3S2kcBau47kN344W4
e69t00j1BvlVfjvQbbhApDD2o4qdm3ISIJRKvLgrutjAKkxsjZDGzQTZTOPajEojpaurNgWDCW2+
mocNwcwzBfQcnwYvFmvVZzaWoo5xik/6QY1Tgt63idX2xZpxtPLOiITmUVeJTHwetJfSFDeY8K39
sVqaoVOYRjfgE/mza9RzeWQmSNPb134QHZw+pSoq6pn/dq4JTPh2+OzTgM4L81M2mxrey1OEyGb6
Srec+SJ8Ck3hPunRxzjiGeMdHrA8urHyMkNXEdZ9e9tYDT+IrFze7lLkVXpXzib7BQpiUe8YP8Pf
MaV3FYJ8T+/cSjSfx8bkWwxWYs9fLKfo1LWu8S+vYR7zM4+EiNQ7vrr9YkNzn99XBMP421Qm6qrn
bvZ0NEiCJjeiTcedw8Qz39AHoXPVopdz9l4+OWDfyJ9g6gWsULzOw+IfGZPOeD8S4jwjOpvZtXwT
RTW+lcxqiNNiaN/eCUJdiXfkcYluqFcJRGeWOVRrg8hZBvno0NNN15JQNUONJJlDsoTbc8gTVABt
dJApDrF7pfpADMdoNBijtqMgzwKdMT0tr+qaeT+SrS3BXfp0GcPOHPW9KLBI7b0YeDsQNM+RFyPW
7A3fzgH07Hn65tCh1RA5JX0zGAPWdA5ohHi4S6dy/Oq3MwO7uR9vvrfg7Kzjw1jRKO5VIu2XOIii
YNt0zYDw79trhQk74wnlnRlcK/FeCjum9TYQZHUvRhHFB7q99OZlu4wttWPzFNWeQ2UWZTb3VTZL
z5xUyu51isuh341Yz2++j2YE0RygM5eDRKg423mlq15ykSydWE17HmcZ5c8oTDrw37Y/1+loMkb0
rtwrzEsdXHAzZtpfeqnZnHM/5DXNK2PJfZgUN5ZoQUXYGwzR+LYpaj6IMOmdMJuVzV0xi3p87tA/
wMTPXDtN77zSH7tre2Sa7CQJqiIUb/H0xQO7SOAxdnF1O4mKLnA0cTa2eP8G0mxWNmMAeJQR7Qqe
FcU0Z1HftJb7gYN52oLc0W1ZWasMnRe6iSCYc3rzBrGmp0w3dOunjKbkjg7a7NGSwC54yk1zpNVG
h7z1aJDNXZ8M33f8/2Z7/INrSSy9ix92+l/YHldlFzfxS/GTa+nPv/XXoNT7g8wRNn6FDcld8oP/
MyhVwIgpQG3XcwQKg8Uh9adrybL+YP1Cm46jSboUcdRbfw5KJf8gfRu2W8mpjsJO/BvXkvXmNIdM
d+lckBDkckRx7bfFQjzpocM9oI826Wg00xLjf7N3JstxI1mU/ZX+AaQ5ZmAbcwQjOA+iNjBSEgHH
DLhj/Po+YGVVZyqrlZb7qlXJlCKCCMDd33v3nmvei6SZAa7Lelc1aQDwrPbFuzL86NFPQvBpRRkh
HZBQNZbcDT/3zXMlvHKf0apfE1yIgDVAQvwY1GgK/KQGXlAJHa7NJCU8pDS6H2lrmeeR/PFnVku9
rYsAMXVSRJdKOACzCDbpyeOxWSpj0Q57XRjzAR+J99AxSvwbQM5P5RJ3wMHa5LjchoXC8nOfKiUR
lDTkuj6OrTneeiRu7AnGDFmn9PJ78bn/8Ij8l27mT4fBz+uFVOSMpUFFEmbx5yMLwmMxxllW01dt
7UV88U6yZk+Zxj349ZV4SP54Mluu5Ns0xBhgYHL7S3dq7jxzXrp7xwFR6MaCU7KMJI096GL5wLzM
2U9JGt3/+qL/5dejWeoLk8qAx1Qsf/+H6jMVlhoKIk6P7JMwbI0Fz6FwzbmbbnRhAP/zq7kQcChH
AscDefPnq8VhMMgSq9IR24/LTtcW8w7ekTncdHn4+Otrffr3/nDSXe5n6PO2IiUDhUNp9+eLMW/N
k4J95NgkY26v7YTAaAaSxaKbY5SXQKi+6drOPA8q6w8waHTNmBY/y68/x1/vMBUe/iywMws7+eda
OzeVPxUddqMGURlpjmpSZA5F0WPoAVn4m4v99Rly0Qa4Fgnj1Hx/qWNb0phtjScC2/o831VBq5BI
8QZjvs4SSIoSL4BfEtTyN9f9b7+k76E5Malpfe/nqoJJ24DBsU6xJWHGWPV8m4PdDQOEfxil/+iG
fupUcIKaAI5YBZFf/Pl7daQxmH2CsYlDYoy4ePKhzol2uoqJg3n69bV+Wm//pYmB6O04AMkc97PN
9MfXo9AE4RIQepyneTA3VeQXp1zavbn59XX+Eie4aG9sjwYZiwyPq/Xn36nzctV61SiBvRI4R2Qm
XhEmi6W1YqzqPiRSFhwaOG2g2oAUSHJQESeXX3+Gn56d5XelFmWh4/RoeX9puvSTmcnG1XwGHAOk
MPcNodazEV8i/ImnKg7ITPbs6W/W8587dctll3kNVSGdKAtA1p9/9T72wJwgSDkmoFxeEOEVJzo1
03Wdlsm+tWumddqoMNEN0xj762jopv44eOX4HeJF036ricU7EfIVHWJhgN0FCnGK5tS4+/Xd+W+f
k849RwOmWqDZvJ9aRJmLXpgS0zjQd/Tep6lz2nXf5CFfEZ5b71Aai20LTaMPvKkasgsTYWB+Nkkm
xy6rnCsYBdFxlIF9HRqe8ndwwKsUpEDo9/tff9a/PrUBDXNGHUxYAs/7+aOKEO0jDA2YhqFg9ppB
UsgIa1J6++vr/PTW89Uh1+IrY5ixTFV+3hulYXFTDCWP1VDNdyE6CoLasspdbLXuw6+v9fNy/nkx
KGnWMnFgNvlze3wKlKucMWU5J1VoEwdRvxF53a1zXpUdJKx4je5iujI5+L8ido33Y+Xqv7mxpvjs
l/1hV1k+hk1TSCytIeYR1k+7St7WSNcbKzr4DMSno59bLKY6HO0aK2yNBAYp3bubRIAv4bK2q6lO
0pj/n7X4XgrhXhHQE53CrqN51YdWt1JNWhPESQACeG2aIpc8UThUYFvez7kdffRjlz8HUz5fZmbv
aPKb1nvwmxFTVBG4V30rWHBVMVj3pAF5D7g7xEGbgXlOoEwQb1hLA4454pwpjuxulZNqflMg7HzL
o0m8zwbHOGWgRl+FYxl9FIHhUsoWaLuIl6ijwwy6R+1SonSxYPjtckaowNmsSoqmtwSAzDdc0fbT
YNt1g2ETE/lawf75yLG7DJsCW3cCczNNLrHNm+24LC1m28v3LmHxrlTsfsRY7ixI7RwbyfwVRCcg
7Io7qMSesx8cmsEbIp3U98AH31mmjf8aNHQ+7isz5Xnj7Y+zXVaFXB7OkwHEixJ9BfnDf50hd27G
LIwv/vJvFWnKlxghE3J4OSBO9mVuPIaVPV3YZ/LnppmGm8/bG3mD3lqMD+5qu0kyoMZ+nhwjM/bs
kwW5CUNHWADKxuxVb/3P1QqE1FWrZ1aoT9UXFkOeyEpQ5KJSN+dDJ2vu3QSWV61bIZJHZ5TOS9cK
YhCsWJS3C+ul3KQOP4dmY3KBKENmVePL91aEJEtEbTvFoC3DfF5hkHcf0ti2n4Kyb62VYXFvC9uS
79iuLApOTKJkmdNM5KVBlR7JglDXAZXlWmf0FUTfjDcow3qkJY4pv+aeZmki6uPZxAWTb+3lOSwW
Eh92hAFGaxJouZlHkwMM0pR5R+AXz5Jf6BlwwUSTI6L0msjA7ee7wjWIbFrITJsuUaBwUn4BgAk4
4EH38IBthUrqt2SIxQFDAk8v4U3jbRslY4VeiYrBcyvj0UsybpiInekSG3l6yoJ8G86kwY+tM96g
+2owOPn4dwcyGxrkUevJqNo7Zp7yKIK2vBriYYlFzCVNGiUupl3Op64R3oG5UfQYa3+L7zN7a7wy
Q3aYEOYauSitZ3+fSUzfDVl38E5S+zVAur5C2bUX1aSRFZFbJYxxxgqIc9f0iEoLR1B4WH5AAnNX
rWeMXzcyLqdTaoa7JGns3dAlFTR5u14lBuFQ5ICFKxJCaBRkQbsG2ZxjAVwyUJZgSu06r7D47Asy
2JuWTgHuTBLv+gk7OxsO+WmNfPIiD/qRqq2r3EVh0WUueody2EO1IDALGeMqmYW3CWtMLDJM7lUy
vcOmeauJsNymxDFuCBEokeT01hHUwJcGrAH5UHadr6cxYFfrautrYTun2Q4Wu7pEXCWHTeYgIumj
K3z08Rddw6pJnGk8JXnBAuwsZ6TCmq49adsXPavmzpS5Ohk9VPh59s6Z39Bcx50HFS6Exd9YsfrR
gFk+TGYFR6yM+giIW2zTIq6cylxFRuyfOzfnA1U5Ey2Gv9b85M60f0aUt91W98R8aNNsbjgoOZjE
0fRhlRf5Ezb++KmzxPCAqp/zQ6XqAJElHt1LhqBroQH5Oycj2iYtZEvQmgfqvAkLLsop+tLG4j5w
h+HeH6Zpa89dt132HxdHUA3EQdZNcas0yfM+bxqeCgNtxcrKME/gvjjESDnZC0tPrT3SSViKSkxK
TsSO4CO1ONQppU/H84cdYip3IY7jfQcCpMbwZhU3SuhnHyntxhxAzDrNDBUwzmEDbrQHq2fnplZB
mIfKdmWaubcCdhOy1C5+0Wk8XNnduNEyGk7p0KHgxy0RfrXTEYq2Cw5ErgGaGMcybJOT3XBuR30J
/mruCx7MlLMDJUJu3OVT62+LqQUKTV6QKHT/Sphr8KGdMQOSX5rWo1W4/ss4zOG8F+7ike6GcYU9
mfMYYUiHep7D6xGVIyRHNa3tqqKNqhsfjjtO0RDxJG5Hs2t/1FYQbOshnU6Nti8+0YGXMGqBEeIh
ODsuaCcw//6+8/PwLo+aCAuPHdkU/2ni0KZozUeD1Li1iV3zxJcaPowukDQ2YcJHicJxvo2zUHe+
Nuga0NbGkoYXMqBFHHnpp+0ydvcIe/OdF2jyLAB8kV6pqttYK3uFNzQ9RmljXbiDcmNDgGro7u57
1+XBDssL6nnyIIvQuo2b3D24NNbPi9941daz+xChb90UwVDtc0buu3xWwVu30KpYaBC6q0EyXNZV
i5kNZvs+YTKL3HEwoTCoCFKUGO3rTgTVjZghyjPRrfDtKyMlcTiDBbCCwZLv86z0X12iGx/51eKr
0XCDCjw3/rrJCKcfmnL8rO2hu9OOATvGrvE+Yzst2dNx5bfrsurdayr2JaDQ9ykAzOqUm5Pm7dL1
ZUiL/Lb2XH0TYEU62ExnMVGGAWCauT0OAWEmPREwV4zwokvalcHeifvifQmjI3SjDpsXJ3aXaXGa
fYRuAW229tEiQtOkl0TS0LOv6q8FP3rbNhU4ktCdwd0rgkrfRO2kA4uAImALM1rG5kqsZEOEJ+yE
ubsir4HEyyrd8o3LbVYgyjVC4lcAcRM8F9qYvuN4uvhhV737ZtmjNkqNTRCyB5J4yuzHxSnlBJm+
NUWv3tMWgXDa5OwaLAKIqvW6d8gbcJ80+a6++uY51IorwWAu+UiMqSFQQOUJL7YuKZO08dF4SXkZ
EVhey8HtnsBo9u9OK4PXuAuBrpUlqVPwPOdgoYJNRe4Xazoi5cHwHKTJFnagbeH1L5M2CdnOCmJw
gsUZnjYphMYhM9ecouLryZp8BKkNXQ2riWD74ZjmU+nx4JSpuDBiy9E9DuwZlTURJZl3HdHQLE4J
Vs+UpHMzGvTJbIu629Dfh5sgsSM+BHZqkaZE2OQRFTbbiEl3iOcyD5dU7dl4lHkodmEGZrtmU9jb
otanepbdt5raiAojyTcl4UsfTRvIrxGKZ6a5HHEuiV9bxFpZ7XjAaBI9T2jr3gyrNj4srxvOUTDF
j26JhcokMpVh2hg+kZTdI6R1269R7UiOkyJcN0o+cTAmKxAn/irJmnvPJjNzAcrNLK941nioimfU
l2KF1//e78dslfqgiohWguSCrb8t9bR2MlGsRg4nG9/HMG4iPF0F1NjMxUmNDUf5nuVWgtWdOhmM
rq7YKpdIB8Padd7wAw1wuKeWhy3TWuGOIGaYQYV3YiRCopvszVXhLgGy5DihVzQICeVxRpZuXk0u
xrHZfJuRbsMO7oK9NTUoeYsJO7yW40PjESNkITm6kKn6YdTCxueOc8/r8X9JGrtbRTfrJNspPzC8
YsMZe+J667bb14kW75k2kazaDrsOByHoOCTIwoBpdsWg1RlFe3rOzHGfEZmC/zUZ1xTVuPuH8Wbw
BCY0Z/QObkuShiiw0ioIFDk5PWwQVXQ7mrggdQ5FKtDqh24NeBjM9femJytMX+FXVP7Frp1qD1oS
vYM5Fsd0UCCjjTfpObsqSibOKeE1UJlTYTSvQzHfdFl00pX3VLfRhSWXhlEu9ZXXzh9pEz+bIWRe
q9zXnKZB+ZLXJuQAypUmpa8J03OFWgM86jahYTKyXkLaRGW9j6HJwYo0agg6FpGOrd6EltilXX01
Jv5Aqrz3rejxqVsFXe2Va1ARxEPXvcz2/G0kC8BLO2vX+DkD0Cmc4hdRqxhBO+PWEwPcfjVN0wrB
sb03ESw38svYj/AjdXJ2mycR9N1jEzDDT5R88O04OfhQEddt03dfDKsNtriDsRBTw5y7rgWnR6gV
r/kkoBJJ/4unnHIvi8YjaCkBySIbj/bokC7lBDmV474aTI7Qkmhd4KFkw0JDNdodeop7F4HRd4E9
xTgZdU5DhyhZFYi91VuDfcXAiWC2VZMwJMytdvl5VpMRZE3TeaBxYUb6GBeaJ9ofMqxVdDUdYkAE
MPEdkSYMwjLOQwff7nwCizsN7FABg4C/ENI09dRAyUkU4brtrOg1iLPoQ0WYDVZclRGDSxhMy1GE
QmpjBRVlUcxj323IjsfPGC8zjanqoleSSI1txOgaSgtJ9Kmcx+uGPe4Zgfl0MYi7WluSuAQ9NZ64
Tg2XcF0dTpQdnc+yNKjUXpPYR3ViyrH/kc7WcJN6E2xBM5t3TLOzU5IN0WtcGDS5Yybx96Zy9ZYB
J5VIPPcC2/rguRed9EvJG2qybhO3VpDOe44OueFBeDDt9sjZnh9N+I6xTSoK9I1LtuzON33qq8HT
X70c7pJsOf6tnKS+xeLMNL0vj/Be0/XMln+0MsVGquzoZCcuTQFcRJeANJirz0nN5/X62jG2U+W1
x8izmdkQibVH2lV8+fxPyHGz7oVH2V/5abhHID0fgDvWb6qA1r4eW4suQWAPN8DHiIem2GTWM5fe
Q5hxM1FTItFHPc6clUYxQYGMUUaUvl3GHxcPBREEMgnJF+EjFnAKTvCny71XuOoF9zK/gEz5iawj
852i8XLLCNn8UjDR5mifCT7zMLbH1i3H22zkvDsTC3KYEe9ccO9NGm8Iv5cDbP6xBkB13fRJTWj3
lDZ7jmrU9l2XI7FHnzBkBOTQFaF5yWKAq50sRPDWldO7JL9H+Jl4/sVsnMMqrt9o/sm9yFI6isF8
FbatYj6ch5qWTBMBl4ahVe0QyA/OOW+0uHbNwQXmNDMhm12aVxj1T5/PnYHdbYcKz+D4r/PnvM3n
u0RDZVr1I3oAtoY6+jBKumvY2J35Lu+We5KDfvJN/sh3NV5Xfs9to0m5dsg/u1ilWe6rpRWnunIG
aETk9pwPwYac7nnnOTwB2llkySFOmjvCjL2H2AoNOG0oQeu8op/vI7IdS198KQT/BOt/e/TL5W/x
ArYb01vCmVGUT5eeH0Rqehu6hA4Z4ktCkhzBGJqMS6l47hOD47WJ1Yg3cin4ibWJPmbToamU8jTZ
SPA2iwLhjVZiCXmztPonbY3mOTSH6NQnUfWGO3O8naKEV8dIeIUdu2M2SdT7KarN6i3zlcY1Bjxx
Nak+R7jR5pF5T3HAb1haHu2vKI7BWgXRUO7DUlpn6pb2RROHLVcFETsgD7hNEA0sQtN1ykmLD26p
LPlezEX9BmSHS4+d6k8E8ERHTcsVVHpgqLcZ2mws6Mjphn8XtsQhsfi+d66CZGNKSg9dfwMJFK5D
hnl71bfRSWi+Ha0jXnZMGOuom6DAkUS11y3W87jypotNC/xSF3302qKVIGzZm80rhKLmTWl70cnN
F0OdpvJxN5ipwr2AaKlWjEWDjbs8BQOuwLNbu7QUUK8SmhdoasIh7HhK/Fm8xyKt3xhFGvC+k5p3
umrdaFNRnQKAZX0MHe5UDMf2kSjq6MMnChvrt16ewVaQpUW0UnSSRBvA8LKn+WD4XbABgknZF3hJ
/yPwqJNJfDLHL4rcpa8jOks44BzIW1qpdbxNOFawMwL/BQjSl9fJoLtHKYbge4048kNWY3jqXZje
JHyyMzlyaHaT608YEPEKHfuwiV5Tz3Wh3sFyIlu5osG9yRFxT/9qP/9P6PB3QgcnDBje/P8N4fTb
/6xx+Nc/+F3jEIrf0A+wAgFaxbf9Hyqr9xvVCzlG1uLcsdA+/Eff4NhLeMkiFceEgip3Gbn92wgu
frOpqBkEEITyqZj4J/oGx/5pEEb9SpfG9tA4YDz3ETz/eRo0FVr3pS+Dk2iK8cpIVQ0XxMruR9vN
voNimpmOL9hw0rtAiGefNHG7gCv+iRjHlmXcwnsEPA5tuscCqaPnbCZu4qpZGOWJJp73WDULRDwq
OZium0+iuYntD8axT2Gih7uurW2qd6oz+vBpkH/ve9jofdMFz7QoU5jtn/B0jURkIqAKtAK19TFZ
KOv9wltPkwW97n1i2MsCIjuSk/xHCaQ9zqG1p+HYv2jZOPdw5ulTdLTZP7QN4R2+2QVGA8p0sg/S
13khwTtR3L+MMVROi4Pah0ELkTeNerpZtaNPWU4DfDNOtroFJTteUMyazAhaZ/rwC8O4q8qUgEG/
p2jsWd6PnlNDDo8VOP/VUNnO2UrSLKU6mSkcoCon1CZxecgRVmzdPkpezcmOx7UdFCyRS9zMKiy8
/AFrW3LTudSJFU70gxzyeI9bODihMuCAUo21vZkLFCBFEs9yP5dJzmxsSqxxIaqg70qycsmjdqrw
+4TCoibMpfWJJM57cjHw6KytKGtOXZSlW6znHjhBfJTrvBnDq5Zc+M9Am3Ilwjq4dqYqlOBD/e6+
94vmEE9JdcgMod4TA6sny3uRV2tn9uqHJl/KXj8AX081d1eFOR0ioy7zG5M8PrEK4jm9kR4HUUh8
fv8l7wStrs7RAZkvFUlci5uWFlfshyfk3ZHexMWQbnNVtjdkl8LjHiWceNurCZocRo7MAo7OSaeF
nay8ZIxvA11/IG6fOkiKcwNTDkXqxxBnYF9tTMDDSjqz/la2tmccIo7Mz1E3psfeLpvtHE6pfaxL
r39DDxncekMLkRwI+g5aWQvj1KbPbFYh8XOjRFIxaxWnzzRXo7G/m41AVjlBNobWAKF6eT9MfnJL
RjLy/e98u7ip10nRSu7t6JQEFZ7F3E4VXQjPL6LrWJGhi0+Ek5RDJ3BwB49cXtMCTcs1IgVIJJ8f
HDViyy/R/65pyfblISrhDuKjKVYEsXhrBl7+adIAXVWR0cBM0QxNbDx1nDGNYfugHUWwsRJ1AT3T
jHaAkKeV4WtrK8ewgyJiFzQ2zCtLh8QGCtOnG+vcCyc85INwz3MN728SLYESopwO3thw37txrMl3
duj0lBCTiFkoG4HPvJq8jVIdPZQ2IrgznTUTtbbYShKHoAmGw7mDgboZCAXfNy5pG0RKz82Vp5ru
RExmcT+ZJQ10WXnunj4iAe2hupsTXsysSj/mwH4yDZaBPMhwVVTOJvW8ZFXJVD0anZVf5wM+d8SL
yUqOrvnQ0pSgC1GQARMStbASMFvWJD4mKwYwwZoMChIZu+zWdspnGLP5epEhMYuzD6mO7z3Ca7cF
E7E1xB9I+FIAoBpVHhza2YMmkHnL3a6GR1wCyUYQ5XL0K2feWrlHQLCVWvceytQNy1O2nZzWPWKt
wSruhoQexo5COxlmYouAdjxPhA++2GCuv2A6TjdJRlrKWCcJuD3tP/q+213VgwdTNIwVawrxRARN
SDcyvomZ1jlvfjzfiIxDtCzjFLkqayN8tOBQzehbOyNMzxS44biNVTwy2J27tS5FsR5w4q9Jb2yu
geHIvd8WC3ne4qxESiopvChQI4aWbohCrVC9IK2Pm3I3QMLbRjNpOrREcu62Zae8qIERht+knNhE
AruXDV+CHtdJZJRnSXjLTaoCsgiFa2z7MkN8qi2xFUG9DOj8bteqoPjSVEFwm+iYCVfM1/8lpU1u
uR0pu9lY3ph9J9F/xuIR50/+oSZHv/pm7Cyj2/KuAVWxncxG7HKyyS9w0YJjKhzgnXlmkBgfWDmL
biK7B+nYxH/jQXqzFY+0Tcf+THwI/F18HQc6veaNUm62BqDS8VYN00NsFnjZC4MOIhNmfRZh1J+V
S1qdSNx0DTw3o3IKWDLz+AYGT3qQkSGJIAfOs8p6mlkxaz4cU21RZ+lkPjFnT3ZFlhak0uXRU0K4
arIqald9naQls9Vs9PJs9Zk6KAvtGm2J8b3QXbae7Xp+tHu0/XWUAn2FhoBq1m/UU4OW/jyTB3Am
r6Enh9QTKc9bk9y7Xmc+WHFv7eYqrTfT0NCx8yadvNRNrW7tGZlxoqooXrEwNQd29PGNVmD+aCcO
8GdUdON2gJJBnrCDvJin8oRM906Dak9v4tY2tf4iGm8J5pq8wczEl8kggodRpN/KF8e1opIpKS5f
dqJMEKI7VwmxrCXBzNvOJO0cIPxYbGsxzt8ZF3hboBIlTDDJEpwg3aTGaYcIRPrU7QdRPA7j2Oxl
huSehzQ68lXmm64s8zu7njRZX7COY6PeNF77u6Dwf+fjvzkf2yZup1+djx+W4L3/s35r6Qj+WQ38
+z/9/aTsB7+hVhS+h4RmMSv/v8NyYP+2+Fcw5XyeeZe/+bcW2P3NEq7JG2rbnKfRH/7nrGxbKIgX
ATGWWTR6NCv+yVnZ/RSF/UmK4pM2iCaZn4mlxv7ZR9ZJKyvbVFaHsffNgRYBgR1rYGLhPimbeueV
FtZ/1tgAaQ7FPIYDErUG+gObPqc1Alu5A1ESSfuFhLfptvKs8gELQ/Q1dJDWgqXHK4BwxD3UUHiW
uGrTvZIGQdpA3Stax8uugrxwTBUPPg7uM82x5DozK7CbORKFEx5BwsmbUC7NU3j5JohuTkGbuU9B
ahZIIlZ+ODm7DMflTUL83y1JP84atVdPh7PB8NdGE3B7hNplujHsxEqOdFrRF7J3XyyjjWr4BpF9
RIFinwa23CPNe1GC82z6V1HwoTZNEekfXGV5LyFzmhT14CowYjQy4QfnEyGroG3GqPRayP+anAME
hu5B0hnw6fuI4kPyhR9c+Cu3XukuJptZRt9nFit2enNQL/Vs4OeJ+GQvDoviSzmI7J79cryNRpnc
EAtVPtaKEZ5WbT9djQ0xgyQwWoI5ZuIH0CiKnKw9YTZU4pBcgjtIbdO28WpuJG1ZTk/ClhEHl3T0
4ZXONW5I9p4oR3e1YgYnzA0wayK9w3yodj593pU7+yCyivoGimB46yoUJWeQbO5Bcf92PRYzwp5k
sydmeTgnXWjtxqTH1iFdwraYpgd3hsPTkmb4g0OCFg+FGUPQiZi1Ruh/jlhW7ZOR44kZO78iuavp
jYfZKaat56fmyVHDgKYp65wNnhaX6bJRgDvvTJu4Hdm8D3PRvLZdZb3UxNDjXpobMhQhpOO3NYpg
22ryjlYBoJm7sWZWMU1O+GDBcLsD4ccZMxxbQK5ub3+1wN6ArM0N19poSNZvwGmDdcbR41zXNqn1
3UT2LoP7Uh4in1y5I9Ira9rLqDPOVmT0w3qw/GJr46WBKqzscIm7dzPswvFQd/cUy252TjgP3tZE
B9srs/W8p9KcnEuiDIE4hrMQFMIgTasZ0p7ZzvY+Jv8ojFYQBIaa8ys3Ah++K6vgtUG8vjI0ZC5M
tp4d8f0YnOPIUOmaYRugZt7FqJOt7hBVrUHpwLlMHHOkSfLFqlXIZsb/oJvx+HyBbWM8TEOrGO1F
zM2L/kr2Wr0kTXEdUQecIdPK8FtKqDE7mIVnyzFOMWlhJFFYuXhC4iZ3cgauK2Y9gxmesp3w+KO2
oWw2czw8S21RpIRJdVFp0mxVTeoV7jTIT8sIy0+R68HFTYZnzwOEfOD1NqBj29G+aluAN7i0inqN
UJGZbGo1Gy8byT7UloqJKeMzHCZ8Ph0HW6vbTBiQryBIpceqIwB5Ckt8ZMytUxUdUxBY6zCoxhPu
wW7rjxJ8FKlRmCXH/WA4xnd3ZqUBxbYmUmg/BiY5WtIyV1Ot/Ws1jQ+IUeINkQj7QKfus4mYapV2
XbeiFKtuhkDcQ6iz4D+RMWmoMGEyAFK7z0EXBrUXk7uu1ip1SxLDa/WDCuFa0FZ4bdpsOIxDkz9Q
lgU3Kb7F9YSxYuXkqr81u8jeNUiVVoNMpj3RzNeyCaY9kGi9TjgI7NDcmqvF5EWSGtNt2bZVvcmC
+RWlMYKm3L+BA37RQ8bM3EroFtpVu4e00+5SzxCXtqV9TGZbAK61eg9ZbfewJIOtJJh9V5Egg6DO
VWtK7uYw02EGFNcbJ+QujCLziXB7OD6VtNQmxvAFSXoqNxajcmDNVfsypM1wQGesnzgwax6MwdjH
7fjRtV6+WBGmrW4H87E3regrpHSCN8cIQImXou6BIm8JPAXoYA92QUe5BOOwC8OW5mgdV5ImPiH1
QWTkazrp/l1XM2Zg1FNt0kLhKaf64KnwZh84KwUNYQOzTLdBI/V9qBoS5hqXV9YtsLRVINTpPDTv
SO4qzqLg4r/UUNl3Ztcvyjcr2BVKh/tq7uvXeojES9jGzI96sD4VMTbXZWBVVxPjuENhF8GdzV9c
lDcaNyqIn306L8zBQw7XTMC969aKTLJyRp2ZJ3dM43OYFUG4iksC2HItCfrJLBuVNrlfMy2AYlq5
mplyb5n2NdgmEJ9FQuofPQdKmIq+s1/7GfacON8wketWjdEZz7oW6oUnriR1pBvqK2G394hdqrtx
ZlxhQ3/bBJo73eU8Bs6wE6OlyHpIIBFZbbTqlWOQcuOnP2zlFD9QoRZAv+0F66ajATCx402n0mfH
XqdT4248kmOekAb09wnOgO9j0MVbVBvBuYmsr0bYfUgqtS+e5cFpIll8jbj3qXRcYxF4ZWvmTT36
D9a5eWqip7h19qOdfo287lsAIWQ/V1SuM2KOtS2nLxOlJ8qFymL03r6hgMtWvS2OWTJm29a06h+g
lfpVlhoVU0I7PfRWV1ZQ0yeHSJjIvM2V124zNWR3peldl7Euz8XcdtulQAP4HPdSr4ekHeqtMouZ
0LYlaaxQ37s0eYSYzFGK84WcbXM12H1+8OF5b9xIYAIFRqpPmUv5QvsuIKOgVSCcDHubAFN5s7Ls
EZVltbGhD3xNLAJ6Khn4P1qzve968yMi5jNoSaEIDf+1zE2xWaT0+zET/imcovlcCwD+vt28VjEy
oDnsTkOZRayddU2J2WS4i3tq+XEqjgROHd3FjZt65pMcpoxQjQYSl/QWLyGGJwvw+7oWQLD6vD5V
enxw5kRBvaNzmPcuWfDp/F1z/qQx2VUPEUF6jBln7nVU2NMmn8p+62IMps2oit3Y4aBvjeBbFFtf
sFREr6Jx7RvsV2DvAveuMTXPlfutsAqCg+ZObetE1ld1CaCka6wffjGsORd8V0EGY7fjI63NUg2H
gJpvRYaOs5UNoQg944c9Jxb/3jSmGBfpkO4Ep8cb2H0R6s/qhKJgA4p4LxPiRCaSi1y/5hE1g3iD
V8faEOBoXtt1+jRmtXcfQc3a15i70aEST3WPcrRak/1Cs9Pjt4urlcOWfjYaRZvHm591KvfLYRPO
8E3l63jtDOGVVVeAtuNDY6H4SQxxA46PeRxUIOZ86xZGWVoXX9scM/asxsdBdbe1qW80+Tec1oi2
AjXKex+NawwBKEj7DrFsymvufkZWM9B3sTP7jnsu0yA4e0VTkq7EHHzyXYWUtJhvrZbs5s9q5n+F
398UfqZH5t+vCr+rt1K9qT9ycn//J/8ejTi/uRzrqavADaHXNBlP/B5aZwqqN1yHzDkWhA3ly39K
Podi8/dxiE2WO+gSwPv492jrO//I7knAHOOOP5R4C6AFs0FgY8/DHEMZ+udxCOPqIE/j0bsqLOaG
a8uj0Nt4JkmnZGwh29fN/2XvTLrsNNot/V9qfPEKICBgUBNOmyf7PqUJS0rJ9D0Eza+vB1muklKy
dF13+g1sL3tZGXk4QTTvu/ezmfzElKLSKuwqvKrKmdprC6OA9vjCEmDe51Wz+mK6zrXbCXYk8unw
6IWUMjaDrZmFhD8s9VUWS6xJ+6LVhRyvekBckDxn3OxyIzvD7aN9j4zDvdCy6V6zaERKmCgCYC0A
oDJGSZvj2SJIHFU/ouD53vCWxbxYUGMjpfbNUoBFJFkI0ixLmLgoJzN3eF0FYQ2q7ZLumDfe0Nyk
Rpjdt03ov0MMYce8gs2wEtd1WpNO0uJhJzn9BZOFrBgCcMRugvLHeYJ8tDKwuS3u2H6966wpXRJF
1MjhtRrfJxrG+uL0al8NNG1RPrR9wKGYFLLKjg0cHJWB+HEp8rOU7Iz3buc0L1ZnW9Wa1uW/Vr73
mk/zlSe4cHMaKeYz/hZe6sG1rxMnEUd8Q+auT21/M9mi4P+x/eZ2oLc+bsQ8CzRW7E0B3Zc1b2io
qIXJ0J2D0XTIDjKW4mYwh+4JEi25n4TGHRYCsW79zprRmKbkDHGanQws5kZyjPM0+cR8cG7TDGH4
TleWcR0X6C4nx22PXUWLni5Z+RADCj0s3lDdUFtVGz0h4tlIr7cupaOtZ6PCp0NqmWVfV3IVUaEv
IPgUAahOzOUc0jyRp8kgh51plcPOWMtgoxFOe3u0lyN05anazGGzvDfmAlFYkhuHJmmWM4JwlldB
KsBZ3Jn1/SLm8GowmuqiMqKhOKDDm69JaHKBFu8nLXsL2vvf/ySvG1fCJbe5Gm9PIohUbYJGE3PY
nlJUWGN5KsJuzClCkAmX+nvwpHfcy7wRafiYdyOhUwAfxOt/VtT/Dnscq9Na2/rnVvPD5zUJtPv8
+dtF9euf+ttTDyv8Z/1mOscmDUMXK71icfNYuf+uodGKRsjLSmsJ6m+U3v7fAiv/wKMImk35WFxX
jtK/qaFhsP5+gV3R3SDHfIja+LKAYb2xc6m5tQ2wkeUZadpM1gMRblGqEaCNIwTagqWebBRljXBw
53lTgFTemt1kHxTn1GNTABQNnZB4JwqB5lVHUPYDR75s51KF2kYRy8hmbO1dEbnTC7l4zVo9duwP
fkQGo1WLfDP4DoUSMBk7GpCfhrLuafZ10cHhyL11OVFtzDAjDWrph8OshaBghkY1WHwE/yD5kfaW
XpYH6Vy9yLqB4gF34oxc9mUvEhQjnVJb0WtB1T+h2N+G3rGck/zBiml6rBcFyvFgySq0QUODTtBY
Tuh01usvm9HH0FM1cXRFnRN21EbRZdXO/WMGx+NiShdxN4yttS1zdasH07+Evt5svSKK3uNgiwOf
e8FxUQPBhciugjAV7QEAeHkcE7nJyHa6repKnbWlVe5dgzYfLAxENMo/RWW2daopuzG4IJJbbWWB
OY/eLidymmSOxrlvhV3uxkaKjaBpdOGjzD8DrELL1FgoPmWxcaInS4Kr1ZDxZHDG71JRXSLOVuQw
wDxLg3EcHsyEw6mFWOIiCgvnIEnf2lsN8hixdMttra3uElA6h/TBenCnYnqdqV/uujGlcKcymn2Q
c7CluhgHhmraGvU038kkVR8HDoR1Ob9nI+gOZs09ZtCRdSCRPHzSNGL3aRoiC0jcbL6kGpVeRk5B
zdSrJ4jEUw+du8hZeinSHrnvtHtkwTSThGntMEeilvT6nIJq63/E5zT+GVEm2y+inDyKH0VJ98iW
t3Ieu/xiTuvHeDDTRw9V2AfDhRIWlIsjLjHx6XPP4JJRFYIvGYdQvasjipFwYbxtTBHtFEKJuLZN
XV3mo/kIzIZ0KqSyzZEdJbudqoYs7dLW13RN/XMJeHwKanYFuuDU8BStvCEhH4KkOB34g8xoBw1r
BgiitRQpmc9VvbX3say9jcW1Y63lWMVxHrC6lMinsKXIAXBSbg3QfUZsSlskwWrLvW4FubNjGgZg
Jwf9dDyUzWXrWh+qvFHhBbGYU3wOIenZpSlzV1TOITQ80zjr2MxC65D3XKEVzsGx9F8X+M3JLgrn
5XqhgnvTDZZXvPqlzZ1NljiSvH54dOrJvmm9IeammWfqQYZduvPbwdzROfJPY6UsRFjwBeYtmN76
rp4M7G6I6nV0rKXK2kcrHyXR747ISkJYSldV6lR2jtcZpKimlrhmoeS5F7pe9qsrhVtuFYXiHf3k
sd+I2oiumlkV6lnQeWhavIyzeVvSEw8/pbTcALkvfsAKR44ITqSd4NrHzHUywrwKTocIQkx6hDqn
5C56P/2ojHA2jrgHRbXaB4hDqrwBN9JfKPn1biUvx6jwn4qZgIUMjCszRcxmdEYSvdA4t8bppuyV
/ET5ts8OlGFBy6u5obaojQRvF+17VDWlkzHkkketGxSTMB9sxJeElsHbSwMx1snhL0QQiXbgiCx/
peYUUZLagU78sroGXGoh/JgH7Br9eZaPjkAqqQ2SxCYVsdeX7vWk3WnvSCrzgI016TcOz5hKbDg/
oKy0yIg0upamfNustkR/JCjBdi9LX6IdTXze+wmFnYMEA9XJYOMzMq34UCrtHaq4zW5wMVwsEWnS
QWs6FRwUJz4P65qj5NjLmHMcjn68shjC6OsNZtCnrnXyVHtwDNjbvKsp61fkJrs2qmxjjxtM3AP/
ot1pdQuGjtExAtcoyys8tmT5aeVe9S79CweKOyUN2z+fMXuT39aa22yS0aHHZ0qTdRlygbh6mV/B
YH9kj2qvaFe5+1GFxiYhtMsLLNGI+2hBSDGBWnt0ZNTdSknwNCzO/Cwn+vS66j1jn5PNctKlCF+J
qHcQdJrbTrnRGUtneCz4US+ZMpF7F773TkNXqoIex/UR49t0rha1cJ60vCBqpmxbj3NKfcSmPNZU
WNfo4XNblsHUC/wdvR2bmMw0gvuUqsiN66fpbpVJdnlZPwLA789mVw+HFZl0cHThNDRAaCUsnaE3
nPria1ACqA7aySIDz2aJxw7pbGlQwQdg/PvJl05gmfR2IiuMb7AAjhu9IAGQWGtQLvveHteczgNz
lDFL4yJfaKnjvtKOX3/QntVfwmg3P1ORrvYOTo9dZobmEdGH/WxMjGchMd6CMIv2aULpBj9JfpWJ
sXkaeA8vKZS2Nw7MvwsPu9GGggyGi3hKDghR9BXWeBIz0Fwc80W/bzyZXMwyjp+xzAmSzkyfH9K5
nASKBQYcuswNLG1x1XEr6DkLO96Nk6qJgFa3/eCpEj+Mm21tioK3bedMa+q35+L57/zbzI2XczPN
qo9jF2GMnog1zuYKDr2InsO2dCnRUNfMqQIGhjHbO3qJGNSFabzgAhe7Ma6ay6n053Mbf3++7v7N
FhlvvZWUGckzNPtHwxp6tOJdRP9FAuT1DbpRnZ5cjDqOIBaCzFNUvpGFYQt9EbIzVB9mxE9DTIqp
lJcaVS1MjcT5YE1UR4jkIplAiZSVoG3xsfJW0Y1Q93abehFbHnbYKH7o3LlO/qI7/Kdi8puKiUVX
myPxP5/vbzjfd3OuP5TJd5LSr3/w70a5JA5oPcdTIuAM/eUs/7Vu4ok/mO6QYSwKxEATvsFmSesP
/pMLdYjlYBV+Um35u47i/6FokVPOIEHwi+T03xzzrS91km/qKCzBUto2+CYLffjKH/q+jpIXdodc
XMxHQhuyeTusEdwkcI72FRsXVGcqE0RLFPiAi/3I6usHVtciZ1+NKvulaYlHj3NBy5HAkJy8Bd9x
jaDLuDS3PgSSPsQ/5c7nBVrGrUyGyaTO7zkYwYwOszXNwu1CKDkiebvDvKMW2lKBxT3V2rVpvBwM
06qe2m5uT5gf4ivgSWKnjGV5DK01fl3mHFtb8r1YK6uiuY+ylkhhQbiPtzUnoXA8oHXCXVJRZ61c
GzuPqH2sxcMU4sEvjwnxtZ8N04xeRxgdlxN/5sWZMVxjnPLlRYzSFTqm6gS1VBsbCn27yNpV9MFv
fC/KzylmoIus4v5Sj51xMMOU5BqBvzSowJfuvDEkc0Rxcdo4PBSOsOMQGC2uIPI5fZRgdcjtPHfs
R6/lMZsGQcjBYEFnLt1o2JXKXTsXTcTiypOXiTRp5vvFTU+dZ9+7S3Erlry6SQevvSYmWdKn4xx1
cpRVb1IPqkA2xmpPeYm2WusVlyVCK7GblYtMqc1q9p3SEc+mUv0FhrgXhGT9vdmR+HfwkP7lW8tI
CQcpBi87EA9rP4Fot3CL2R7QQTJE2EDC8FISPMTtTZAqvFoSHEd3d8rFkr2j9emcSEYRf1IoK3ey
MO+Uvin8nPSHUTa4YcWNhPheESNp2Vem0Q3IauvosS3s6VrTVtwgqt2Rh9RvuAdw5Yn74mCXU34i
JyG88EHh3Dqil5eZtJ6TUbrbrBIZpsRh3pcU7O/nwWl2ruEURxRH+GHNnsz6NL0L4R1cD0antuEk
x7PIJVoztb0dJb5xEw8CkzCnsdVsUoXH1A8d/I0FJt1xfEUSbewrKUP4h31u3jHJyVPiCnvGoaXg
ROfbOxM/2DazLblFGHFbMds2pIWdV4ICeOE17haU5gtMRDiHE7lJMepzTK8ev2UXO5toiMLAHMzk
lOvYeJFKRWd1Hjd3Tl7XlzO+b3K+V2EpAU70huhh5LKNr2zdMG+YtgRluLN1IAeM8JoyToiWkMQi
10Q67yDjTHfz2DuBjhJZsfMjTYjMRyjLU7LvMLBAYnDMRbrDNh3jKPbuEMbkLjpkgwjOe8tCAHDv
dC4lYTCQWWw+mZK5sANFnWBPFOq29+Iwfp7kApmJG1Zu70u/or2JrGJmfJCf7H/Ws2/XqDryFOjJ
pg3tGAAyAhnnZfLtMj0bKwvydl4tuJynlMtseWgr4rTvdQIo954AnQGjcBShlCXxXej0XZb17VIi
ocHyjYza6awNjkt/2erOmljZhiSK3hVmEq0BuOYKbDAqUhbssZpRxRJvxUULZxwfH3XFmr+Ulpjv
m4JDfHSce0++w3Ez9q8qI67Jfccz8gcwmkNfnZK+tNGDlmHW2/zDDTM0iwQmlkEshj58KLkd4/Bs
KCiA46NTyouFGO8/lbj/TiUORffaZ/jnnfryQ1J+V4X7+ie+btEunYk1zcC12bo99lq2wK9btDL/
IBVjPTjDoMblQcHvayFOqj+I5oDupHBjeMSdcFb4ukPjCUHJRqcEdqAPBQrm5d8RiF+piqQn/mOq
HUN82+dgf6ZuJfg5FPeox73NtJspatngmsFGhjsg2858ifDym6fxdchvg/N+HIJ+jOMQdbjiDsFn
fn8ECMdhdQT7y1GHNtmX3trLJt2HR/p/n/n/xyjrb/H64Y5qXfe//5f5X2wn0+TEjKLK953xvpo+
987mfzbE2jP6ZgiVVBJeA0MMy60StzNpusvHXw9B2edN50l6nskxY40pYWaY5lvSaAcbO4100x55
v9vXSrnkkOMCs3aYmRfUcFl+R58Dy1xOnjopqsN+6uxph2rdPMyTHg9J3bZPFmlp5gbvJle2Xt1a
TqE5PelpvPBbN8ES3oqt3ZPpbeowvE+EheVWFUP6MGfwU1Sq0vPO1TCVKggRXr2lidrt8srUx4E6
E1rvWGA/NtkQDRVfsm8QAtwgYKHwQxxpO+ABFbk6J6LcBQqGw4AVc44v0Ra6mPbyebMIaDix4ejz
PuK4FGRTn2+XIRsuBp/Q8KTnX+M6thASN6+uVSgAc4W984xGc0Ve6GZY3YXMrP5xKmd5O9JXOxCc
lu8qLi14W5Gh54Mp910GqVkROXvpgXXYpbacKGJN+s5W7PUSF+AFYbDzDsUTl349d+ZlGNJlqbi2
biI0LrdhqsdXvy/mW73YAwb/EP+A0injJcvnkeX4Ja6HNt1y8FgeXSzM9nbkJtu2UKg5l8n+T6OR
a4ExzfsnnyTEeD+5vbzVmssaCWPvC8SwlxVshj4AxlUjunbcbVGHPVJB4BZYU6JiF6LbYpfsKCf5
9NM2Q54aV2kkP/cd4evj3A+f0mV6lIv12ccB9W6ykO3LwUheYHWnZ2LGkBK0cWMeylF+Xm3Q1KzG
ZjmmjSA6EKIbCZ7h0j8Ngp9XUHzeoHrMToXvdE+JQa4wefTqvKAYhw1zDFEBteZh6MZV6m+lZxEV
ya3f1u1+BFp3qCwyxwLHdaONjyhq56HMw32dE+riQGo64qBnAGtxN02T9oex8DLKGqm+z6pluO+R
MAAY8DsmBnDu2zyasfQQI3jy4AcH0qiGnQYXeO35PM6gsc1wW7S1tUUxqq76kerGWWq5BWBqOmOk
5yboPGFPm3dyCCOIbJSCSPrLKJwiZLi2gLtTD4vEwZRt+BEJmI0pyzLCK2v0AQtlMRyzQJqUJVPo
LtdzTP2dZGR3g4tNnua6bS4atKh3SF/0mevX7k1o2Mahq2P7RplFdDFK5wmpCqZYFXcjqA8tjkNM
efmsablgD8OE74DWb/ixBzvHwX1EJWKjSTpUc+z9KdPM+xOmSb/pSJs7bxFHfox9QRl0aKQZcDUU
HGN7HwiQvz6PkBv/1lymTzmALgKS9ZTv4ghAndmZ8xHhlHWRR5F8wDCO/HDm1MRgjnmguEH5bJTj
i2eF+j0itvhWFI04agwILjrSCS+3SjR0HtA2r2aGyaophuJqsKfxQ2vbJTHkkX89mYv9gPN7zoKu
gyswNUiYvwRH2CjK9lHdejegyMsPc+yMt0iUiYNJ4/5q6hr3wpzwUGN7cs6zGuu92Th6g2Tfva+p
x217iKBHbNUedx5hMUCDr41qoBVSjVmQWAaLCKkyl0ThbIE+krkeckMgJwCif0wl676hqY1s0e2O
pmYRyoyiOzA1INZxj97XxBEc+ooa7Lark450zljuBiGb83x0lxR6SBM/LNh8oyDSOT/TCWN3m/r0
5OHILSd+2+jBMqvlNGdzc06NGaGKE6JQSt1SpIFTpP6Zx4lhX+HMAgMX+WdO52OMRyCOuyEyDoQt
JdRgXMrpG7RYsA180e/EzMX4L5RAjJhxH2KaoWQ1QFK3RO5vdNjzHKZqmQILa/xNmbfofZu+ZxnT
2W2O9eQQp2Le9KwC75PEX3aVVurYE3z6mSb+srdAjZ5/McqPsPq9wIOs+aHLKvNjryhWkNiVwJbw
wSLO3QSxD4786cv/bpWug+MQQzyoUKIXF0et6AMw1p0HzEiTljBTCOSb53v0KGVFK45rHRJNNTgN
t8OQTT8Gw7adrzQVwhef1dQTte3gjQtkaxu7BH/g5ReGAypW627N6HiXyrh60klRHHp/KA9gGMJd
spgiSI3VudTArhHT6vCuhg+eb/dnHpWULIiG1Nl6YSaO6ZiReD63+sqHNASiIMZ51Jp+coliVuPM
7yM/AJE2EXjqz2uOgEnWhWXjnBGeLk54JDGAq8rthxWMtBwJ3+UXFpO7HP0EPoRJ4sLLFzxfIlcc
R70yvJ3aKw+KJF6osvXAsNhUiO1b6AKZLRSDSjXGQ524cHyJhut3no2ko1KwLwbSXj59wQBkK6Kg
aF3nPMR7iDO9g13dRHp9+w3vwGm0PSOvOHsafYwJZdkAn2hcY+fI1gd8BU4i+gINWTc77mWIoihx
3owuiA9aT/6m8lHrx4BEbux2lh/Mosl3Zc0Ed0OZnRZm9EZBPuJKK8rPKXv4GbC/7qHLkHwxkaIb
FMnRdZ8O/n2Zwu5yJQK6pK1L7v62+9JzIOX+lljhRT6W0fyX3R9d+HRDfOmCb1Loz7oMjcdC1eFm
6fvU3HqG+/V7yvop/HMW/LKTtBFi0kK8AoJhPES4gm6IqQUnRQNrZzhT8q4cOqwYlZ72hhicZ3uY
5bNuDfmcOvV8xU7l7glZN7Zzkhg0EyXgmDCsLpfIaO8q9B07pGLFzsjs6erLU+8dmiVV53nXVib2
hD9WbHxdek6Qq0kzDa0HIbLjmioq9pNTiXMFOGtXrgL3Yu7tXd0UJowQIXmJcUicBuAJ16G39ngK
YOCbL3OZACbQroakN8UN5XzxkulKdSWJp7mKNqsZtAkw+2fXokmLMxec0IsfhvrQh4JKvJewGXKt
5etfoNRnXQVmooF6Eo2EzqKMAeRAtNTKooBzmc3TFYvCTGs8LK9VuyzbpCKzFXhEPT8JgK4O3UsM
twtmrr0yCU7KMcXSE1bptU3Xd0+MDIieoQAcMy7TjalGYDJtPV03JNtUFFZK3K8osiG5LwVJHoiR
wiTwzNjfsTfpM6TBCyAp2UE96/PS3JSqrB5o7pb7gQWHMxAUsHNTWv11Aytm0w6uBoUPtQN3S31q
AIfubQuBY9BkpfHQCYG71Ss0J2ZpUw7ToF9E1PFq9k6doilcgdyebsA81Rr0hFnmT2JgOhU1OBLb
T8yPXwiYsoBqSNFGfJx9D2rGlFR2YMgVFAsqcJdQSz0tkPhu20ypkztKShD93GLRteBj2LOGjlr4
rp6CXmPfCLDALLfChYFFSTIHGEKvd3qQRhP19DFjfTH0xIqvTo+b1DYJtKmWJjx2ZioPibCXs9QL
3cPYJIf1E12vcaaU+x0qlwtq8s2QFPfWlNHC9ODULXVsoOgmhyawndl6P5OvROJz2dzjDISQnCXG
OZi0m6GeVVBJ4FNjanz2GsRapixf7AH+WU636IKPkW3JO2blJGe13XteO+4q2BsH8nBpSXIuOYf4
2sIEboTacUKMoZM52PNxN1kAKGg7usWrKo1XQC/XiKbtvTWNxXpuazDmKSugTvowVvFCGdGIjqxW
Bx6E3kAhR84BvBH4mfdiEEm0QepVgWRDmLv1xhVFYEOZEl4PWNFBVZCrms9b1g410oGkNVZsuHB1
eFmXcbTJdFSiEckRilfozRF7pfH7aNDOMUMXR8z0MOnd5C3VfU0YwhJgI0WXXFjxeZy69U1ZZvUL
iUZlwK5evEMHCIGNvuG9MmGjbtERZGeDJs3MohF7kHk8HI04c6DBRY28kV673BBQ3N7X2Gl3YB8V
0LdpFYkvrrvDBgkcoY0R6/pLutdNxpVc5Mkpoo4NValvPvrtUpybuM6B+eSOT2pMFdkjErBhyrLz
rvzI8d58N7mld2n6Qy82reVUt7pJEftZ1TDehMtcnfUzmn+Ke92+9+g8WwVCBIBVBkSutuVb3E6h
81HGsqGDh2P+Wpp9els6fbVHV9C+owgH4w/Vu3U1e37/LstjdcpkUj6HsxJh0MB3eBLrDumaBV3v
2IuPU1kO53Hi4d3BE/Bc9rZzxDg7nqBJ6PPRmLPXXq7y3djky8VFGN5oVRefig42gXZNouG6tCIq
PqzViaBkeYFRyaF7u+oqZl1K7rodernZ6OWjXWIrAupoAi/SOr6qjPlzppX3YhERBclx8TZRlC97
CL3pJtVYBTjjLfCz4gJM32BMKD3nlpUszdNjWtOzrF0l+HrZbU8ztwrY4faCgtDbRl2NxCUpHnBk
0cBDFRqxygcUbrwtTTwuxWb93Nqpvc1cYD6BAGo40P/w+0Plu8VDlRXVRb/k1hmOEo5Su6iYw8gG
lFd7g3G0u9FAmSEt1/g89/lQByMWcXNwvafeaCj/1ZDsuMWMgWUk4SMInJ7UK5XfcFRMP0ymXT2m
Tda81EM9qUNtoF0IkpAw+YOu8NUFWcaRRhp9eSttcyQrawXTZAg6cKjQejlhAvgcjR7gNso7F5Pv
lec2J9vXshZIA4B+bBEQXS2VzmlA2kZ+6DPYmqDASKjSNU0Av6n7K2l50VXKYShIZZ52O89zUI1E
LlDiFgM87/8njObwAtjTfKwxyI7ssF9OfoXqOxMUGWSUx09T29lsXKg9aaGGt11tVx9to34v0258
Dwr3fhmA+O6VG+utAWfnkDYLK3tt2Btetfwe/TGKDqDA7Z0j8q7YhC7sVorx+0XrAShQLI+GV8lD
jKr2wspcyDpZOyCmLHzupinp3HCHyPBjJQwc24ggDU7qgasO+wlY6vdhocS2jvxnSc3/XNSmdeCn
WCQlNP09zZVPKqePoqt+Jsok1HudQTzluc3ppe8v40G3iieGuZ2Ux3T1qvg8FDtUz0rH8iHRFeaj
IeGFbf04GEvOVHPs+nvHcA60960b7iBPa0D59VQv7qlpaAP19NR2NdFeHyqfzKe8Hb2j0djplUv+
egmAj1uM1XK6nTp8NJEey7sSvxYnXOO2KIr+rPfm4jZMDPdGNQJhHBKLKzPW9p9mBO6gwma3a6l8
nwiVH65LZ4ovcix897KGZ4sifwG08i4t0c/GxM0VLLc7XdPMXvpJ3IbhQEN+RG5a9VmFys7O73tW
XFw+q77A1+LQ5sNDNGANm9SakBxV86Ef2/exX6pjGsXsWBwETyykBh4iX19wlFOnUQJdofuecf6t
yj+HPtXJNu/rjzbE93cduiKkSxF48Y+VSFNxbtZDeE4rLd1SLRmZbJ31MFjGNG8M4mL9K+K5ImtT
lQ2Z5zY+MWfflNPC1SxuYSrObf5QFvgUCmfGAJysEQ6UsB4QmXxGUjZg8eOo0jZ2exLL+Kocbg1O
bhUbDlVckhowkosJMw3DoLkiV44GNNIT778D58F9QtYHNzOE9cKpMN9S7njtrAR8n5hxrqbsr/M4
HofJ/aC4gqAOvHBaccsZyqVyRpnIGDzzVeJPPZeVY+/cxqaQgn35OkJdoX0j/DN2becG4bp1203+
n4QTGk8Rr96jZak23jpd1dCnamlowq5BtFA61UGQ6rWzkqbcun2kAw8S/W/SKX6sgpLapEg4JrvW
XDUK39daaQlZpTa89jhK6nfaoBiX1BVzsjlwHy9+Ey/wQ4kaNSopMVi5iQV1iXP7fjQ1ORPnJIVX
tIog8wHHD5ICZUUe1b8Laf/ZUGQMrSpay8HW8Eb3Kjq3pvxo8sFiL3qYUsmWgcnyErFo9pu8FtBU
39f2+VREsq9+d/Lglf/mGZqZI8hBY6iyLYeLLO+zo9umHDmZvEETTcUBAMT8b4vkDIqnzrSpwzmr
xvf7R+kk9NaNClsBKeIIggAQB25LyY47qfzN53uDrKJSzlDExiKMX3NP3TePMmPxX+rawD44x3YY
5KGRsrh56VlmUdHMKX8gQ8I0mOVLfDnk8IN+XaxfZ8V32oZ1fMQNZKh4a4/mzayZI1nHIou6o1cY
FOBLPqDbjI+/HmT9EG8HsYkN9Ryx9oqU9f3znEy2i9632mPfU7pVY8wpIlJ2eJVbYjkuM1gdPQBt
qVoOyb8e+mfzh5ahY5GbjpJk7YJ92+/wHTmZkWW3a5FkBjzs0IhO10Iw+e0IkwGsOsEc4/P79bDr
DPnhExOw7K7NKTrTtL6+HdbufLdSCcOqJs1PZqEfAc0sx8hl1vqK+fvr4X72QtqsMeQZrQYj+80D
jhAnmhhaGK7rnYfGag5c/qddA5bqN6uMuT6wHz6Z71iEvzo/yR/2EZP/9V0Suzq+dl/m5hwOnyDg
4PDscpOQDFccXG8RH+JwLSaNlOJ//XF/NmlR77tIO9AHeD+8NMruSSEVLWEMkbx1BpI5UB83vxnl
Zw+Vr3BtXwkan1+aXN+0yiRBJANyDBbUdRXQaUgrwp8nGFZp/Zvv72cfSApyaSQCflqM66/yzVDZ
NJR6Jlf9OOIG3wJMfu961ft//9C+HePNokYYrIUwlDkCOf9ycduD9Iq/hHD/2Ij96eRg/qG6Yio6
6i1UxPdTD1V/3x5rzq6X0SCsk4WrbLPoMXmJDVYYuLRiBenobW2DeCa16Xcr2o+vHjATVOro1IVP
6eLNiiaderCNygflZgKX6qve3Yxm1lzkRopkt/bL7b99roynPN/nHEUA39t3r+Fa5c0kvRyLcuKA
4s63KjbVb44SP85FvDRovhxKuxZ09DcvuB+Z/dJmeXMEgUS6cI17lCCJC5XSy/j1x/nJSKujxlES
zMwKqPl+KvpdAtNh9qojSxvWeaM7t2f1ULfp06/H+cnXZCosOibfFSuXXBfub6a8WxeZ7RPAfFwS
sWvzD4aH5iQrV8ru6dcjWT/usfZ3Q73ZY6lRuWtcB/kw2qdwX8ooKEbVk4nma3J4dLk8zg7nMYf+
R7ttJNV9gYvwHZpErP6L1e9Sur8Hq6OMVrQ2BfBCQvl1vLQ+IWYhXWCMl8sw5x4om5IA2JVCzb2q
3+VWn/YnpfPpaqwGKtgzYW0bymw4P7Ay/OaD4g99uzazg9PXE7wAJijMN5sdADbD9kkcJ3cp7p/9
ohRXpvbuZtdNPhTLACwqx8YNRfddS8DhXmUzNZPJPXNdwHX4pTdmU+PJHx6LkItR78ZkOxR39ehd
LiGFpaLKgHhkI/XGBJZj2KZALyIIXEGrQfMZqTFsJlnJI73tcdv3nrVhnBRXg6EuMomWIc38cDOx
Xm99pNWLiqatZPfxeVqWwb1x6cRHFcKo/fUM+Mlcs8AOoeBgz+LI/2auhYVuOH3MPJcUNKFGTnrG
tz4do7QlGWEK7fH46wF/PPDA+0A16mADJrb17YGHIAqtx7qojv6KWqDeWuyaqO0vXLvuDyFy5AsA
HuJBElX1l3v7H5fgn7y+nOYE0etocX68c7TRrI14cEsio+b5RcMoQypemw+O6aaf//WHRODBakSt
g7/eHh3pi3LfnIcSjX9LV4QUj5ZyLSBA8kXaM7fLEm/T0WDHp2pRtP/14D/5nJyrYL2ioeMhW2+m
ukI9S9mpLI9dCBCkGcuHaFrjs9K5/dfHAPx9vE8KhRGs2tVO+O1CRQ2oi2Aj5kdyZp7nuRy3lgd1
ps1t+19PU44bCKYQRnH7+CEksO6qaoj0kKMrGEY0vxRe7fR6HB2XsHL30799gFLYfDAL3hld5Lfb
Fkr6upR5w8dyCvto1HNZ0UOkp9Pldva7GNMfX8D/w96ZLMeNZNv2V669OcrQN4M3iT6CwS5EkSIn
MEqU0AOO1h34+rvAvHmfFOQjLWtckzLLrJQQcHhz/Jyz1+ZhhDaEBg4F7fPjq6Y3JHb7gjfT7LvY
0h7wJHpJlXUXSfeTGGRey3/GpzyKa6k7t2szO85OSlipyVhqNGLgRbW2yJUGlZMvvHyYFtNs4ZKb
n0Wj7z8xIBRFpT1Dlv6cIBqybL+an1gbwyFDCFLhgm41WQ3i3QUM0ZvHf/7puEnN2n6cTKn2/vlA
p+Xe0aEh3Gl9f6D9fmfbGeBZ/ZPHvA1Kbd3RuRpaaJAYzLNAavB1RR+pne1g/84ugKW9F4oT8eOX
ebtV8hTkujP0TnffODNii6KguxrZrrHIaJHpASTe//JK9zatOwrq/rS0xuqTXXIGO7yZJfPGAU3P
wY7zHI2ARgbbh5hkQuBgXigRrXLWiQxvgYAq/VRSxG5H2AALXJJQ0HpTICh76d62U3W0z6kjb2iA
vZtGpz5BX8dSUgiCgzksQIjoXNAW534NTOnusIFyPvn1736YmaVNMRCjmPMPQ0tCnFPZyHdkp0uk
UEF60BR5zo8/zNsdlg8zAyQC5Bf4Sp8vJLvmGImqfIdQj1b9atjpmXHne91nUct7nyJwiW3Zh+CE
n+3kjpejxKpLNiK4zzSyhPFeubrafPw27+1AADVIw0HCINlxNpknvKpV1GsZzUPYmIB7nptieowU
2vz7kNr/PIrmzkibKEcGVCDE6H8uUQwP3YGGq4y7Y/gyj12TuLdFEz58/FbvLR5oIa5HSy4Xg/Np
rFpA2FPF4skT9F3ZaFBiCx1UlejPmsjxf0ikgnuyhe0nR9V7e94roYTE0TuXHlKnemzZQ7aLIvO6
KzVEJNFGpPcinb6wED952nsTnmuPyWSfRfvno4kDJi2kKO92IhLZtgAYcCtNrLg+Hsw3Jr0w6HUG
0TM5jgCwnF/4g95USFfqDImy1O+TWK82ELbpR0uhPVGb8+RXeELVske3cl2PZXbl5J61jX16OhHl
uBSWYc4aNcaCSEfpx+j79LPbrfHuyHvcsFmZUETPA58mbHVHFgWnjbIpE3T1s9EFoDQsv90nnv/Q
K7ITKO8pYpRWcp/Jod2HQfUU09ExubPllizsPVkkFL+jJhZBzHt8PJDvrDVq2oSgHnqfOT78c/Ln
Hr8hUYTbANJexGSAfxM0U4Y5/Svj88fPemc4YKyysJGukyA+D2NMLEd1oCSE9qHxopNwQBGtPyNK
K3deUM5UYLf7JMJ4Z9EZcCVcIhpOrDdp/aHJR4Ual9dLnW9xEmHBStcOdYxmAocw1l/rRtYrujGG
3T9/V4zp0cMR2RjW+U5pw3JJGr+tdtzVrjB2ashK57dk4zEsyKJ7QJvRJ7Hve1+SoSUNAMgACOjZ
l2St4Pxl19VO06N6CQaVroTS6m4lTpe7wuUi/fEbvnPm8ILEUBYHG8Hi/Ht+SwpACLXjpGJo1RBR
ubAbudLrql5ZdMT+O48KYCT5LgHjqyvF748Snp10RckVzQiq8sbJayizXudeJL1hfLJ9vTdHLRbU
rEOYM/1nJ+lAS1w5kRnYQa29w8r1p+PUd9BmmkUS1bc+Tob/+HLEBobownQMk/LJ+QI0FLU25OHl
bjInevw8eWr6ZiXIA3zyoHc2ZlLqugOzhTDEDObv+dv3EhMWTTpM3F0eOQ+RUlt/qu8+mRIWf8dZ
QP/HM87mRKBhMWHbPIOGfgN9XyIOrdM6J7N3AYPksmUUdfxwZCNWrZtGXyvZeDQLUatF8peR/Ovp
hiwTKr026G3NMgxcOrHAS6yuOUAAiW/NAJeKcsSWJxR6uUUWT1k688clbbAhPFefIoWu1I1jzBbW
8DuNEwpDmq1KAxPVqmibrT6AneICpaLrNNeJDqvZETBL0BwqL96CrRr3uUOL5mDFxeWASmvnZ8Fd
UmXtkhHONgW5omYR0yi4ozkRzJOcxDrsY4dm4UweK9tKsLZO+83Hw/ve3LQRLxrME4s6xdncdOsW
QrrL3KRN+LlW3bMfi2sb0gC81xlkU/0by46Ym2CP9D0FobPnOfFY1lY0lruujuec05U0s73syk+C
17cpP5tcKYUtcpmzdPjsMbbKYoBlAR4SenYrRNLQM+j/qLOvFKEvaUhZ9o75FDXlJ1emcwcaynnz
c8nSMqJcrs8DskDgfS4gAu2Kapy+xRhJAHa0tVuELnq+pmeGOw70UUwos6Fe5SVNgjiZspHX5rB3
6PJ3UqntLb3XNkZnl8uQxlAmnNhS76SCHaTfHZAqC6loBcSHOFoFneGSe/EmKKzhFzPDvNGfHNjS
XWqD0cCPZZ3ye6Bmip9oPowbLGmmLWb39QZFF/++gDsct12KZNgz7+HXfPYp3tvTXVhxHiJuNoqZ
ivf7HpHorVOUGXYeuMaPlEMXo9S3mdENn8ys9/ai355zHhgNYsCpBSrLzndyfVmSb1gWcbz+eLm8
dyC60FSoK1BveyMF12uYjzVe3TuKTjAIZp8q3XyoMqTTcTt+Ijp792HkK7mzwAV8E/a6DZtRCW+T
/ju34CY6bQdbbOgApZe6Sz4Zvvc2Ape0P6cFkr03wW8+jpab0kW1a9Lm1gTgsQSB8gBR82eX0LMQ
u5+MpPHevJhr3lxgaSHwzus0Uytyxpc4LVU5FrKTaRz8qZF7k1z8CtZJvINJhc2fCKxTgih4N0aI
GsD/4l4R+dkmqOzxq4ckCHlGGEFN/vhLv/vz2BBJI5G/Dc43RqnCVstiwhxZi59WEN3H5vAlt+gj
+Tee4/ncFLn+zpK5P5dHO2hjLOjH23ETFWRzuudy1OSq6ptPDtL3wlaSUzRt6PP/eGfr0JIBCg56
L3cdmpG4pcVVlrdN5RxS37iG83hX5MEniYr3JvBvjzwPWNPJzunR04udJtU26qufgZ3T3O4emmr4
5M5hvTd/uZFSJCN85C58lkbopG8LhOIF24w5PnWx+CWTANOg3PBBWKfRUsMUcglFqFwn9aw10Iy5
M7Oh6Q8/6wd4hKBUaqzMexPFAqo2dEZx1wDACaqVX+bgbMPW3yhP+ve+w66JR1dLw5TWYkmQzanN
yvylSxM5CyaYSuhPadVf0Yoj1h0hX+IPclGMVrLui9H8Imi65rA3nU9m03ujEMxKXVIczNvzAmye
C8gE6BN2k5j2YNkBCun2gyOcC3Km+IaN8pMHvveJZ2UWjTIeydbzYRepEY01wdAuqTGaHETfwCee
LSmtCEflRTv3pH+8YF57J84CQjpmTF6Q5cI18+xLRxpkc9fPi51bTMEylr37xY6NYVlao3MRV3l+
L8wC80mbzslXuYAPg+C+6CccyWnp20Lno3P94x/1zrgTbMwSaEgmXCfOLkqBC5igM618lwXQ+OIG
h4kyJmwc06p9SGHy7+iL/P7xM413kph0JZD1mXdt7O7MP7eOSDmTCAdWdDuFtLJakb2hIdXatGHT
bgPPtRbMFDonnXwdRE28HKnJoLywjdXHP8R6Z6+cdeG0Yxhcc+zzVCHMncgtuqRAt5zinfuqa0gs
/E7prS6dC0bG23cp3chIrLCmz0kiA3mjjgpKdbiRltQ34xjiMWoTeJvdpH8jLC63sWRKoZjC8EtB
2qIl/yes0AVb9rC23TRe0ytsrxqt7HaxW3truGMeJOwLs8qsLxkIjGuWLSK0kYXwEPt9cMh171HH
Cf6Ti/l7708FDA063BnGdV4kv12DSLeledtZvH+eqS8xbWk75arkAZRdvPl4rN97FI3X9BqgRufY
mKOg3x5F0amui/lYCkDProA2zmo+JbJDEOfRw8fPev1u5yttzv5a3F45Bs+v/6Xm5r0sEi4HAw7M
i46CMWKvyTa2oaiGVenlxoUBsOOmU6a8Mk0tujU7ODe2lYutKPHwff1B/wEtfQZaIoXFjvO/KIHV
c/f8Xz9fwQ9Xz8XP//t/Lp/xbH8uX37nqNLLN/+hvyFLDvZBYIzZLrlOkhxgjv5NcAj+RfRB3xGl
uTnPz5T7G6UKSInw02dNz6H77wQHy/sXsQTXK5KttsdpaP0TgsO8QH6faMGcIp97A0nIcE04n9Wl
jiC/iDPAB5HhTItwsMsj9dzxazGTW6LI+QyDMC+Tswd6loedkskvf5tR7ij4dNrkjjulCHd1bUDb
58pk+9tHuPnr7/udGnF+C+W1aMife1cdtsY3h2NHpW6onViBRkHtJE1V3wISBKfv2WKtaxKQXEuK
y65T7dRKT339+PFOcH5CzEElC5dWKN/kG59fgzGr8ZNh9Lpdlbu52ij6VDbgoJBC0yiBE1zcHHDl
47RAB1EYCxFaId6lIiFSaqmyfqloSYoWOE2gZZbAuBeRgSTJn2S2GXGNQZNWjfj+WLkGplMJxMEo
iVsY2bTcj7/ILGQnK/Wz1YQcaRfDjV6GnlsfyODX31ATj9twKNCPisgYyXjgrFovSLhO0KmUcUdP
nrhqJEUnUAcoKi1YEdJtxbMPagsjiWoYf8GKxWS7zIf7vC/HbZuq8hgaIAtQ5oE8h5BTHuNQJ/2d
jOIRsBN/UKokOLZ4NK+JyMNTMHi4Cw2tAGbJUJXFMjIg9y5BRdnWFlMIXlP3WtgVyNOwgRhxRFaw
BB2UGaRlAprMUJGhr/GS5rbKBxw0h1mkkXY44rWg9C4nS2EfpBdyZYVJcwAIW9/isR4eaMlRW7c2
sMuhzWhtWN1wn+rFcF+nk/uFr2Ou6Ygx16XpAPvFkPLHWEnWg0e0k8hy/ErjavXY6xNfpma/3bkz
XsOTmFFbXRkcXQPgN26B4y+JPu6r3vBHMLhsHyBP+cdQRfYezZ5x1+cTUUony6OqquBYFAQzK8Dh
sPrsAvUOLqaTTgtyjjGGCPOlLAcAXzXOusKNUbsAqASDUDU/7JB/jDIaBHE1JPe40xSV1NLu6x+q
ZTn7Wjdu3aTP95XPxx09IVeqT/N41Vo0eK917Gj2AlEqmQsnQ1euqa0Gw/gU0cK3cf24vrJpgFrm
QTT8zPRRX5QIbcmd6TqbhlE9Jaoe7il3TJdBPfBXWTjniIKzy1C8cSA1cRVm82LXaudai/SBlk7e
xQXwuOgC7KoG5ET4fcbl8NPIknH2AbKvI5svEdI8hvunGFcFHFucREXPuGI++ezlgbNUaC/SVaew
fUdaFYYnVw/rHxSfp8tSxuNXk4N0WyI/XNHTnW00UK4veuoadwkm2Kt41nIZGmPbRnxHMPIM9TxF
81INP8eGt5/QOUWLeuJL2C4aEttg/je0pzyC4gxBFmePEjjYIQZDdx35v/Q+ALWaaAXGoW1YmPDU
nSdgA6DpEa3cRyZzE8lVlmxNVJEr286fbOxTfmKQLK5E6jApZxtzFfOhEFR3m7C2xbUoLPs66KRz
3QP6vCuTVjz22IE8IVpjtnrI42E3VU8WSpKLFB7DF+WPPuy6FK90v5TVc4SdOG1+1qihyIAz9/py
fswiaKtWO6lRlN1K4ah6SZa2fRBcw09j1Rk+NC7GxwANe1B5WixdqSe7rjKxT1N4pW1RSTc/SCqA
LrWLrPdQFvn1NyNB6AsxwEM3Ylo1dFSE3eYDydeZUDW84qqSprcfExRZUKwGaypt2iwnrVzTaCf7
S9x9QLTJyOrtE5ps1Lm2Gr8aQAGWGD3imgIujLbBenI3zENHX2B9iZSmUh1bU19e9VUADZwZdrC1
7KbTW7yD9fykOf2VXYhig3bMuZ3gzi4cT1lXjRN9AQt+VaBxWunk+HaROcX7wsy+thQu131OfbG3
x++JX/Rre+hfstgs9loZ/Rh7O97HE/Wg0ujFsSoGuc6dQS1JkHQvBnrTdZS0F6qrww3dxgZq/SxY
GWMDF8VzIpoYouTKBmp8qQViGJf4WR3c1D9oGXjaJK/LaSGCsN7TdzNz75S9RE/lLIokIydZ5Pmv
SEydT+69hIPb2uMS8v5pxJF7bRZacJFC78AcKZUo1liwSL6Ni2SkT72HE7ifSKsvTWPQ93qpDbvC
Q1gsOnhzldSwAJ2NYIdyRpzoNCqaWqFfSCcJdn1kfMFgMNiQXGmPRhlY+dpk7H+0Qkpc4biW0rk4
8Q25eHTDDimvt3EN+VTCDzr2rZkvS1Pv6eEMDLKkAXYCTjgbdYbtD6uS/TZyIs48DnB/g5J0WMT4
PqxhLNcnyrMA3rus3dC1FSuKcKDBA189+Q4gYVxE1UWpZmlRnmWPqJQqb+lCndsG8HXlkoq2v8Ib
ne6SwbaIEC1qQQaGUza+Z96ePKOpg+0OcZ2tM2G2C8G6usQaTFxIHJHWlambe3om2pUVx6yqdh1F
9ByVJFwWY2c4B+E26uskrXTZzOwCilA7ma+sQasORuNOzyLXHbJtxXQnUlEhx2+DnZqcYF/04XiT
ZBZYOBiAh6wQ9tI1c9ReLm5NOYbT69a27FuvJcVchXPXQdSghNaFv6m1gRoLEKGFdHALwpou/QYM
GJm8PsqNHc6+YcGgbWooJjTKFre5oXGWA4faJ4mlrAWdk6tIi4J7KDvGFo9AY+1aVbz3BxWuAxna
lxWZv2SRSe1UdMq/MuppPGAAjsQV6h+cE8xQi592VF8hP/COgaLvHbse2eATS98YTTpxdingEO4F
1ZZ6mWCpc5Fjl/7Yp96IzZIjac81sYO4iMcIO8DUSPWfAiVhvrLpS1IrPdWH/VTXwVIUWrPtMSN5
lHmfJCSCkvQIFr/9UVipq18arT1QgTOwK3ce0QLqKKayFgltVdKFAhI423ixM3yvUqNadrmc4wJR
3yK5y1c065fVGj5HcqGpuW8XZXKKS6xZxHv655tjULeVTYctiUPc2J0EgbIfttg3V871aIbJDoCw
+G4KX8OMSODOx7fRF68hUppanEP0VYArastjYIYOm7PooMqHUlAr4Qq90bOWA4fu3/EX92if+qEW
ngRVB9ZARpjghboIV5HTExDFCZ7bsXCuJ/ATJ60SgtdNrHjTZ0mGxJhK0LIgyItXtqvEdyV6qlsx
zRaI/jmdaYuuD38FX3Vi4itqjO2LAODlr0wMlYmTizmbpMbRXBOGul9Uhm040vu6Bmwx2Nkqjc18
T+K+POaQH3a23spVUUk24yYFFl4IE6197LQc7kFRaacyCvr7xLSi66gg0igdV1xF0+uvCOpvljZj
TcK6njflqRh/dbDDwNx7hCdBXRs3bIPliyVcbsFahDSyJUw8uBiMh9CO+Tkzc2IbG1p/Hyc6386o
Nb9c6kUzbqMC1iswRt6/HyQ+D5zlFcHWI32mxbId5/AX9dCj16kcHAmvQGKHxqtCjb8QGiRbNYXV
ukyTABSjhGgzzhZki0pYOaIxfGM+vkS8yTLNd4jZpYL7EnX5N31gjRlkFQzJbhdpZn0ISeHO4fAM
kE7rBiLPHN7jebYa+DBPUGgRjcuSwe4757MLjXGew55/y/xLLI/+dqh/Z4mWvrKqQtAXuLMTIv8l
EiTn2nMxeI862DOjTUAYB4xsF+nqxotou05bB9BAVz1FYcnELK360Fr4qJZS1N/63ravoUKpr5KI
+5NMzZs85fxjZy0WNX+6s96oCMneZN4As3enJRYE27Z0v4yChaYbaXyt9cw6jiImmDEw44EFoTrg
nDpkpaqeU0Hc7AHjufz4a77mY/+8+FrURW3qO9R67Dc1pQjZsImlbrsrCqvGOjWwZk1sX+OkrQ3b
punjFVvztB5JNGFU0RNBpYLLqwc6dzHS8XVKodIekFSAEAyd6kUkWHj4boTYuQPEFmpNhedO53zW
nUUu9c2dHXGNP/e9Qjmai8d/pr6cHoJ4jmHpTiH+Xo5eAtG4LrCNqkbF7pTQmR1gJfxrMMdhBzQL
r1DDfEak8QCbB0i5Q7ikYcG76unMvxwa034cBGANDP2yC10vsIOl11MhJcOd7gKGhb8PXSNb6Tam
E4liQRdsJbsoALamGzheNKogXs2L4EgAOW1KZY0X9K/IVVPTv13NO4wJvO404F/wRXO88VfhRzqC
0hKM/sJq2WNRhBL3yirHWJYNLA4rYnYuy9xLooz/COclZkgDjwqN+xyrq3Kqb0v6ttlTkNmvbPhc
34KCtKqNZ8sX28qgzKsQSy5abI5pXxODzvRYmErDfTRpAFwR9+VPjdVn7qHLJ2/AqVFGDFKSRBxJ
bafWTpTF+rIXVpjDb8DyHmQJYD+Mlle8UGneVyHANqj2oEI8F38GrBCQp4fT/C9CAvpwpbcUa5Zh
QsPnQF8cRgpUOFvoAZYSnMbE9I0ep+UKV0veOIJ+u1ZswjDQFKG8p8BfaSNBPtdpHVUjF5HWt9sH
HfTIEsaEs2wdDTpOEQh6dhsubj5eIN/HtM82TYJ3Yj8QXemZZEZOHRcKrB76+y7Jn7yG++OkDPHo
y9xKVs2YYDQwj10wowwO0zTnoJ1YO8F1sPYGB8dtht/NFicdNj3f6fJ95/jVM/aO1bM9GsSGZo7Z
Pcs221id39xwE/WPY60Db5Fc+t28bB/KgruMgmax1xW7UTff7co4yJdx0eEibE+5GhZIAHuMGKNi
D4mJW0vpWQtiJ++2sJr+Xjd6c22WZvXstE2yRYA3XgiD2/MKvwNOgK4y2gczJaFU17m46rwEFENo
s5t0YUlBxu+4GYW2jaAeKwHWSKv3MC2Vwf+Jv0L9oyoVozLbB8AmwwU6sacddfT6UIuarJxJQW2h
gvkIjQu2S2f0Zka3WX+jFdo/GpI0C7DA4BgZojkko1ceXWzLttQcx22JVdSy8svhnlIo13s5Jlt/
zgBRqRRXBa61Ow+b268UJadfPqt0Wif+JB5xCb8ZlCe+d33HdVt3MCIqbXA2MqZCbfOXltocOM+/
WtkBSSwccpgYFXW/42jJfG/MS1XN+7ueZXIlSJY8YT0BcrQpUnAe1OzW/ZCQGZkvr4nC3WIVK7u+
1cuGL1OlhCKvZ7EooxKFdmSOFxldZZhENJK8jgWigsQqb5d748UUAXhTA9m112mISp5AIiqhD6pe
Gy/tiIyH1Y717WvGp7SYPmjRcgxHyJyA1MJYozQS/NEIqHLqnMc+dGnQmNMDWqQxDLRl45lns+Bf
E3lTAkUvEySEZBz/avxpvJxYbuVSjRHBiJzxnX5E9koXKjvVghaoBQFwMOMW8fqswKXVPYQp2FZ8
4kjq+V5BFVxQtzdJ4kwsQZoqSMGFLqzpKNOdpei1ah2kTEFAdljHl/AilyjxQVBmIPQIePSGxBdF
VWo+ZAQBeNXfJssmUeZ0sv4BKsBcA54av5agbxah2eQYaDEpULSxrXGjDw+vmRoUzVhjE2o0ePok
/E2FSbKnntjiLIPHv+ZvXg9JlZG7LSsMhDVd+6kDfCdc9jQ+X14QLNUtDVZ/Tc2E1KWwSQ2VlRGe
dCMvj6IyMwxXbf/od239rTLIoWHRQU6N9t3yKJGUXA82N61lpHds7prZvqBZq55URLDT6LihS499
tpIxQxg7dfNDhyMK1iPD46fl+rRuccnddSlrep7PdTNvwwiX2ou8zclIBolHzJs1/HEO0RFvEgK+
eM56E5fMpwAXtCfDZ0rYU48dbR1Wz7ERRtdej+OP0czzB3gRNCLykLnL64Rz9us1vPUDMqTQnrJT
IQeySDbHpEs72N3r2WB0pIB7P8IahS2fvBNJ1EFz7Gsv0hyOChn4xzogDKnHzLyTzThAm4dz6FZE
wjbXYQxJU+NOuPDJkp4PiQQ/34+5Xh7hzJZHxySILeZvEBMePrY0PYpNM1UE5xL/AtAKw/0oCZNF
Rn5Or3LzTitwNw7Zx75BpxOPSGjCA/kLd/maEhw6kpY+iDeMvmK5ShXhZ8tuIpZcc7JN5CtmSKUI
TjouOwULG66MRRa0ylkUoz5UT7mpkaCW5IytJOSq0BE4W0APVibJ5TWHPZPndZtVHqNB5mi8aLA4
fOBWPwpcLYv5PtEqslCNpW4akjZfhUfUrk2SlMXQDgymzvYWD6yjLLA4tdxBcMezmGuaHp6UJF9m
5qpI9jgh1wcpcpKI81aJYAtTh8zKriH5Av91k5lBD9/TqgPOh5iUCWuyITuNKGO8RLqB0qj2+p9e
Gaptx0/HWylj4SYBlxAcGcV3cHGEHDUGvvu0ZJElIomvgXw+DYPDqE2eZu1NP2apDBlj0OV4A5SD
rL8RlaT2olcjRCtoQQFxS+8kVxIoJf7HNeFEVYVEkOMwYvzEBx999DOZSUr99R9fF+ZYpBwxmtE3
PxzJmSo4VPbl1KkbyLTjpojx1a1kxYJOiCojz2GTodYYXSOqosViwpnqUrgTNzLpjUCis1+9PVXu
Om65wL4mir0WehKU25Oco4BR4Rs0e4j2WxIJvLHce3kKW8a3H6cmioH2EMx2JFTWvePxsKzq/UMX
dv/T5/ifUuVnpUrcZgnc//+lyquf8r8eqyb7o1T51x/6u1Rp/IuyEkJIeim54vkzDeH/lSo9Clpg
6+jwgDzjUnH7mzZPgRMNGbo4di+O37mR6m/avE6BM0AiM7NxkDTxF57R5f8Rbd6hyxCRteUgj/Lf
tJ8YA4kZXY+q/eATkC+zMnKurUaKq9e2l9+G5p0C4nld1OdZqONp2JrbKt40cg+trk21b5R7z5LG
1TSMxhXBeHA/MgJHMs7B+uPnnd+veZ4Njp+iKNJ8WuPPWmsaDVWz8HWeVxhZtJA6tZNFqibjqgNR
ui+70LXWlvKNO+Tr5t3HD6c4LX6/mvJw4iTEWT5fz6eT5M/7Xa3praraptxPTde90B7SuovcGAjj
jEmdYH0F9yGYl09e+Z0hJpdAhdTFO+Btc37XEqRI3yPkptZ8AwewexnKIuEkThp1E+kYCnz8mm8e
SPMomhQmkRtQQz3XE6e6psjmNsEuJiN84fncU1AiBuvCt7QnKxzcx4+f91YxhM8C130oX8jeaE86
axmBtq5PEQ57O0ikNEvSNt+a19NUc+/ypU29c+wT48rP0Xd6Y2ac6sEp70shPFxe3AzCWkS659SN
JujQZnD6YSFETKpdBerbaPqfzAJsIM7nAckdFC6vyAZEDG+aAUDFRmnR9TvHI/NFPGA64UUb5Xq9
iSoSTUVN1HnArmjMMZXpHJInsHdPJJ2bnanHrntIWt+CUov3YGS1jbsghmAutaFZXRQgaa9UAiXx
MOjktNcE+cZVYeqMQ51Bk10B4OOA15oEv+LRnPyNcJRxpTWe1qx7T68uhDaqk9EBFQ6TALexqaHJ
8bs/WJQG3WYCvonzqpleNPid3LjsEi4I7yELdqSNtQeKnUF4qhuzYcqFaY33nNeOGo7zVHkMg1ZT
OodIGSdJqi47qpP2LeYA8ghcME+WLv3hi4GWWnPxuhE0IzWrhRpadaNJTtUgqxufclhNVS41BWee
bu2RInY1/o2UCpGqDTd62+KiGBBIJ0us/QI8phrn2W90daqa3DAXxRCKRyvu1EmrNdgBHSneZMJp
zSF3UO7LMVCPbtWZPUBko0IqG2KY09sNbwoJmz5HuqHqZVAm4b2ZZlmz6n3pPOc940hqg3FriG/7
gI82+XVwD8DfeXY1V51ITAXrGlNDazNWSecvA6VxSLdDqE5/zdU4pQ63jK2EwlySqfYlT2ffHDBe
4pG8Dx3CrRzyaamh1IgPAD2SYp/VWo3PDi2Ffr+mTBk/EO4E9z4lLko+VArVuhht5slQuvbzX1Fn
JFj8ZJeOwdgE9yIn9UPxN2FmqExoZGdUddGAr8sX8PnUDZ0WXOwGQu9kyeoWj/SV0BgRVdlUUwRs
+EhBzOW/J+ABgCnmd5UQ7RZ+VMGmmsffBt+2tAhUsDT0vFXgAzdd1mWgX73+N10YlssC/wH2jSne
abzrbex1w0pGQbDp65YJDNbdh2aXSUE3MZD/C6MddEFIKvtVVis/wHXDMxpr0dHL1i+63NfTqw7G
ogC2XGSm+iLAu1MoCSsF2zGnbLoILY0/UOaJoe+l0XlQgKNCK+ND23aJth1p3SHhQFMmtQFRIrWP
YQIilo7hnx7NKRgfuUnKl2HE9AI2bzslN3LUTPnQMvzxti3LYduacSkXk55VC5D42hJ/qmSBrYbD
OLd3pKHitUpGkhngSDcU+Cg11GovrdreCB9zI9Ix/RLixi6Ez4QXR6Xu3KKvlrGAz+wSaF7ZTuYu
W8A83+inqCGSjO6iG5Vxrblxd5Jx3Ua4Ug7OU2dngc38aiW33yBRFwPXyB1WblGxQF1Ykfyupiu/
6aOXumXbdIsEL1ZqSFc06wd4SVE9pQopCz640rAcRhg7X5Sn7iVIYgLsVuujZMXkphwcdqpcBfbQ
ksr3vPDeKtuuXBma/bWLkRUmTf1cGl56haLIsXe1tNiyEbzMDof6wJQaM6d9iQ3+gaC5VyeOOeay
Cccy2bka5Xk5cU0e2048OqhEsWON+3ThRX7hLJxhUKdJxSG28cQWwiYjNraZyjGol8+q8qP7lLr+
RcHt+A4SfUob68TCCkbH2od6m2wT8vR7X8yAz4ByyIpjtLpznWI9JST2Wl4j2hgWTnagIic9eKDj
33gqGk2jMzm2e39vFc1kyaUhWlzhG6MBcW9a1vcpGhwXxVZ2yPF+O9KzEd2QD4v3kR/ceXFc3+dd
8zwWat79E+MeY1F8uHrGSQUp+7wjcAULKmE+9VrYkwKIpX4pAul9gcOXeatkkHvH6rVhZcnaWLIu
PcjPVeNvAuykMZdHBsw92bwvYkxjKtWiLRgKLpv2aNbAI3P6mBaFFZZXpafZ33PD4r8XnFjNV8x7
zPB74MukWdS1CKvN5ONCsDCjrMe3us20Y5EnPUNXhBjbdk70jdQZgk679AFhW/oq5ZW2Hgm0bEkN
r32slE8sIsg4Hi2ZaNj0DXzWOgiadZK3NpuFjT3uFbLQcT/Sa3UF8jO4b4oqLVZa7rYvek7WAU4u
2xtUeyZN3TNTWipyq0jRcEK3LjfpVRRXxhWEC/bS2jXZ09OAv2cw+TVuR06vlXyaZZ4H7INY7PCb
PJ9mcjyw+RdxVjIFlRXRcpSLpMAAPGO/bwbYafHAPjiA3KYl2SGfFYhcw3cPNfAi5TCheczz1Q0c
XNaSA/1s642c41XDg3FRtp+nkZZiUlhsk148+0R4sKuZ+mSq4htaloBU9ULaR9n3+tbLHaqTDZnq
lxKku1gYVsOMMKfaoUuH8xFkOvt0gV63WY3kBGKYqnT0kq3kirL962cZpdPk2xpYtnsINY3jy2vY
7eu8aXYDcO2bjpLRXeHLYG1M+X+zdybbcSNXGn4i1ME8bIGck8lZlKgNDjUQMxAAIjA9fX9gldsq
yi51ubde2JaOSSETQETc+99/qOeTOZpoAUI1V/Z0MdyE/lvvguZ5NFtBr+0MfOqsEnzXcVi4ZN0B
jmIVJcqe08KVdlOFZYrwnDmurxNnAZpmuydV9Dnj6daZH2KtcZ7d1GBjnTstvxpFNzECL0l85cgw
ksfRW8AeoJW4V/aCFJx90TMeykbTT0Kl2qvsWnxd1UieIp+ZKifTvOAJ/3JeC7/sOMlblGSPVtdy
PCUERAKjezZuu8mUrXe0bXjipQOPkbGA73BgdmxV8FR4ogyTeUyq4o0rex6jZrR0DdJcdPKZnF5o
2bb0mVE+4WyPFIj7RGn54FqZph6G33PzsjFNSNErC1wvOKpEwCSBo7Gds92MwzvZe7lPtZzsp5FU
PkjY0z2QhEOm1BraF5dVtgHQAe50yfSDakIN4q0JkcVb5h8Ie5StOYD8hyBaWAKnMl/Ehcff3uMy
nx6LNUNw0oLsRFZGzKyOhEEbSj/UGyge80T+IExoh+/RuhuSjlNGoKSWz31MOq11R1JEtrG6BPBe
T4xNt2YcdhNphw1wVZisCYiMfAhDpAzpCDAmMdgoqEjkmpeoZbaz89cMxeAtTlG2Q7NhBZIAbtev
dde+auV8E0xEMPJeUxgoYhkDKfQbp5qHzUBGiAsmD75MjCO1cfwwuUQ75mvIY96m43ZiyGnrBEBO
pqrveNqcy2s8JCcf4VFvkZGaJQkacLdJUF4UGsIQ+dV8o68xk0Jz1XPXmNZ1M1R5EzGPoYCc2n25
RlS6w61FYiWVH3P4NcTSeYuztAZ0usC1QY4AsvZGO8ayOV++O3Az0mtmYkmxcxxrJK4bXeRqPKQN
ItI4gXu4AGShsB/p7BCcV+yGMm/OqjW1o2vNLQyiYg0ir1J2m8zteCOXYSUHxMjI+tu5GPMsGii7
N3/dRq1d0p+6U+jONBwOwMLKqX2vOiFBPgemtcRBOG9F/zAxcunWwvevr/NT9wPdGn7kGjKHqIbG
7c9dMPkJUuWNFIeydtmMFULTx7bvNNgt+KieXXttXd62w7++7k+tP9dFL4QXCJ3pzwYptOSllTeT
OJDw5b5IrcKStifQaTcy+iWMoarne9dN2YvbYa1y//rq75nSXBxNA10xC5wP8V74P/c56Inh4qng
4L0bLn5nPvrrrpt7ZMKGEt8PhOyioy1ZK28G3Gzubx/hv4jdrxA7akc09/8esbuQS/DyNVX9dyn7
P8F2v//mPzIig98AF1zDwFPJ8gz9x4xI6zcHC1UsOlaAySbH+Z+wnfmmI8A0FJRidUPmvfwHbGf8
ZoJ+YaEDW4G5ge7+v2A7roA+B40Wkxw+3TuxVGDN2PwLTRz8rHxNGc7v8cmPw8zHO+CHu/MvQDvg
yXc7heGZIDz0UlDUf5LUg6PU9jpgPvgmcTDkUnwWdTOFY5yqX6yaf3UlroEVDAYdWP+u//8PYqBE
avHSiULgsVuoKFb6Tc8ejZh8efrbXwnqDz64q7pJ51p/vtCA0CdoukUc6BBei7J4jbXsNed//5PL
OCvuyxP/6RlhOIlxpcMehPEAsdo+coAe7CYqpuw/uHW8q0iasPQDbHy/4SRCr2yiWgSBnlV3NemK
gWFj+lddnf/iS60b9p8PDqwOYPwiGKeGxJ/5z/fOGypY7wEteTqORcjRfD8n01oLPYnhl6fUz7s4
F7PYw/F+hHL0HlzUDKdhbTbiADkQWh7Dn0Put3EIRvKi+/DLMmLIQmMmhO/vPzr3zb34TZP5fnm5
XQN/Bb7hAbJQ86CICgidgOAuTHetX6yvn09iviMkJnYFDixW9Z9v6KJyNeOoKbC/I2G0QtmwzU09
fvgPvtAPV1nZSD+srVUTNWjQ8A9aMBEo101PQzXWp7r7z27dD1d6tzONRZU2SFh4QUoFgjjlL0vD
1P7/sLz0nzcM7LOA17GYDlaYf31Xf/hSTVw5ftWI6iAGs9kI8MginAV90ULC9TZAKLMxgs7YkVvo
HHTO3w3R1AHTR7s+oWTCP2aEMUAOJibEHdT5r2/ETy+PreOam7tTXvE6Y3J9TBZjuAivj1ETLWsH
FsAKawQ/QuB2tYWYYyJoIUDHm9rqDojN/Fh4ZnN04jz+PFSMFMdqcg6xR/5mM9fBHuTI3xTeRBRn
PyskKdDk4By2TIOlxAVPFWW9RWdaP5A9ZZ8IyBm/tjG7PEAtn50Un7s5t5vz6PdDHqWenzbb2S71
LznJX3h78Xk0FJAvVcyXLgYpdk2QiBuo981GOui7YCLFa869KumhWksGe5dssF2rw1/PWwBSrQMX
rHS+3VKxcVUkV0TIiUwkT2wuaZIR2uRyBNSQm3bo0xsZDUysTnbF4BdspTkbukRqXjGg9INKi7xS
Nz8m6eCcp8TIPyd+Uz65IxywtrfEc+tW5seY7y5CbwS7EZWtFj4TtXCYeiKQkWXNrPXJtSkjNdgX
T/1INCJj8upO0zL5OebWEAnVihtX5a+6wTNVRKN8JNzvderH+EG6S3Mc160xBTE+z+XKCu4YECes
7YD2O8/AMbGgto/s6DJCzJXth6S0QsqAbI2zVPUpS0ClQhvQ6zqxRHCTu0n96hK7e20QT7t3VYk7
Ca0D/Nq3177sCSMl/dK/Sl1uWZFxE7DBIUnVTueoakXy6C8kBTGVyIrPAbllYdWOZNE76dqAklC2
EFrXueU+g9cvLgZMsGDjpvHwKY2FFmyRGPQ+xsYFHa0Lx+eKpIflo08myCNtb/Vqemlz4jvOW6KQ
4hCJX3uwcyN4augFHy3Sk/PIYaZO1hJAUAGumw6kSk1gxR0OhmBhJo9AxlPhEL8qAPbpdjTswdzg
qW87lp2tL1o02BxxC4Fs8BPEGt1DiEz6hJVeMuyVX+cvAV4CIFKsI6yrUeFlwVDu35DwsQuGT0u3
FHu8ziVeQ1pnZrtcWM6yXZDbtWHXJ6MK3akwviyB6L+ZC2vL1qDqb8rR6T8MHpBgktvO+Q1tqaCu
OQBBmnVCPppB21+hJiaA9slJk+Jzm5j1aYqJHYNtbkZFl79CGQhQ2rnWiQ9i7AjDnDfa3ANwpgiO
rollRNaRlAEZXTwhZXH0KcKVotSHMwNMFj/QBhPclYop/V6LwDnUhQsDzk3d5co21CfRz8MeEyLS
7gLFi7CMfk0qTvbaIxwMW41gsN4o92TufZeq8zZpPz3UrYkgaPii0jk7VbULsSsW7pmj0LtLFYsS
eci0hfQzXAbZBdukYJ3jHheHpvCKj74hljOxMLtqgVGTLJOQUTWC2pEyl2ehJUteanbF6TYtmfXU
Kg9uLIpKiPWs+kKVECEGEcPsJIt5YfxzqEY57I313BU239us8pes1/wbH+u4l3Ii0dEapIFLxAj/
x46t06R4o7AHjz8rusxIL+dmM+BdtXX6hWVUMS7BblERvKB1ZRcmoCtRSgD0neF2LRTQ8sVx2Ci7
jv2D7ErvbsmI9jS7bt7EXgt9DeDTvyOar4OvR+QGkSa8hiro6Of1Chh1ztnETNVs3JFLd1DpDkzT
JMIcY/yaYg4k6pKJYNATaYab8bbLyhtLEKuWjpbPQ6jETd+udXXDsK00BC8TXBEFGGAAgJKCSXZX
AALnQo1623WRlT7Lwje+6yO71bC+I47OwLmIZXadO1OyY0wAaD1SSYSaJh3yop1dDzU6IkzKjBxr
YUeUzRQNi9t8QAAY3CwecPSke11kkzQcKZ5wDocF/C7hNHgcRBJHvlvXpxjY6q5X7D0aI8fNGLDo
i6HingeN2lk5RkpJPWTXFoPnL4Gh5BlyFPVoo278oi8PvasP+zzFTqQKEu0iu+zGyqzhk5bn/c08
pfIS58tHQg9HBGcIR32mWnt7MZzDEmQLBNC2uiH8Jb4ti2evJUQPycRrk6xJEzL7wHp+6gY9OZj4
CxN9XLWR1C3suWZUSxyLwGGu/UVzGhWaHofe6j1x1LK0fCK+rj51NTuOXjGsz3RDrO6P0KR+32TJ
McWmg2ewo/caAYZJA+fcriNSKCZ1YOJqd3voqaEJeXIMZR/kNezUks0M0NZveUXyoIrQ0xbHemz1
gIRCb/U7I8BlMw/t0oWlsLIK6UIrdQRVY7umxpof+sqsTmNrVafGk4ymGh+BkVX2aqMMfFFKiGsT
Xp/neTSnauHwAUS+uJU3MjKFf4odYJETCGlnAPKnMQ8sxlHEGA/+CSFcU4exqyzPiqjFMaEIFwIG
Xvs5T4kBHorqu3CQxhlZ4h0n3xPIg+egW7lVjg5FcGJfn/3V4iCSEBBua9cjSzC3ie6Ee5zkmIek
nY3WQRkDOg2j/+wXeoEGcCofxtxicCLAfqkQ5hh5kvDm4VSXebHJhP7F9tVB5Dlj5dmCf+lgC2G6
rC82juHOcXLtYli1hnzUqwhRsc15zzo1rbDJ0Xeo0pcHs8WsdmrjlyJ1iq2HaxqByfC/Sdk1PmGw
MV0rzmjYvAmga22bSouC0lquWa7J16T00GgVRq9BGp0CSktNO2aTo/s7L6nY32yX7dtOqE7olgBP
19Gks2HM3x0KOMywq2dn+IU4/md3iVUev2JOgYNIAhvyPxej/ULsuOr18gCXjP3GHIcL4Ra6h2Ma
dQIZ49n1DA6JSHWhriiCrjmz4J2ztCr0ZEbwq0btJ+Ttd7n+mhWBU/lPvAMvMRPWAJ8HJsiT0mH9
Feypo5e91KW6j2eOub9uMX7qDIPVIs7kSgb1OK4e726APThVAvnvMDAruqlJweaAYvhR12lz1mxS
Lv/6ej9bbq0X9GAtYbRgEW71rnOqV1zfdgusln3Cx9eQy2aT9fUgNtgvgPk1wbboU+pBxx9v346d
kfxfd5+ao7FDoatFMZGdL8S5DvuJ9OxfNHbWT+0Jnw/m1wqy4lTxU1MuCEogYUsVh7Sq7JMa+uq1
scgRDEc59noVJjbFdlmWLKQ0N+T14FJrGsx5boRBoY3w+YVSpj75JnPw2aTz7LN17FLOyjnb5Jle
1V3ewcGFZSCHddQh0bAckjVCwJpoXLc2g7kHgmXsF8vFjCYM+K+9rxneHWpnDuB4nrB9hJvx+e1U
rGtip6JxKcxfGQoZ67P4E2yw3gsqSvhsLrSK945CiUJPzulVHCSeloQcMkqWEzZWo2V/ajOyAlHD
QOBB97ZzOvTnxEv8XWPuYGVEQRuCdGrxmr57PbGFHF18qrJDQL+9d6ConIU9/mob+Amx4CoAFWQ5
QDkDzH7XkqpMDbFbNwysbYpnF49ujNhdGbXozkhfLYgqnhmhX8NZHz799Xowf77HlCjoofzVUxdS
37trz0ZhD1054jTXj0kM6R5VoxbHwedKURr3zegweNGc4Km256cimBnFCGfcypl5ZiQbxuzrftvJ
sC2VbyFCE5STdtEdqL+RbyDy/NbGRiyPWoxJ7++Iy3/x6l/g1cRIrO7t/x6vfso6muns5Ueo+o9f
+gfD1PkNDin/DnXMCjmvR9MfDFPf+o3Nx/beogFWsijv6z/dcGw4p6xIpjKuCYb8v1C15f7Gv8aG
ivEnho2m+7egaviq7xc/l0ffyD8JmM4p+Q4z9AcXE+Q5MQ6+P9cljC/MJjvO0Wip5/YqGy3EUvHn
ucbqMlzZ+x90JagZdas5Z2mirq3GXfMuB2vneLyAWzRP/i1qZnFGkFE+NvVMKwAD89jG8hHIYMLL
UrUvFJdFhySKG/yBkVP9ZEpYbqIaaWgHU+u+OXHNIbxO3siqdV5qvYURQhS284IWlh9arfefpNto
34sJWnyBXHP6vp59Xg4pzx6v08bbdhUepcmUn/W8EP7eHeL6kV0tkXmYaMq+VpJmY2OmDaETtiNk
iI552EL0SUJqZNweq6y1N55Jkr3RTaifitT/XBYlGrNeDj63pTHNgzGNyVUuDECNwkXKyEaAoa1P
msrOaHWyHPvii10t9TkZOQew+LU3TmcXn7q8p9syYnujeShvytganwgzne+rBi+co90zkQRBE7dx
sJAHMcWITvRp0J4lUo6N6qfpQ6r36YaWsbSx6xha70n02QAY5DJhpi9cgGymPIbOGAcJnD5vsaV5
Q6QSVDENS4HHrvXtFyWQV4QELotnO0GbwoTEeJzGlfxjFvgZwrMKjMegcBhDzpzPj0kmoW2UYqXQ
I2mAkNHhmnHd4+ukAKJ6wVSXarDaomNgxEb/zsmodS2j/pFC4ExaGsSFtz+WxN0sEa0z7IBW1fzc
nFb8jmPNhXclVpmYGSyUhY6s4qfc9pkHOgoqgBxWsAkuAwwD7Ong2GHFBuQl4+AJG2aG4Z0/kBcV
rARALMf5Gm8SjdFrAK8mSTATtEPnRUxl2+9txHRZCOSwnIN65vrE0zD7Swx4Cbj78YXeBBBm29n5
WRZQK05IhvgAo9FOydZLcu7uG5expIbF/yGmCdg4oGL5xp+80t74XkMWcDyUY7zrZawnRykGcKGk
yeW3PG9ABouFv2P4wT8LvQ5iCNUHM+dGq1F6hC56I9iHPmHOfyBt/iJzomZMAjujDvkVhmmtZx2p
sAmCmlIey7Lysd4OOlsjNQSRranf4tPkwqTgii5w4bQbNNc6jqXBu/n7vDXnhHoauwJSpGU7iQdG
Yw4Lil1yxfV5BtJ64yS6OjPS1jSoXVpsSQ5Jljv2XZIrSjurTZtjZmX0PGufZHHG4qYdJlbJ15or
BDhpXLofbZnP2tPbp8QrWCWHciYYPbJgn6B0Q/Pehxr1/DXORzUalQLrnrB3R55zQdDW8sAwCpyw
KddHypyMO+Dns95fyzlozoG7Ioldw9+DeaVT+kECPoy5LSV+o/FCBCsA6o3kPYceCvODXenGvMtg
y7wuy0pjyl1tfacME+JA4mg+EbAI6aFSG9UENVQUUzR5BUotGZgL3ojueK+PcIwGfJSfLd406DmN
wk+GeQVSlsAOxBUh8gTqOf4cOiZExbA3KRFVhW44mrveu3Z1Lz6/UaJ4mG66QaFu3OfpLGHFdNA9
JZ1MvPNyKJQDb/E+H/1qt1iGGelD4typTPZfc6zHrRAqDN4WQTk9+K5WRZ7Z8WKb3YgRacINuAKA
I0YNKxoKn6Vx6h6pEllTGyeoeyz4swSxHm6I3mGkqfjaYpJgbQ18haytHY+wBMy+sI8J2N7ReqOr
gkLETx3S/itXoY3hgtV4MzIk3doDHc9WkwAAmCMYwepcII54VVl7xFIE4nScGHe1Iep7bFyR3w0F
ZNsQoZj5AYclb6ehB/tOxWydYuhah3zwjW+l4y1PfqImD7klZhht52bfrXYaH5XjzEeB5f52zss4
ajLtQ5drHb66dr9BtYQEpwx86IoGLiomukUY5rBCgdvrne4znqgTffmevVlyoOvsz6hEPaJc3kw7
qtW/Yy7y/owRAKYeJNoYR0Vk4qVaPT+cN/uPGH2cG6H58q5W54lu9QkhHgjLEPgG2IdMczuf6tVT
pMRcxKiIJtrCVUD8XPhDb1yVBbv53WJb6XHQg72EvETsOlGWPXqiy6hI0Co0Fd/WQ8duMnthnWlC
3Rt1/ckC4aNkDPol2Q8qs64ElDnzQwzv7WlMy+6hHO1bnEDae3zVEF4kvXEfM2p/qD0JkK4m6d+0
mDQeMg9nKB12zKfEHCd4i/7jAknpo+phPjWT03R7Z6ybgPWBquwwdNO68MfDJMBrlDBve9LMQrcS
KWwmPdWv6PDKaI6Bae76tEGFjThkW2JZilOI1WFqMzBiIM9Er/VNGqfj51hMFTZMuNTkOyBDVR3m
tixVpKH82w5W20T+pMtHsy7854zI6p6j0NJvFEgKw3BNHAcXnit9TP4ZKhZmNqVS19LUP4+d314w
ZpllaIyTcCNEbfKqd5d8M6BreJgDzT7PU27cFYYrXwd76j7PAZKAl0nq5XAHGShOzhJc/JiUJEmK
tvtkkt5+l6KV3BRuAczrG9MViCtMRkxFBs9F/Nhb2g01vLvtcQPBTcOrvpdynK5aaKzb2JnNuzyT
w7OfuZid4IN9G4BWwxIdE48hVFq1IVNzce1pcXHBrcdEPax07c4uGgcDMwX/qiq9cLDd6ST6qv6c
KWlHTiM+xErAUNO7J2YWwzbNeU/7XH82zOSYM+660mbH/jSOmIqw5uYOP+7ewJI/TRFD2MmNBen5
osj7Jq1GghmbMkx1AwzBa8QEHzKVNt8QqaCZ2laJt5OpJIefdu3CY93rWXpVQdg9mKXxkU7TW21Z
Ya2ZWMrUoyyYQ5blxhAD74EpoJlOLs5uVhBjNG+3bli7HOE78npIqTZNYd35ie3e+kEnH5qOaU/Y
1YA6sHZlVCzTTvPkcEEV5oRCJR9cvTXOdadlG7izyGrr2dkFsqoespxJaIjhTrlD5J9tJrPM+63Q
Jy1U0gWNnfs0va0QXu4KS58fgXSH89xb+kcCFdig3KS5sANh/zD1WY+5fXBnSSBaUauUv5q2OFt4
bNynTlUS8VD34xbUEFQ/HRvjpOxc3eE3q2+62D36eL5cNcyBPuh9GUMrrjBzUemnPK7iiIQDn4KC
mJIPjJdaJBwThvZtzwBFVLi/6okZ2kHq71wFv3M1oRndsKoYS0a+p9wOWmPqsBIqWURictqdnSlO
R7QhEHS9qtxDafWfBBTycBBT9xDnjYcLbhvnW47D8eDnfbZpy6AI/ZgZ1dQZ9yltNOaNeQpGOSf9
ubFn2wr1dFbnqbOb3Wiak7Xjd6YLKGPqR6vz0DdGl+6rD0V6myHeRgceyPIrctb2EHRBvC3X0koQ
cBGWw9wi5TaqBk117m4zrRXYYA1Z5CtfXUZhmJsY+/II+HdgUuuZ5wLbqesFEa/1gfOtuMi6tNIB
z4apus1lZkV94TT3CiK3e18GmrVEjhZ04YBQOvTr0f5SGKae7AKQehaQTi1Y4MfBTHZ6SIhUvaqL
vt/OilFTlPd+DJA/jBezRLkU1rOVfPIqHJQAbHNqLDt4TpTR3C/xmEMeTNJdW6j5yukd57oFh2fK
1LbaRjWOOllNKc+T0c57v86mW8OR/WM6Vqd2bM/CX6ZNG5jtTYVd3VeEivp+kG13MpCt7rvEf6JQ
G3de320Gr7PvchB1dO/YCha7fKqS8oRjJWhaRpA2wZh2J3KMA+oGSbHpLvfK0nFHwk4ctUlglkit
6gqJSa24IdChrwrVadXXeZj6W41A8RstheG/TUTmqC++FI94EtaFF3aZsuOVCcvmdownFzaz5d03
RvkRl6ApPWMg4sVXVq2/yDEQl8mhkMt83oUjQvqY55zPBSqmPPXuA9N29I9ZxZ+6MeyKOr5tRN/u
oFCHsBIj+NQfofM3kW11fuLdJqZobzn9jrLiBP1VsOp7yHRVzBG5ZaxMGuNf2NcEo8IFkbrW6zob
BQidqJOlJkF8Xv8N5sKvHFyd95AkriQYpZAibXkYapDw/GeMtkyHGdUimUt11QVXMqV079mYXwpN
YmZlNuprWuq2fZ0MvrKOXeda8cxwQEurS+7k0Cc1FvaWgBW7u6nepGaau4hTZzJQHlbZ31A0FIB4
lceUbdVK2E90K6Cht+WCYEGDe9lOQEqZUpSZ+DK+NM4wyofeCJx+t0jmcn1Ur6TOzwv9BGxof6Jh
S2JkGpmV0IsU7BiPFdRVTMrwsuCVqV+RYdUPpBpQ0cs36ZDLrPxZh8A+XaGh97R179RpsAwtvluw
lex3a/hUv39jns78YHdjNww89l1quNO2N/zm+a0XrtzW+IW3/3vCDwzAlTYIRZRIY8CZd0BkQYUc
u73eHJx57Zcd5CUIbYySdu0HnOhfMPfeY5FvF0IkSRmAQ5L5PmfO7+BKtBDLD2UKzA04UVVbWbc8
nzcpQp+trFPURTQhC6fs89+9+uocj0iTIQOg6HvuFrJCuE7z1JDAIcxHd8REP2uzmfpxFURMGld1
pUcToGEl+gf79d/mBhvrtOVHvJnxA8pfrJXWOL/gp+/OQBqCfdw1h56hLSL8MVH2xUPI+FjneFhs
bGM1ABmYSiCwemPjdgwZw75OvPKQwE1+fLsb/4U3fwFvgnrobDL/Ht68ZD21C4MLkf2IcP7xe38g
nL7/GxF8zNSAt1fKq/tPhDMwfvudg2uy1/0D2uSPf7BuLf03VPeeAU2FE8YFGPw7rFvX/2nHpoMC
moKsZ1kBBNJ3G2jmIWApyG48Ih5YLl6Cxw4GKkBSS4Xy2ZGpThQUyBqjZrlOTzEaoW5dfZsbu5k/
LDhQtmGTrFaETeHiIRMYM/4+RWzivZHhcuHNGjpXgMvFpGXJ1HKOM29W27oXJj4xEitgDw+plbEU
IyggGur6zd4Xc8GVzE7c/a5LrQDFk2259602e/hl4qYBVAgvbvUEenMR9gY7PjXOCui4NbYwfEyc
ucgqFy9kri87Rm4YZ0ChOc5qzo3QTW0NOmSJhkJ1DwZMA+3kr1K7cNbQ+38bEitxd2PgaeaTPsRJ
tq0UB1sewkdznlM9gCqw+q/I9NxIq2D2NEJ+Gm9b0yO9Ag3fmFwvgUaJ2ZD7mdyPie7usBqsWptA
tIrRrtkPUt9oKUfq0bDXn0wwGfI+TV0hamyndRe8tcBhxJ1T5Gax0XvJxhh99ENwf1yDiOiwcmMw
byaFyZeKqvJm8OZm2+Cvk4W9hxgjNJLW/7TQn2rbmq5ti/Uf3q/uspH8LcTNDOOPvB2uPT/X+6jQ
E+tQupYBLwUC4hjDyiLCMPCDcl911WqY6Zew33aiG/yc8Ba3PXfVuGsRS922aWHywggPU0eVNZE2
B/Hd4M7gzMIpPlHpFuQ812lkEc4Uyaxwvmv1lN/7WJqF+Ke0mzrQgl1KY3GUWMw95w6jb2yTGIJ6
2A5kQS3RZDIdNYzyPmV2fzdMskafrZEsDs0BK+rRPfVNfZyC+RFbIuIQtSDovzirl1CFP9hmwmvm
WJCGsdVHWZ09vey3vbCR5i5Z+aEZQFFQVKd7RAzBVxe/VoqouMtvgfval2RgOkrg0ayDjflLGsrc
0E44cPFbM/33HUjTvB/xfXiyzPIx14T57OK8l0QY133NGCY+uaudgA2avkMSQ0EBIgcdfEJqbo3f
47j3XxZIYdtANEh7hzSRL93Sb/Ml6w5GOtphIcbzYKfODbBeubOGhebTZT566BK7OII4uxdsbI1n
pET+teHVuOqaozwGeYGjkj0HkbKb/rFXDf3p6DSHwqqsM/bX03UJlnioEuEQx5Ya17Dy8k8U3vkz
T7TcT5Oyzgoo4gDcjHkdyUFfBWSdOIq7xDtlnbXcto4criq5OgBkwhjCGI3b/ZxLCmSN5mGnAV1d
fNDdO5B5l6ExS+JQTl2shcLPslONP+cNvUp/NXRW9nHqge1DCyHhRRRDdpFp0T4q6A4PtIDiZBXQ
3TSs4p9ppHJ4OK48S6chkWRCanrSF28xd0aVVreOHsRHsofGvVz0ZKPngb/rMFF4dQZoVUwd549T
jidTEmjHuhAV9nHxhSoD8zuV6uEYIKcz6uRoBuI8O/ocxYEVoqNX31Q9UnoUZCPrhCuGtSPg56Lp
3ndZ7e0QuBE9NLntF1wl1Vlvx2xX2tBX3Noe7/LGwQGXEEO0lMq6i+dx/qRgOn5FYDPccUPim6kR
6uPizcZKRqw2rBO5YWCTYxNs53uUnS40VtUUH8jPK/c8dlaLtgbHeYX4hkWq3C+4kvbhFOsMpNyJ
cUfVyVvPGBjGD9W8msIPaej3jvm6mGmg4SoWK15lmC+UIY84kg0X6MC3Asz02mzM5BNhFOV+cYJ2
h5miNoT4KOkXNyv0SyCL4FprKvNungZUzAb53FcNLc0eLPWmbJXAJZaFelIqoQPGCq6K4lFOx6ww
kpNokCQnvgtpU1n1RbUyZALHVgOb7azhqnAyW9t4cGfgwkhHVxH1rTt/TfNx6vjS6xxC9Xl+6KE4
filcsmYYXp04S4Jt3Dbm5xzR2rHsHXSjKN8eDaZI94knvWsTlTmp5i3OTOTOtB/6WgXXEyDpZYC7
9yIapXOiGeN9mTUtTV/Te1f1OM7fcBfM56hIWpiRtTOetKQa9iBAwzXUReuE5WC9w0CvfRph/N1O
zhxvsOdc9lY2pXecbIwYAtXQFNbe65wVsqR4ROQeBMm3sZjy1eeKZGP4jyMcLGC1HrQKAnKkNXzO
KNB67egbBW4ToB/Di4BGVkaDOSK+dxctP60B5E8kf8pt44nm6DtVBiri5sVrbRvtjkyt9qOf0Jds
baTzX6wk8fd1O8UXZcT+efBrqEjT0h3TwIdfUMBnm03Ot7C0ZXktKZBvcr/qL4Uxy60i85ZYdQ02
ncRigmBD53osvSHUhlp99CFnw98kxCvqyQsgc8Ea1Z1Iev9qoUf+rluqVCuHlOMaFnpyLkepPaap
4z7D+GDrKch4D7Gez8kfGCUxzssSE9Co+w2maLV1TfhczbYEJ73wy9kI89jxESU2b+/ECIyBahpG
nEHAMtw1/6XQF1L6MuuFmUBz0ZLaefCTpA8NfbKuRhnYbIOzeUtslk6bVl/WB3hqS8vYLxIbg7nO
1uwF8wJtMT8mJnOALq2b2wZd8QfPl8OW9qzctW3j7DU3r4lwxpTHdzkcywLQS2sscZwXvb/D0t3+
isFbCaAqxbJR4xA8MHQTu7rtzZ2edsYjhPvUjipN2LdF3CJsNYcpuCsTHNxhZjbRqFtXftyNPPbK
1i+tbmBKApQZSNPfGoBA3yF3Aj1q8xgcYtl6B08jgLov+zmq47m/Ff/D3pksx21sW/RXbrw5FEgk
2sGbFFAtWexEkZQmCJqS0HeJHl//FuhrX4nyk67n9sB2hESiCk0izzl7r73kNcnkdXNAqmIcJuDw
/mIhLx7HxVv2IfS6R/YCxv0kvRSxG96yr26h9R8Lwkd2YVY/WU3ubLWUVp4BBoDvp3fsOxDyI4ob
QaWkXYoWsFb4Q0sDR7Vj0gjmpd0sL0mt6M+2QK1PRj8FdF3HC4JdYblFZrsr0sy6Cdmb7gRZwBc9
DL10N7rKSQPZLOw/JhbhKxn1DR1+9QAZo7gexsGs/XDRzT3vu3I3IFdCdQ7LTEuEcwAQgZFfOBNv
BSf5yAbNbn2yD9iAzOGhr9PQj1CyGBTWSmRHK4+Ez52d34xVPTBxMacUfzPjqS3jxXmbadl4ZysV
b0ZICUdbn8vrDkwbz4m0FTeH53xm4xtvUZ0Y+4y0gDPpjmymJ3aqJR5sfXw/6Hn0AbRG/gHyCXT5
qF3oP4dNc11nnXexZDa7lcgKj7pT92is9BRaMTE1TMHcITyiz1FLMEUyPaWdR6szGUTSs8X0qkPR
GFH7RWJ1aOlEZt0sXOK5GqJFBujGzCwU6Ie4ubXpQ51NU81XXqNE4GUJs5ComU5gP5ZtxMb/abHd
i9S07yMbkWdvJFdlYgm+pXkqMkd8IjEHty2tNL8JbcIVnMJ+YsZpHGfNoe87xjJoejh5tVyeGVv9
hkDq1q0BN3jxYAcY3uEtNpAWq64c9zqxYX6GjneiRLhIclEw8Ig+cFnkjsQc0/daiBKSoTCwhwT2
YyLPRC98FK3JlHfowN1nWR5kmasgwOecmGL0IKHOeNYlxvXKwS4TxY3clb27i2lvnxjvXsczTAmp
yjxjQgKAR7dLtcNKaPiLNjFuz3oZ4OLvNpVZ7IEiQERJUqZajKH2ABdqGqfu3gst53qyY9rGdpmd
iVbJnnGFbw3HCu+LrrUPNTL/k2W0+jmGNREM0Wj6zLd4zbVxckxqx91BBFn8GmqPPzOg2NRVF12V
Ws6bPUvna0vnyxETu00WDOJ2U6vOt2tYr99Urf9Ns4WiFIoahjgJzI368PvOWhyaMygMNzmmtJfZ
wk2EmKjFZZW2UGy8N/WyeanZS5W8srGy//zgP7T1ODguboOGC8Id4b05+JKUyp6XOjmKidiaJVWg
GZM8RtXtZXc/P9QP3SsYbqspD7OhTmTb27YOLZzUnmJYjytKuNzyjMxQGueo+vLz4/ygp6VjhIbN
BBRHG0fYb7tXWTUDMcqc6NjX4bzDaGEe7f41QibpYI5m5KAMXqwnXPTiuV7lrqwqkD+1MF6L6zDm
0/38I/3QT8PVRuj5Gi+9ho6uSL5v7Wa93rlxR5VxbMBWn1/p9zIdV8FE7mFFYYypXnA8cJ0FkUWv
x/6nf/TL/pHjIkz7Sf+oKsmQ/U4dR8tv/Zl/945oHL1DDYUVn+GFThsZddq/1XFIcomRQyctbR0l
MRbCP1tIpvcOYRx/ROtwJTOugtU/jNzmOyR7FhtqQ4d3R+f+77SU6L9/36qEUYA4mKcWBCPivR8c
tfVSZUQYzWBW69oTfq4VKAbGGBY0fIlsPjiIjkqSJyJgW5tE1mfiuTQ/T6L4cxu6CxIGeOoAY/WV
IhUvTUFYT+vYL4sywPCViWtuCOaZL6smU/ljspjNZdUu+ucU9gCkJuQ5PTNf4axJUMMg94mG8cTp
Osc4to03DKcJjc14VqzQ27jLeBHjbJg32WwTPMIy4TOl7TaMYi91WCgonGqX9JW0XIygmdWnoTfU
1jBiALtAJmZ/JqD3C0OI3tow1TJ3nssDu6XzZMW+acfJGXXGeGST6xw01avjUBWMuCgRp9uh0fZG
2htBZXhQ8Ce5j7W8K/yCJjafal7Sx8lqa1/2sg76ebqMPUErIF3YnYiA6LWwYySWpxR5jlQW+8iS
pYJNjmp5aYUZ+bJcec6yvvTiJjES64Qxp70heye1L0Y8/y+cEXjZGEhCdb/YpNJ2ymwZ5DsqmrLt
qjNAVEwmyF65dUx0z2SMZ8CzBL/kxGnOQujlzqbOHLBrmHHcyUNKhVM1hBpl9dA7FzSfSsVcVbRC
INggYKVPYyRmUGyM4SiKTHgDe37GF3a3mYTtuegDXM1x6qBGH/pxkIa4a9t5usnJCpo+e6VTp1+9
VLRfySSl4rkySiLMxXuk4WJnd4mDAKp2QuepRrqw1rzecEkmDvSqsmee4qgsJGsVNs8xMb1SblWe
3QpRqa2eYGYL42y8bmdGe6uMnNtyyqpgpqGO/1QQgZ1mFUE++rIjSSVDEhVfowGb7jq7NyHsa7kR
JB71gJ83XXRy3c4xmbxxtn0jdcMDXaKhIxd1to5EHasdW+z2uTLq/MXoGiF5wbc2Tr9mbS65oZsD
p0kVeLfWE6dWduPGlIwo0yJJxcEs+09xaqJcXCrTYt6Y0iuszDr6FClTv0BiVOww6Wr7QZolmXi6
OtPaq/diEdNtifaQANfMTa9NETqbonFxJGaGnl2wP22wmNCeDNzMLo8DVPerBIuWsSH3xry03XQ5
lWyxGUPqFF19/MxnTOmwFjiM8+jKjls23b1pXzItap/iKQs/xSr2dhUk8n0NjmibNVl56oVTf4A4
d2WVjnW73tnXNDn1wNElXtxGnBe0Qxu41MBvZA2EJ6kNxRmo9a+VmPXrysqiJ2ary4VqzPGyQv90
aHMbBlNiR/s0HbJ9mGBxhraIxRKj4B7FpPc+MjV6qjhMLqGNPSyGfl1KQE4IROxLFEQWO41GO+AQ
Gx+tBmj4Js2m8RLZlfGR0DT6PP28VLybc13e2YbZ0xxq5VcNy3LhQyuMd9mSdkeMny9MkjxfJbT1
Aq2fG2+TDbb5vpbjFPuGM1QvpjtH91ZqRjrNc2X91hU4HUqvbfkdtXakJ2f47FixgvRDfhx1uzpl
GLJ9F68SgXcpXLYycg8TVJ/NSCqGu+nxp+/glglu9L5LLoQX9/fUmJmfc37ukSigoEirO9eYidvD
Wm1loXfQQC3jwZKNc3KRfUCfN3P382SX8Y2XuwkQhqr87CS6F+Q6AiisYtgitnNlEmWlC2I40ruu
UC6Es2EKMu7u94KMoYIqcDZoH8jQH7vlAzRDEaBLRpiDgAH3YI4mhAaL/FTlETbhuNeCaRRmijfQ
tj5icvECiefzrpq8xDcdNT5mMZneFiCcVUeQtQhophdimobtYMjua5SNENgIftyCjmr3k2nIJ6Nc
iutFJN71QG7HzVxa1U7kUXdjKFVfYK/U31PrLRkNJZU1u6pqo21bNfqzS1Z2YE59dYfPAzP4TBHj
x2mvbUwKoq/TQveyHErnoyQRWQsWbq3twpLjx/gPoHZFEOnKipXfHZUGjW2wz0azRD5PpKTKE8aH
qKGjCHkzPlWeqm8aEQ9B1+gDZ9aLZ6R0iHWsIWpShKAhEYz6nDebWLQ0ziYkPkJQXy1qnnvfNJov
hG6iNKRvvZGWUZ2nFOUC0Qvqcimr8TZ3tC2NI++MWtVKNs6cxCFUdS07I0pqAmE06ae8HcDOE3N/
dmp3fq+PoqU3RoLknUlK12Fw6dYBnkzoxoQmPHKSBK7VUGePBX2bx8gt1U1J+h2s+DC56KcGcRrT
ig9CmfM21qt0P6th3oZz19BoLNFgm3xbmjKUwd2xzJeB4a3TfzAJyJ03idmWgUZTCKaqSUQAWrib
hgmI3DpuWJ3KUTNx/2bjfGGlQFYxF4FmdytTch678cmcnJWhGNv7eSqo3NMmXE4iEfaLwe8HYRmW
yU3UxaNvp7AP58VqD7q58KJ3SbtdEzbaZEdj0750mPTdE7yoSF9B3pohU3YTpMlI0BBsoiSsiVz5
xzvyexzyrzbHDrvPn22O7+Lq85d/HdsfwpR//8E//CPiHTUWHDAoNbbhfhemDLwc/K7u/Yku//eI
1TTYVAt0BWRCAdmm9v3P/phfh4hm3Wmv6ct/g01OAOX3e+NVJOGCA2LUShK7Lt+WXA0QOlV49GY0
UjY36RxX770MiuM2gimxTQzraSyG4Zxr7DvTvn7KUVAf9ZFGddXTmCiWeOXqm8WtNxTlTd7rD5D7
sFvWeZPuKhNNwrLOOJXAIW/SfNmlM40KQjqu6hzrujGJmxSq4LMni7M95mepjXu6zGHQKYvp0FhY
KMl6sjxV8rXX++SqAAHvN04NxrGEEaJr7rKZLAO0pL5cVJ5+Y4sWqIIan6uJiaKVKbgdTPpQHH9t
V39tgWpz61TulSOn/ZgQDllDmPAyGqtiuAsnYiwQ1+1MIzvzYr0x0/lCj/hbiI83U5w8wz+pgopm
odVBHB3EC/7jp2ZuUbDjwCeWWj6GDYmgyrU3o44svGrDZVNqzL86+ZQN+bODX32nR+OdjshtPQNd
AQ/EzPKvaV1qZMN16U6uTn4JTWDTR8Ty0Ea8j+R455aT7YPyiY4q917GMANYEpuHKGLP3MNsWAiw
R+/RcmJ03Tet5GTEvUFjcrq34/lurM2nWGanaMqfVZPizLSunFiuShGz3Zp8oZWYUHXzjZlzrWbZ
gXap8dGb2Wkx0YpOXVxs2NOjuK44UUQOs52xcLQBa4uRBIIR6bUByQdG/u1rJIgZF8+9AP2pz7BZ
ujXyYj1WDTZiS8v1BqPmTWeM+z5eLl7JB4QOXtQOxoYhi7/KnL9mieScEY5pcHEObuUh6U/4hszZ
HpYQGEPe2Tm7XKkFWcuBBpRpQYwT81Ixp6nm5UGZgDlia7ovdCuY5nL0y1h1ATbOZ6IrvG1uTC9u
tVwMRpT4aaySq6xxnoj2+c1t5LU3JsK30eDNRndYrF4dmmm4Xxi04IbouFHlISq4RpruYvXvhm7T
IyogcjfejiPXE8yThCzNnTAtHd4/o2Bc1+oPZSRePIkWF30qvVf20cIZ7hvV35tT/rXQGeewwaKg
KqZ7GdKRzBLGL0BVeK/bWuwLmN8I1znvorSvPM98qpoy3VFZX9WW6ey69ef4npt4YiQ/SvuJsfV8
sCHjk7AxXdWGVn9KQ83zHZwJgVq95XJ1mecTvIO5MWn3eSSgNqs1nenBcGwL2z1Og6ZdZ8DUt81S
F9elVs+MBvLhVEBF9g0tly8dZvd5UPalcDPYCXSXVwcWvqs6DbBryACVxPgcOhUbEXTGOSRVsykf
0Ao+FBP8SMZxrbfyIOGNx+GVWWaflCRKBtrwdort2V8I4qq7GambOcUANAFcpZtkUlQ4FbYw22mu
ci2+KZGEbHkxP1QaavoWR8F26K3nqZzVS1mCp8dDH28RDWxcZ0439eLZuyIBa2HMVXgjOgrYqOT2
X1LjpYKSRU+4qFG46+SyGmKHN4TrNvMI9Au3IZ4IHQWy6ULPdPr9hEkC4rLz5Gj2Vc/o4RgO6ise
iAss1b+w3r4VzawwRIdwCWLbUeD8YIqlY2iC1c6qAwyqbCMZV66yvqvEas4L0JVfdGLfNkPXo3m8
0MhXQjPkvkVbQkvtS5u4rkPEox6UImO6KGNKGBb0b16m/0XPlyOtTRuHgxFLT3eJt9c3/KnRIeA4
DWtU51327IWshutynLKN9yUY+erI/+m7nx+TRtZ3wrbXY7qwrsiu9Nb/fn/MSJbosFtGeHNnxVur
He5hKudsXc3DuMI81u+b59R4LQvgzw8tf/Bxrt/XW2MtYNLCFXijXKSqH5HSuuUBEJsM0qpwb2aC
tNbl4iKt0uwAbeZlBD2xy0b6Rikzn0DRM2Dix/CZoisql4sebSkqZuvgrVSotKc55I4Xo83yDXiu
9jOmEk2VnpHk7wpruJuK6EG34gIJP2ZKl9bXmuq+t5h+fYzoz/nAM+e/2U9fT7IpyHAj/QWNl/Hm
whp5QqqqYZaH2Gh3ZgUi1ltuigV+ws/P6Np7/OFqmjT/aKQzOPjBFu+Nwp34Q+5VLzePuC1vZpGY
Wz1nES5tLw1aF6F5BO4LwfoNjJHilvA0qrsl+toMrMvrViXN2EDQLLogWilEZNXfa559JdWwj12W
ewuEtR9F7O2byZieIsuY9wW65hVCT+Ghq/auzKaHaQUfMaoyTx1R3NvR7qoLIgK+hgkD6TIDTaAm
t9pPWvo1rF5NUbulA58EJOoQz9YhjsvEj3Au4cucLjKGur7RLzfIqiSWCn43EQCflJXNvoOZ9Rcn
8i9WGIYFLkI/GvOG9RYFQexT1ZiaLA+I0V+3ExMrm1UbWPFGefj5RXs7AVlvDvifJlfLAbf4lh6p
jBnXEsPSg5UNd2YLmqn61YL5+iR9K1/lGI4tqK3Wf8MhXT/DNysLaH0kDrpeHipvqHdtMhm+GS5M
dowX8j3nfceAITPMg6cZV2PoxVunzE/aFD6i6vjNtWkUGAVyLjdP5WFIeYnHHqtTPRdnIaKveAip
C8MkOzB3XWDg4Jnr9aW9zBN7O7j1BxdW2sZuiTFHgDP7kLJH6meoyo3X1DtDwYeQXmPs+wk/s24k
X62SW7BJsvMwZafMimbftVM2qGJk9ytqHwYIGGO9u6tKg/GuXC5+cU3+YtHnWgDABIqKQP2tLrM0
6m6q5qI8iJxCYWBA5ScdqDdSRvnOMWcgYbsV5LN7VVg2I+9W0ZATxTX21gc3zBBH0e/cjeECH8gW
VYCW6QlvhQxwySM6H+yrsHdsH8DGVewZKe5qVqKasK/ASecHGqsvS6tv0Ie+nyS7Q6/hCytt2pND
9zCzEdvUYVzvmcLuvXq8iyy736SK+9OsWfhaexg3+MHSgGBob29ASvLQDP4iLfcvHhLeGes/QpJE
8zpx++amGqMGaPw4kJvulgFbnAkMFR/HJDsjrKNfXBHxgwSbe9jlLcyyRqfa/eGZbEw5S/p95UEZ
eNAFTtnADdNTyJvKE1yfpeKWXFAGYsZnmUpTdoBRfsbYtmz6CotSVXq1n2DC3Xr2UmwICOiYNLq/
tZm41Ab3Ovew3mMxIsSkrGQga3LK0+VuyucLEEu8jLnNIpk9o5tilwoSMV2QfPQlMXsV2Lek2+LN
cXcdl/S1vFzMSQaJxV/01vAGreMn6nHY1WHfbfKli+EsTTevRVBIPGqAr4zOSj/eJx2FpJtBHFwa
Sj1rGe8Vmc0EDNMalMM9DvebRktO9CaBtjl9kJTZHKz/o5GPviEkiRuy7oedMDEzr49RO1lXlTPe
29FaQFgA91wbNlresFvSw/RM8hE81Jq/rTTrqUktHrEubC4R370odG9jzwnGL37GM0E2zsRW3MzN
JyYJd6gpbV9W1oFcqJM2pKdXvqOKeIC7Lj9RFO+LkDcL1lxuTJ4Oe+zOubA+xS3A0ExYVzjFA8Qr
s78WRqieEkSc0IxQLl3lnflkkAfwi/ex/RePN3sdtNdMy7ij3rKFcrIgGpw7xQGZ7kvZDnetzntv
oMwK4U0F6/7rtdSuOg8apcdO7/WZL+NuN4/tuGlSfqwpZJB1Zbr1Mi9wUU06SF2ixocVU269qZ8P
+cqUGhJUx8B5km2z0qYaLffOtfII2yNpZNstkAJL1nKyBpmlaKwxaTc/DJLtlq5k7ds6dN8p6vCS
u+ysIwpD3oexrLggTAqOTkqHeWAFVUZ3p1xKUq/Pz0Pf35nWCmPI8Z8khCYGzbhckNNxj0MPjajQ
lo1VzS92ixxL1d2dQ3VwyBL7auAlQpHZ30voFutuvnP+eL/+M37+VYeNnjebv/9//HyNauw738Lv
P/CHb0F/Z4l1wGzg+XltiP05e3bNdyC8hbD+gwP/w75gineeA0KIyttB1/E6sf7DzuC+kyt6ls0i
+md0CH/LziDePlagSgRIJEoyqglKvzfbDBz2BGmXFtbNSaepZaRLhlKcNFLLJBWVwUT76EmihmuF
rUCMhIS6OZYxD63xB6skztS00/aR+VP7GBEgsP3mTP4X5RWfztD5+nxA5vdshL7fBHm9q0IxeuYx
HUxSovE63NDXLi/LV9tCk+TELdc6Udp1hcni58cG2fZ2a76WdsK0Gc87lK4rOefbLRhD6by2+6Q5
hlH4VDRkg/Zjn3jnldxmB3ZtOZcIV0rW0tl2LibTSz6IVCWfpqVcPjt9i220XmZ5ivKo3WaAYfdd
DiJ0S/iIfeuQxTP7SK+tYzgW3aWoJawlvTY3i2I/gLUSJQBJSsV1bMyABREhC1+HII7JEn1KQAun
mDcuWSjNRnb2BDfANj4yU4AvjEsZKIcLQYKon62qoL3FZVuSK2+WiEw76RIs23he7JPOkPpEla5+
Y6Vtme/d96zntEKXBtu+Y9flFRo+qAqxNq4AFjkcZg2/cKYtcpOi75xxjo0DqyVloF/HuBUKY5qf
StSu1kZjDHtpjWkY2GruHl1QBsTq6pjvNwTOr2p1y7UPrszmHdAAez95dFTABY5rXrPR3Hm9lt4S
zZSIgJVT/5hXuh1UpaOrwI0BAYwEuSe7gQBH5h88SoQqAuJhftnYxNiZcXcv+iqGe+uM/XE1ZUQB
iUjdHfh1l/6UHKmWSHTXd6RDhu4Ge36G3I3dodC2ZrTIi3JS+riJooSXehZ7645tMbmsqWYerMEw
EP0iztyMlvXEJtDdIsItbzK4dLs2api99hbMG1N10CYjHUyynqZqp7rRugE+rO0XwyV2KzYol/UE
x/gwBDyp3hEXbnG3EP9GslnV84JO6RiS1O48k5BWH5ZCX7ZeXneHOVHVsuuMLiK/KDVQqDdgBAAx
NyXWRuwWDOxcxK2uIIwrNfqDO8ar2JJc2i/mqA/XohKTtUF9X3wxyMdZQ/uo1horKQtk3FGTbOZh
seCYOcpOA56993GkkVDWZ0lv1UiHC3t8L1SRTHBdHFjCfijDJvLTKSQn16277HOZxmFCQrpKoadU
4+cMIKmAvREzZsIOXA/6GU2FSp6HJIfw4JWDaVy3LfXN0i/yyNQ4HZ7WDEHvcmZQ97xoEllx6PWT
4qkAnPsCaXANjfe6JvYpWnlvQ9AttW0VuvOZTLwSB6vudIJYdG1J3s8SZdkBWzemLS1cSTdVqYoo
UH0ckb3rgSeBe1Gu8urZIqs7GjP9sDQoy+KkKy9VDGApaGBTPbcVJByBjJNbfdKr4wxb9w6RyLoY
YsvZwNopr9OlZxrRV42HIsLjaGr9bmDDrfcqXMgbb6w2bOname1jl9hkFKtk4NNPERnMr9HPSQU0
CXUjCUyDgbHLs4Z6CChppLsl836FCehT/5ueql4/p5Q5+G3ClV9TG3X1rNrcg32pkbj+upQTcMx5
Ag1gbNn8Il7D+jsQIWksDzn2ajTS2SgXhv9TCPh5CXgTiPnZ6nul1yd3SHT+k0W0c7mPMGqZ6aYS
yzg8lTTtE1A6mlU+93NXcOvgxQFxudhXTSv4xGAhKm03MmZPNyZ48X3jGvn1XMZAT+0qMeiYiXQC
LhMZmHErHqwESce1snJG+GVkA6BwZ1KQUaV3xgZhSFxcFgRZIpbiE3DvFjVhzHj3hiuzUVO6ockU
9kHZKucT0vpxpi+vMs/Po6UUQeXaxLGDVnYVQdTO+LFiBn9F99bDOmIDhgkxmCJJRnGYjW31Wyu6
D5Ko6+Pgeam1J39uvO0BNuaBRsdq2Luxi1VNkGo+MHzwQqYbabgTaD3PsRwwoWvaXF7G+agoB/rJ
3jhxb71YZDQCfZEi3lENAf6vtMVnsz1dmsBpLsJ4iC97Z1Grr9kly75xa2vrTkpcQBbGqERjxdlw
A2n3Ge8ZQE3Sg3zqNbCERFM4BtPgtkXmAEIs3cydQwJ4OcqZ1W+wUxWwjke+FVnmbgpZ8NtCto+v
79F/No6/2jhK+s/fbDmC5+75X78Pda+eiy//+z9XX4bnz9/LFn//kT9kiwLZItFFVOoEHLzGxfwp
W1z7kd/MYfUVrod0hjqb18Ofc1hJhDTlkqsD3KOEWVOI/sYsFqvt9xsiRIrOehgksPSAKcbedJ4B
sExDqWp5dsLWeZhH00LAIjRFvZvrhP4SExBMdXVCn9wIVoVm2JLU29JJxATVG21Dbp/eG0+8FDOK
21zFF0yqpOkbdTNZQY/u4UEO5vDUZWCXu2heNnE9G5PvDe4Qbeou7QKk4gRs9uMs7nrZVh/LIRyu
F9Aekw/yfpVkLYp2TYPFY5cUZnZwFBnzBJaCpHfqudvbHh9xU8fplNETrei4wDCebsx5duxdPGFD
PaBIXvpgylLSFHqMH6xzWfa5wYFxnUTWUODEK6brMET6siGfjO9e1AXVM8kBmXOsZmWidhO0xvZA
jPhT2dKIPME1nPF8Ws18jHi70Okp5gkPLR+QPmu4kAFRNUUhbw23rm49cgjvljQbrht4iVCxcmr6
uEBvEbYVjO5ROYeCxLIGcly1RABiOvzDbp8hAjHV1NVnmRkfAHh2zlJjTNWrrjmEwiKssQiNSDp7
lOlZtHMUc2nGQmmhSp3wb6Yy0lmKUviocrSj2YqKAreOmhj3G/Odssy2CT34fHps69xs5d2QsedU
yFtxC1hJOEwMJ+EbhVvU+spDjB+pYlfj44w2PZU93FBLi9MQ6dqs7RBKCYjmVttJhJiothwISbo2
EOCIn9epDno7ipC4kjgPg8Zsh/XG4b244CvBITkxVIIHwWB+OHUdRAn9SsxF2knFW7YdRppGJHOM
rXiK2M4by8eJmqFUn7uxAc/D8H1Z8vD2nwWv7JJu/vWC54Gg/v8r5asv478Oz0WNLUN9+a5klvRs
/5RrO/o7m3f0n6KSf0u1HeMdZSrLGIxtSaOf9Kw/l0DrnWRxwvHugN0Gdo3A+g+ptvGO+pG/LiUT
q7Ub+XeWwB8a/7T7JbMamsx8Cv2tI8Ek0jlqXG6/bNUqy4WBFlKHh29Oyl8UvW9L8nWmIJmVEknD
9yRM+Puyk7wHrfY8dzngImw2k9MuQewMjo+DtvtFff3DKJFDmZwWh0Gpo1vyzaEqwmEa8qcB8A0J
/fE8QcxqSEiqqxYxB8B5KITS6PBZ5saD9f+Lw/9wOmk5AKxlZkMXBNzim/eJkeOOGanzDmk53huF
8+hi9/v5yVx/xfdjFA5hrcNnJP4Mn9/M8Shq514PRXOwxHg/WfKBirTye0M4SLwb7tI/b+e/uHLS
/QG5Tr+Amh+7ALMo2j6r0v+bBjvpAHgJkaMesKw3J9zqTD6wWBdMRMICMY75Aagh0QFmBJ8OXSap
trCWPeIFiteogbYi4NmBCOoBBEfX3Y8OmDv2zR55569xBe1rdIHRCGIMCgINVOoZRyMt5G9GOu6j
oe0wrK67etXpxsPc0kCHK9AX7PSwfsZNj0Q0prcID356mBGxkzkZjdFGGo5CYNh4xb2Ni++RRNcK
dCXm8zCqrGurK7M728KXMJiK5OgIh1U/UOJEhReyle6bjaWD/Rr6ZTliSDz3qTbsZFF8NZ38rkrM
FzTvt53CJgYIrDiBQPsU4dLmELC30AkWm4I+E1GpS7PPqD99xRbdatPxC0Lohp5pfF2TeIeMBuG5
aRT9dqxG+2qa5GrutcMT77QHRxPhKaVK81E+1jj7hi9INj1ycKCLzSJNIUw00X1nm7nfu5mve0MU
OORTbKYxHA4gDcJtqk/xGYG838eAyKggxwsLFEW2RZXazRSDc+QdOzftp11SOd594zDNjtl8+Yab
AJOlxNcvylqgrad7oOwPJqnKj3E2qOuyEvwed5qM+0pkiPjBWh3YRdITUaorNkZjxRdh0SiSXHVr
awCR3BWjxy1SNOlNA0HZT8dSbAntNXZUy/qDWTEFoJ6bfC1OjP5jn+gNShJ9Zj6yONE9Y0RSOZJK
ECRRmEHc2CshIqHFsJDScRmGsbqtF3SoxN9eEjYuP+IT7e7NXmaHRovFWUzSPhQl90Kz2Mmu78pp
XxbyY4z6GgdI0ke7FJ3agSmod6sTF7EH467OS6RVN2t+jNH28xk4RA3Css71nRrT5mNlWxH5P3ZN
eMVkJXvlmf0FnlYi6xZ4hInT7sIQ1DJ2bgeeqYiwo2fxkR97BFB3Motw3WeOt/WcfcDWgM50SMnQ
KMrhAsMg5K+Y2NWhj8ZbLRzF3pCJfhA6uQRz0ZlHq26bi7la41j1yKqui5n3Bnc0PqCNFkb6LQ2M
+bnFluvnPDSXQ5RqIIJsYy8nZgB2ToEbpAWYYQzGDo2AhqNFoKF5XuA2+JUxhbuwjufTpLnhR5eB
A2KXyNtHYTheTCjRfZit6GiBnZB/pIc8+4W2IawQu3zYT35hZWiSISWfFiMWlxNM7124pi3B0E6R
8CbE1DrxswzloycWZGxdp98l06wfjEF+criumptH77NKpxx1ONMyWU6EMuPFDjNFX0xDWjYOWdC4
gobJkp61tqlvUfzmcEuXz0nkUjHGekZ/MYyGY6hFaPY1/Xaa+x1D1uiQagALKsaY+4XoGEzfdvNB
Cc0pNm07agGgSgKkMHo/t0NOPzKu7S2R6ERdyXvLqleWZwafpHSG9qbXavnMuu0ek2KUe9qC2FgH
/EAx4diA5sx6uQrzjHpfhvX8oRJufsmCtGB09NgXG9ZHVdEuNNAWbEaEzj7NawPpdwz2q9zHvAA2
xUCrgCYerZe8EOVVW7jHfDA+ZAW0CiMUpR9h7CXPCFE6JqAgzDT3HIXZl5D8dQZ67dbpDQDWullT
D8jhujaJaCfgimePJcG+TuZ0uvRskR/JMFMH6SZZUI3L+ITCU+LHUBxZxwzOHN3mAdqsFBcMOVr+
KMZGRyu9mLdySW0sujR9BTjCdlNZuST+O+62Ns5pnhN7+kzBgLKNmRSnuSS1ykkfrNhCCOTh+/f/
j70z2Y7b2LLor7xVc3ghAv2gJtlnkkyxE0VqgkWLFgJ9E+i/vjYoNxLtkko19sS16tlkJoFAIO69
5+wDy7kDYzraVATsHkQ7U3TNnn2ZWfFAk7iaexh/vnHA20ifsPY+MRSI2lVPMNOmDp3k6Ce+d5/p
UewLJ863jbSRavRTfJCpLZnfBuoApwZgOtHMB6d1nHduLAi3MKLoo+9sSTGZ9tmkuPy9Gt/TuM83
MJn8HRcpu7d8rOGIhsFaGG0q7+za3bpgrD+0kIc+jj0hW27jzh90YW3IMhuQ81ZNc+5E1e7SPGHl
TV5yQIQKutFlkfHy/AwwUdLtbdIdTBd9JM5nOPaJxZ5Rv6butF8yeOSSx/P6qv+3q/GDQz4Ccfnd
Q/6HqczjIvr6eP/7z/zR1ljcmBw1PUyP0qRhwaHzTzem4F+hE6S/wHzL42T8R5ODTgZqLIsxDLQD
aHJfmTHNX9AzIPsx0YkzqGFI9BNNjjdHUphxLEFaLqS22LaNzOfbA1zYDSKGJTCcu/wl0tlGZb9+
/4z45oT4tw94c+ZtRivLq5EP8BN3pXyOUsFz3J/jYK3yl+9/1Kvk5avDr+kzHVwk+JjSAyId36oT
JxyEmZPZAnJjNpkLJhTOuelOnOUlZ6yPOhkj/5OiTd6ae7OSmtZjidQnLk6mZdZR/lLWpe9F76LO
VpRwe9hF5h75X/cbMcM0Oi9p2SzeR3PxQWZfPJFwsSZSvY0yvJ/qdpcsHkrNJOI6QdNHTzgJ64L4
tcV36b9aMGXvIghfDb0VwPPNcrBYdwBJo75BiF30HqlSpU+4fOxOdIiLTp4aiH7vCa7pLrKw7rz1
DJN02BE7mVkgqlpaK87ozmdwL87wkfe4S4s7oh/tt7JZM6e1rXe24ZGNl7SBMu4GkO52sbX6KAyM
Ckta0o4he28T6/2/u8b/rTXAc/7V4v2HXujwn9Nvjf5t+nrjALq//NgfJhXrFzRLLhWrzWA2eN0e
/ugNOPQG2BQ8puzmq+fkz41DYNWmbbnE/pDGQzv1z9aA5ZPvvSTu8m+QCZs/1x2ln/Cm1ESZwtpZ
NLkIVZAdvyk1Zd1wMO6c5hD0BhCdorHaLVSEJr0gq5PMUxMCyV1Eq/5UAqvujn1ctDeqMvp8nyYC
RhHs5yxfQVMB+RJ2ZDN10POQjkT0KYlgw8Gizf1C8CGuEI/bPBoDuZQCVIiYwvB+lIXzyGHhOROU
Kfyq+563+h0SpflGN8F9WUXJOitoI6xKN2Pi5AgPvjJV11VHKxclKb7sW+3C52mr1nwMSOVAPWnE
8rYohvSkG5y4KH7hcVX84ODikLMdbzwTUaU3whAQ3gky3ebaCD5rSSQCvT8GJqse3ewx6ukwrgBM
gRfsRUv8pQ6IQNXJ6vVCpTMYtMZTv3L/GQGTDgVITPTNEX/M7O/Z9YNyneTdcU4Te+1ZwKtW2hm0
3MiiQhrv5kEefOgTxnTrIvPNRy8HlOhWfbB2iPY45OY4kyqucZMbBM/Nwh+GVZGAudFxG6yHuLS6
FfjaxsFcE+PYHDRtkSbxqZzJPDWeus4Ce9QmdA2JmhCXja8Dcz84InuY0swjuhcc82NDNjYDtRFG
E2dNNb7zq8z4PKshWI9WjWJTjerF4IiFA8InKmb5fnr5VqzshvEU/zzKrOVmFFh/16TzFMPObLpi
33X4C0q/mqk6ucjahyNVzH0HOrGNJYdd0aHD7to0HS5d3I/qEGbkihxcjf9jpxyPnF1rXoqUhFYz
xgIkq7NdHvvG5mzdJj0HLOZujxUuEXcnqsk39ywVulBtzlrwq/SUdFpv+HRMHVo78dZGrnWHRTl7
aAwru1NVMz3WldKXoJ2D+2TuYcWgEnM3lK/WqXC66ALjkfpAbAWxEcxWL2h0gdsGssUO3VLz9yV/
ZDI7xtaZkQzuIdGB8HNqfNxu0LqkzFTz08wgb+9jwNhnBLx8HlxrQDzX5DkTL2se6RzLJE53QWK2
6pxmJb8LfVW1c4lGQdlnM2GIY/xapUcEYpTq2zAPpqt4HlJEcWm8mVszvMpdRtprWDP+MugTpAQr
64FQrHSf+6NBLgIuz2wztnHu71Nh6jvGzo9Om3WXuWN+oIs+Eb7Y14sZupuNGSpydpVH4dzCUnbd
XezPzAc9xO6MB2HrhAxwVogSmnc0pMtrjdrxRhsWPM1pyq+d2AbmHhWwGmQdbXPPtQ+z57ZbiYno
BLgsZWAtB8JuMsd6DxKA1lI+wWgKG5cHdWQqYmsM+WgfYhYVrqxd0fbjVpatTRFMpCfKFm3s68rS
V50VJO9GNBkXhYFOAWu03Paqh7dmegybafhkhI/6RkBhEdRxtxlG03vsZyO+IuAh+jQ1ScIYrDw2
E7d+rhaKKL7DAQp+Se7plFhusTb5mecZLTEVVEKK3yEq85q3vlkl26EXatup3iLlOS3m96DgTGKA
a3XuaS0QpVyVDxDupr2sPRRHYPXKdtVElQmxk0xDmL5oEIlbKkjC7AqgSwMbhSB1cjA3vetOFwOG
jRs1zkib+PutI7OXMSHJo/T0xp0jIhRgiNE1cztkvwP1+yqnHuLvrzv0ncorxdorqmZNvpC6J1TT
JDIqwzAumzy5QFCKwB03IGLARJJaZbmVXhNwPO6VGRXrYcpxtZk1QbOTPJZ0EM4l+d/3AJjY/Dup
mNIPY2LxEQitAB3NDWMdYAwebnWqSjZz6fbsShq/xNPrzoJSPPwcjDm2j5InlKwcYX55iiqXTWuc
2aOaAQmha5hsqySlI7yAKIuev3SL/RixPROkJG0eh0HeCmf5ICzwI2IZMjPW+CDnq8EcsBurwQiK
M6/t6awbAD2bspzbre6g4TS+cL4oiP8tsn5QZHHuWVrxf7ae//G4dPXbGH/6Vnn45cf+rLMspr+o
16yAM/3i0P2rzjJh24CJ4tTDsYjUL/7V74WW5fFDnG2oAJZh7zfnJY5SEiCqD/mJBwvn788UWs7b
Sot80GX0QF3i0DlgAPFtpVWDRJmHqEguG9nF07MNkoPTve21mF9Aa7LZWQPdwukQW6XOjWMpVeU0
S54rnoghNvdA2KaXBpodqV9m5azHBKnSxVi43m+0QrxN7HpuM9eHgt4dlJBVmg2TfQc0bPaJ8+g7
KaFcZFBvebKniBnJlmlgooJ3Zmy03k1fdr2wtpXbNtV0ZxVNCDVs6FtUaKT1xOjebAMBUaNKExl1
7BvDmhBe+ng90AucpNHspKO6xIlRV/6dkh5q9wQFn8WeJXJg+M0K1mGu7zUoMbH1oTVn5BLUXjt3
e1RRviSU18wL84LIyrTbsmd8UoZudl5dTdeOzAoKn2lI+FF3MuaPVQGg74tf4N8H8AcPIFrTRQn7
vz+AH2L9ibTLuPi6XPn9p35//nz3F/poGMhQr/q/zyt/L1cC+YvPfFOikbJ8tNlfPX82zx+kfttH
j7vEh1p/1SsY7mlIeKQiAvSHa883/IlGx7eDMYZuPCgOa42Bu/1q/P/28ZPChCvkKPeCwCHyPXMB
4VEUzWGeJtLo2oYIxK8u0D8Mx/7pAz0aucvAkSOkWPaDr0ZjAL8lcrTcuYC24W9EP8R7zmXjtUuj
8hBNWvwgZGHp1PzV/PjyB9Ir4noFVIZMfr/9vCBxZ01JCJipVO5zEvABVpKIe+30PwrVWITAbz6K
W829xmxIAbrUmF//aQgCyahMhX2R5oPzHHtJQ3d0JnTAZZJ3buc5ePAo8c5N6Iy337+q//BXspIc
VoMPb+FvxtqhTvvJNBr7QksS0hBkk+3AfAK7QB+RmvH9D3tj6Hm9pqxAEUjHxVbrv1WLj2Wmc2+M
7YuhRKyNnqYx+9WQmPgR+9Yj6w4wUKVO+TgS3zc1jGEebQFaZoMy0Fibsgguv/+N/v7nu/T9XMYD
qHvBt72RaCdChQCUQhsqjM2fi3c73psw4Pf/z8+iH0FDjSXMwnmzoCIwopkCSXhhIUk5d2QZv3hY
2G+7RP4oOWNZMN8uKHB0iPERPIBY/HvGQAv81S07+6IPFaX0Et0nscr+/LVjE8IPxoexS71ZtWZP
SFYrMxtiKhGGid8Th/HqMRJzShH7/Q8Ty9V5+yfR9BUS9w6X8G38sx9aghpBWBc0BEnfsHo+U4QG
72XYa9WTX6fOs+1OPKRxMN5OcNFoGYTW8QdfYxnAv/0auIfkwu0zF1Hct49qiCcuDOHiXow0A2Gi
FwJWVBj4lxWA6LXJ+DvfpilF62qaMS9uXh9eJobxnh2kOXz/2/zT6l30fSAuudN0or79MmkWuJza
Kx5eEmtvAWJAEVuSS+0KNNLPfxSZOYyh6ZBbf4v9GSu/KRuvti5ih8sLNHvBcIBqI74LW94PnH/f
bvVs3wsvxlwadRwi/758K9WWWV1Xximk6wzLAanvU2FlpFq8xlYWS7jn9/888e0WvHwkLhp6fy4A
G2gxb6UkFYD9xS4TnMwQNxoyNZIjdaPHW0ZF4y1QM+6r5czjtfITeR9HPFL5iL/ZI9Ni2PixW6Pw
5vX3uoO0NgEfLABJUmqoDLJfY8HY6/tfmfP2N2sRwgW9LLqYjos2xVrwrd/efpoEiT3mEIF1ZuY7
c6b0K2PXINVCpx1RE8gDozXh8E1JumSC+mEr+GU3jDQJvSVzku9IdBs3MnSi9oVkg/ZllClLN1Az
z5XEt6Y2ZpOInlbfgLpXRIH9XCt/vAUp0RzMhB9rTHJZPRhlDeF2kohWyYC+pet+AVLaOjUJFxBK
RDJdE59hNFuXGuEBC5yRYLwMa3EQGqoc4RmqGTZ5oFzAaRDc6FGSCunuESjyGT5X2tUK+WONsmpl
o/CnV0XowZmIRlZIZYvqaULVPe+NEMgF9GurvNBthAx0akShTimT0Jc0yeonyDqyOuViCRLyObUY
soWrT15KFH8UTEIxQsyWm9LBw27ygA6atdem7nNKV29G9i6d50kE+gVF+vKG7nvnGe2m/FTNoTz0
tVffNi6YYGcgddOLIxsxN/B3Z0WsAW8YAcDxHkoYD+no+5c2s+K1Ndpc0TAOHwAix/vQsvRLo1ta
G6UU9+28BGAGWF9uiaqcH2Tv6JcqsLlP6BaDBzE2+iXFji9XrkV+1qxD4hyJfQgeuooWCpqEyToG
IWLNVZ5M4n5uuW52ZxKc9PqWK3hT7yqNEp08YdUkhwgHCPh5gJDDxlakI9K/mGbvpJaDiZHA8o5g
PF7SnhhvqeFxG2amAYfeKTJxruOaVUMYofPsuSlXc0oSeIIEdk8F/u3Qc0/Vsl8avUeisbZ7psxI
5Pky5NKnDI1b3otuCZaTFRxNdKtmX5yVkWfcSicn7Tcs/Xog5cbmfdOmIUN+UVisZTQcwYMmcXJx
rsAbGsm/uK7E0lBtW48I4YlRFq3KAq/YurKi+Wr2MtTrIs6d576snWdXdZDINfTMbONMorlD2iYP
M2Wmt5GRa38s+r649+d4usrqnqG3HlHGMIcXPsR0sznFMP/I2pz4GJ2NI+HRc9ltTB269xA1YhhB
7mKw8iConRmAmRe5raCu5GkQrGNHWwurziaGcZ7uU8YFZDGqCrMEoQ+cjNwUV5api5u20j4oq7DL
fyudpv3s23N5dKTXnSFvgEYjEhQ1M0realjPGRvXYGK/W8Fkrx7dLG30TjuT+2mcPbHR5LkAczWb
aAca2kNP1VWkUCZlsaeALc9B0gtoQrNWHyMLjKNXogye3AUFUUzhBWkEXr339eA+wYjAKltU80f0
YOXJsoH6I4uy54+E66VbHHozvcue2+iHDqibdCg+gszz2k3Rk0WZmo23Xw6jcBRHaPybpsmNbc0Z
cCm1AWv6EgiTAg5RIL257VLyGIq0ro5Jo/RucrrpN4Rmw1YZsXFDsHL+GKe9vUati3G+iBFX1xpp
XNo80yHg+YhBCIYyV+uub8QuJ7IhQcBxBrdjsv1bIY3utLFg77heZkEjTGvEo5BCXY/Et+XOV8Ml
J13/QDNmcjY0RmGFhhARFpZzuCHxUx19ggHXWQt4D4y5sZV52b2vUreu1n2hd91CsiiU+SnzdPkY
ZDEd3EDg/DJC5HUZ3yMI2/yGtxLdgJnt/dK14YRWkckdhVadXCIfK67NtquuMbazqA2m3+3zFLbi
bMiER0Jj+hm3ZdXK5AIsEgdsQuIJ62a3bV+ihsbDupwDcT8B7MIQ0/YBycgddj2/Gx1zm8YKKm4L
nLFf5R5enrV0jPIpRCRynY21sfYmkthaHfA+9jsH6SFNQOQdTbb8NjFWeo9Hni2I3ZiDWVWy247U
UVonHOHcfhb3PVqYGqmcUx/s0U5GdJZp9VRVLNt1CbFT03YpsidJTgXnOQWcXVglvF3c2brKPzoJ
NsjPU9XbK430m3xOr9XbIrGH33J/YJaD8d35ELhhcEQGqA9ZOUVqVYwRxH5C3dWvREI9J5VjbR07
jtDGE/yrH7PZ6Iw7CPOldfCl8s99kzC1Qt66VcOA3JTIwh1j7Or9HEDGIjnFHt73aBBvCR/6jCz1
EUqSeIfoqD2wr0KGk0HTbe2uki8gEKMXULbDXdR53Dme+GRb9xiiEHV6AygDFSOcqjPtnVwnBnkw
DllFK4fkQ+JPOh0NhzYYzQu7LqerGt37rTuPsbFq8rQjZYu7kDAZ8IMHAtnHYjuKNrtCR2i/I7c9
e1eTU3ybx369bhDOfwKnlG3LdrZ+hTqG+o05PKn2oYzdFW2leJ2CkV0N3QzOP68ztgtw+2jXfPs0
Df2vYWUMdwMzkBvRdeZVg7nhYzq4TAoYdwS8K0mWWtUwms8BFJCrBv3sySDCC+FCH+lnGQ8VnAUr
QGFIXg9jByNc2S1ooL1gyyNOu+j6zSikxGVph964U1lh3btpRY5zYc13FUzNS3Pq5htS01DPMW55
6rK27ram1nZ8GuNxdNZ+aRrgQUM68Wd3NIdqH6hOH6hyjcuErtp7M24k3rqUeHNoH56ZHjoWz3ng
Df9Z9DUjjarq9yMvwgui//JsUwWK8ScZV9ZRsbntsW+JeF1xsjAYnHr9TSR7hFsFwSggtdjyntKx
pVuOzw+srWQbtUzIY+u6wlS2kTmGXQarpbxqPbiYqwn3i7/1M89mQxTDb6WkVb8jU2XekW1lH227
ZmyRuWS5d158q3NRv+/EpB9IY7G3/QhbdcZKQgSyC7jbJO15NUL2BW8xeDGpybN6MXP0uKvWZFwW
GugeNjaX6rqfqVPggnoNecxh/I5p+fjebAbjyolbC8WlRYSDb1gNebJV4ewQyToDesU40PuOtfs5
zNT4ofKt9tPghN7L4LZoPs3K7YiiwZOWrZMy80A++2iv5nau402j5qk7YEr97KgxutYIkXnLxbo9
WUB7y1VZFvVGjTG2ZZuI03XK2/mdkQ3JVpKd1G6CiDN7NC+UYFOVQOqczm59WIEQTQ3b6x8VwLdu
7UVz8o7Ies8EVFJk74ogIwSmIFX9RhkWd40gUEEODTjZsXsYFcE8v/vB/+2F/qAXKuk+U0X/773Q
c9m06j/rZ3zk8RsM/5cf/UO/4fxiwzTwIIYuPo7XrufvDVFQCBZNSBs6P8p5pF+Ud38MJNxfmITT
DaUPYkl+jCrqDxSC9Qv/qQD2hl7rC9f/JxqidFbe1GN47JBKAV4AgSpAjS72t686lBwxifvKdHIg
6IWzqQiWALwZIzfPeN8E47btK7Yp3/SUewzlxKPMRDXwkdAyAVvLwV340jMl/bZ0yqg+GFkphmbF
LpFjeFeUBXns+JdTqOwjGSXijMjTPrZ2x+t2WuoueAMWuhDBmXhI8Fjx8kQ/kc+ct9myMLuRPf1U
mTMZun1CoibtAuFfCoU6lfA+cUYEYRTrEqusuzg+/WovMwqzrU6X2N3eogpep0k8Xcu6pbxgjidX
A4NTDpeaqjAaneAhj8V42yylYJjmCFdheXkNGdUFqBuOq6V/cgOyiTX9yPusyJeyUrFvEvhGJVrZ
YOenbMR7nHboSldfCh0pI8pNYYn7ZSb07Ek2q7I0uoPVK+v9a1egsGhDa8vkxODmnDGipXwFSx+F
D4m7QEPrOuZE5AWJBksOBf4F1AJXoLCJWophMD8h2+acM1oN/5k9ivIiLx1qPTzsFepuvsCXInjI
QPiYVgS5OVTYETrLxaOPK5C/2k75TB8GwFOWmPztQebM/aobTIuQ+Ti/KJSnzlZqJJckCYlVM8Tj
VRLG/dEqg/RYxBD1yWlarueX01o+5tRVrGv+ly83lIxfKu0oDoMH2S13GC0/VQ7oLf3ITkdiwUDY
icB8iKeDyoMErBsDziQhPFPCbyFUiX/6mnJk7WQd12VIDL6jGg3SQBlwGQ5gdi+K9xjcnP5QLSLn
D8gAbGuX5TPKBUxxn+mact/MvggeUM7dtrN2OPpTKq5fy1i0F8mNh4fPJtOMY2IlclJzbRbgkvfJ
qs1Z6OkIb3VHGii/idKZf3oq5LupZRG1JrWbonXAkb3tWQ2y0dzZwGo9a4vywzr6tiCPN/M8jrNk
m7H4DEnhGcLFqaBSVe0LyTBDtDWXalcN9VIycmzqV2Xlm3LlB9Ey0gPFNJ2KhACmdcorId/2LFFI
30unuaxIRj54CW95I+k5Xk+DxfeO546qNk/puFkM5KlHBixrq1B0+mUcbT6yIA+OAeGyTibMok/d
cot4KVrH3CGGzheaX9bWZryHXBJsCUeK99jSg+1rG4MA9PDhdQnHhsf1XZqr5fKwL6Dwp9DtRwBM
HZdkkPhBx4hHIZ8l/QSVYCmQrh080GLhwrVlZVHoZj4LpiNC6yIrXP7n10cCPUu8d2PI4OuJvLI9
XknSsUVcP/Hyh//qVIR5u50r7u2hDB+MxOwJjYQLgvwHXSctGsoBPPcT/QZsK/tMOeA9hjjnzzFj
+xjrkRtamxP/FR0bFhhoPci/KTHK27CxOfjDYN5/qTuYVtFCUmVwOZRZcDnXS7ByG0/8BhK1ae9k
5A36687TykIF2lONGw35FMgN5mBjZpV3cJ3GJOw1If28Ho2NBWi/gcq69KEtqKnDbtZTp7Zg13jC
0FnwhWaLHSuX5A3cTlRzV1FCLnk8MQCwOE3cpgHbM8W6QaNPZPweGwPMEfaEv0latgwTV9h961Qd
V5CU8Fs0ufxHkszMp5QeBIAyHQF6VvLes1jzLtPjcOcr+B93mtmafRg7tkhr5g8e06VPYgRLDw2q
h7gPzZlI9Kj0KN6sIs+YiIQJHWRzjvcd3OZ53Q/cpSwO7WcdS7ZmEU6sKVRALPDJnbmtUBucZ3Og
rFyPIA3ua7rR9wkYPgIkmtwqVjmBmwS9aVpGZcEqHZAHLi0l0spjck3vc5gmDWd9+LbbPlhWjico
n8gzafj1Er38S5SSnhArh9VNZOM9k0LqR2LKEjrQUIQ74Zn17nXN2xL0/JpSlW8pqe5B4cAtPHcx
FSfzfY+/01y2vX4QdUtKC6NvEgM1+9trIwzx1LIeg6XxW9VLbWPN3MgvW1qi6eBsKm/gZeSEftMd
E1/XtOWxhzXbCmHhte3ydGVZih0D2BrpnOTQvz5xee/bD0PRjjAfa6dRu9edtSwVQe4DPIYHEVtF
8TDAn04/OIPFPpHZyy71On8EEOM8B0SpbJOuzm+EgkTtR8VLAVvm2FQgM1Z+bS4vZ+KMiSUkdu08
zA4bWcb5oaMyYd4GcxvUh3onJzUd2H5gYm9E1HGEIFkdx9fapUS/yAvdgqP2wjHiksRBdjMn2W+J
GSMdpMVgRA+8Shu0Cgi3TnaxtM1hRLDX8kw2G8UWUwKylA60nrpxX8oifygj0ZzwvXeMDSbo+pxD
rOae0TKxtsuLSLtFdh9PUXXBO8a/FmBzQp7d3iLMFW1VLUR7dqCYXGhGaOue/IX3sVc7dA6L8GPd
yq1B1Y4ZO3DWTeuhmyYTF0pkLnKDEradjlp11YWXBNhbrk1ll+sgaD8UdbercFjtDLrf1xXt0yT3
bkPYBeaHyc0qg/dESQrzkQSZnF0VSTg4OoRiFmSATWVW6C1dORdrTyM9W7m1nQBZlPlBCAgs1JGV
DyEotXZpIftg5YGlgoAynOgkpOna8IaJhm2B+2o3uVPmHQKWJQgX3Tkjl18FF61lz+/8sfVOOgl4
zcVjjXnegM+YD+K9LXoiLklbeBfPqX/yZOhvMmFzKFE+OTY+482VWY2SjBOvu2jG3rzyrMi0Vtpw
xufMLpP3k5e/txOvzi6zWts3dapAS7Z68IEqNcHO763+s56a4Ffl06bVAy3LmUW2rR0v3vio5nYT
4ZAHs4cfNY1tvs39ivwT205grVs6ufIblUxXXC/3JWn9Yjd3NLrJnjO3UTy8B05S7dLYa/ZeOHxk
sLR24sT7lXTC6VY5U7ERWS13Vgo1RbZOc6NJLeP4U7hbZ8zHT0kn7+kR4wEetL7yYzXfEJTt0Mzp
cgBShr0Pgx6bYwCkNqr1fb0wmmircTLa6rwur9o5ZItKc84ng6q2EeeGU5c34iR1YxycoNTHNOjs
y9IiLpSLVqCNrFGpuXTsxrr2t0ZAvyxhx8KGnKfXdp1g0fRPxpyKd7wEJo58fbEj8cg9ZlC3b6LS
WlsF5FeJOmbvL28Ii44SEY9BB6GVG6bjyYCfQ2A2lqKAlBwHxkwuN/ROzdsUke9lOWXte9rYxuWU
kwywMnyPnxto0v/a9hmuvxB4wKkdi5rkwrZ8TDi+047v8BywvmV6L5vQP3iDZZxNtzbXvHk90lXt
HXyvaZeUaU4Yjec9wyJ9HI1Fr0neAMbehmauAUu2pF0/gIsEqLU3w1StHT/FMUnE12bGjbsPI9Ue
+8J5qVRkb2VLT1dUZrbsVuI4JY31HELnqSHG6/GRE/GW03XDSTA2i82Umum2xZh8H9bsKOz8DcEJ
Ja0dpN0egAVStHKFV1NLHGrOkInhkmQZnJeV1SUwr7TrN1y71jFv+yHNBOGaWTNxFq/RTd7GoSA+
TCT5km816z56YfOPdiqR9YbWf0XGU19UpISGKJ7KyAr3rasMNqYmBv1FPPWDgYvL57UXShcNrFCb
Brhhk6h6i4CrvIo1z0VMltNDBUfkOJPuTnzClO5mWhAIRU3+38QjfATUxvshGkGbCisvbeMU05vr
JRtpHgefUIlElww+zmhZ9QcDmNcFCTzARgu95uUV3uWdROg8aBdsF7VLe0rreoo/aLfqzGOeIkA+
GbWYF4iWlQQ7ZHddPWwTsYDRIgo3iBYggTjNYteGeRuX/lNY064/hEkyVLQzQIEHIaO4ZsbZlyRk
G6wZvxvmKtKGOaDyJxLNeiIVibeu7BJgXn7sWyA6htDJL2qz4X/H1Mk40nwdpPS0vZqt03EGpc3H
aasYNAcRt7d5N8V1lU0nU8wM0+XAzMoLsnVeDxzL8Z1WPxjvvxm/2pTODoW9pIBmxv83HQZW6QzC
bZwcwjJgQpCXCP8/zPbcIQCZ5rne2XnAaaQsME2C+k8R/3zVcrj+MsH/T9Hl12VctPq//+sVBfjX
YN9ZvgHCxOX/MAjmW7xRMwwKZO8MB+3gjAGkkbDQUbzpAhHKs0DzF3HYDKt9bMUquiC+Yy5Q9unw
HBWtuPfNjolaSZbVz18WtEeWY3Jsp3e/WN2+7igUVheiebajQwF3DPg2b3+Y2yVn0sV0uUa4z8mn
y2cOR0Yf/UhFgoHla7HD6zXh46FIgk3HFvNWsVJMXkrMM3AYZ8oohRJRT7gvde3nCTcEZLfBKXrw
rfvUC42jWI7fBZBYRMx2XYHgcieUvyszbSN1aJcKuqoRbH5ehhK3Q2Gx0f70TUQGIRxaxhIr36s1
8Ovr1QdRTDfPzw5F2OMWCaaRziMjZYzipK049RrBJElno66fQftMt3VLr6JW1PJxOTa3OTScH3yj
pefz7bICdr9QaSwbtgiv4W/voOHUxtxxbsAKghNm5UIAuW1pST1oWjwaGfxS/g5S6hdbwIKreuqL
YmCCshe0i+O11tVSg3Flv//F/kbiR4iLDtAJUCrSWEdC++0X83pmgnlTq0PlRpxQGZ2BeWTMPDQe
VOfY0sUd8YO+fZxKjq0bkNQ6PTF37287u4chp8gVeSA3imoZVgXnYtFSxhoxRVRkzxzfXzUSWUiW
86pZej1FYPJkw36kW5J6zdhdTTQGX74UpXi3EUK9TrqLqRpvIf4BZcaOA4+Wc9wzuGPWFkxK5vKO
h1rjB/dp8aC+vU8emixkaTYtRCjg314OJYw6nnrP2FvKYQ+U5YxowO+WUqcY+favE+9J+r1xV8iZ
5smYK77WFHfz3Ri4XK3IElQnzgy1PoFr5K+5WPxz9DKG2K/tIQSMy81uSAi67IYuig9lRAdsHXtV
H22jHknFPOV8uiNTmjckd/asEAqCl9d7/28n+kedaBvy2FePyd9k8e/S7JmWHcLUL5y148t//xev
pOWHfu9BB/YvdIwR8THVheQDLv4rUfyil3dd4knkq7qdf/VHD3oRxS87AI+cpGv8V/8Z6JADopQP
WX7u5wTxzrfaNEdga/YILgnYACW90LcSuaZPl/QkUZ/s1hg3lp3tWs4qQFRa/8aBrIpIIIActmIg
PSNWb9zOeE8FmyBidyWb0YjOisIpz4M43DMBpRokRDFDyBPEyXVLOvfHvom9J2d2i5MSUXbRDonc
BAZvZrpZcX6CXIGVPg2I1euT4jKpasbFhapKKJpdNe/zSexJAOnX0axkheN2aIKnPp4s/+Cbik26
rSf3sR9G6s1JOh4H91hdwjRE1G+hhC/WQVT58XPfGuqxo9eeH8qmhEJWaSKyLzlhqjbaIW8y7cUY
xfiaoowz0HDOlE1Kxg6mwVydcbnw56pRNx42mSmxQ4bYFL/jNmfWDW2nwHVAFmgtQ6SsBG5SDp99
OePuXoV4hMnTi6e846wWwhsnnr3vPbgLinycT8OQaTLcUwUGnth4QDAcW4ukDMkS65rZmFZuR7Gx
Knxp5ETxBTYtMuXPtQ2uJiGhfZ26SG+J44oqqbwUV2VXzskLVdGEUmrdIqtwMAuCxAH0Y/fRXqZj
2JzxKy65ZaBYTHJPV3NgWFiibUwCWhVHZRj9PnIqeZcSP0TJrE0mzaIYbkQ2ODs3qKZnUl6B1NAT
Xk/ppDDqUYT3fp5eElBp7Utt50f6kN0+LfqalKeiRHrZZ93R78e11ylQM3lBpJerone0NRH7qGzc
uHaUbuzWAfb7P+ydyZLdyLVsvwhl6JspmtNl3zM5gTEzmeiBQBsBfP1boFTXpMF9Js3vrEwqklk8
B4Ed292Xu1l3GrcgfRga2bylrTaJsEprP9y0RdzVpftSdU32YHErvJf54j1QOLm8g6xTccYcdhlE
rh74PnSsbroC1qhK7ymLWumoFJoZyXlGzOTCHRPB96iLqtLXXCjrRKGSdkezhZpCbpDBYfEG6zp1
0/qosRHfYoOC2vWVtRLulrR2X3rXaJ9YL1ZGyMsq4/5b9paK2KN4KqJtazu3AzJTGKBUJ/PcTmcJ
8vgo6yp7xeNgXQWbt8s/wpHPzJvg/3wxpGU8U578bUgbtDCEPNYJrHfapOJVE2IYcu4hZHvnQTrP
JVSYsZxtK7Qt5V0b7MgzyKNb3RLIm5c7xAjzylCKNiSb69VUrnzWcAaHBxjI7SuuRcw7qSc+pJm/
Gf2wRFPt+xc+aWx/AlziOgr/ZkNmeUhx1V1aWw3PGdnHHzNrtWbPj5mfZTfoV9rWcs3ve8u7IIwG
B7sUv0FJpScs+n1Czyyv8tQradTz5x+6W9ZvmP+LN0tOxd497VdvPUEcepN5wlxtGo4MbWYSeHI6
FII+5I6aXgLB9ZEb6Ioo2zoXqUa4LJSBgBvg12p3BmHMcHNI1gBW1ov7Ni0VZBwBvbeDmsO3mEkh
d3xVhwXesdjW+jXp5CwimUpcgnvngwcIJco0PRLOKIlPB20Mmtx8tT3Nupu04aXYhqdSaN6XcujS
Bray6AwaEvdlZIqtfIaxaF81rLOv9QlurVuOaYy57xzYo3ezyqHn0ZjHp40CWXo99O7TnXU/FHLr
7q002D56RjqKG3DMAqzC9ZCVmf2S5TSQuT2emVA2/Qo8JshusMTO75OjUWXKVg0JTY9YXBgbROTh
guUx+zVaefG7lmSHxqW/NudUJo4rVZwvs/XDZHI6WZrHhVhJuV6bOHdp3nMl/NeJPrSwgsRwa7Ak
P2AA0bj66n73UCGKcfGcDLak+9ZwIbkC7CYtWCfnjcSWY+aTeuzkPtfQ4WQ9LVPqf1SyYbqbi32r
6+9rUHhQ66OtpSxEWDb8mpH7rjDfMCOu0y5KzruskxltiqLm51B3pM3+a98dr1yybj02LivGT4sN
qMWOgMUL1KYGZjDFMwiVmmF2t2MxEs6VThdNuvqkxaJ9NKS7MzHTMeI35R5cwnJhcRMc2Vqoa23a
E8e+8D/tbnC+O83+KkRvXhvgg2iZ7cGg1wEeHCZ0HnIKWjEe+DeBVVXXuEqA65bbZ66D0ut1oLi2
Ui+dPjypnvWTbwx51GKiZe/g5ocCm/xRL7bgoTeGjj4YkwZbm3z2KdPy27pasoM9F2k8tINBUsux
jyV39gPP+2e5tf5jb4KyzLGcPmceOVQjH8RFYpVKBpIf9Y3TgeZyxna56Vo9O2lS4Qt0G3c62ixD
H/jmNnGrB/K+YLL+6hVbgdAURs3YY/uvmZvaF35CmFpSIPI6wgHAXDnNfZNqDrV7K21jLY0l+qir
eB314lobaA5227Y7TrOa8bSp6d0cwLzVPsVwi1f9nEbjo+wFhhNej9eLbLI5dEeZ39s+lLp27KqY
QdmMIKSO3wb9aQlGlfmppG44+bOe7zJY8jaL8NgatPSpWIzxlozMdJSB1fNTUFENP8syknILKIQF
3Mb6dsi1s2R7Wtgsulr5Meh2/bMnpnzIMPl8Nb5nJOuGA4Rj72fu17+HqhjPFqRnttAV3CqHf0oB
yYQrhugT7EL9rDO0x0jn5gFhyrimDbr8DErf4ezMtSOJemqIx7R+KKfaYhVZFgdwsv15ZiBJZhB8
J8vuxoOnmLw02TnHysyXq6KhMxMNlM3aZGhaTEXkFIGPXRKLNtLPyZFFxM/+DAbNiOY1d09QTHqs
oDebLcWptZuKbXFgHjrD+ex18TDPOD/bosXiVW5Hjmi81Zb2g8YvertzzDZFtTFh1JRFV3p3S8Dm
wdPHYzD2x002c6hT4LtT2B99GEoXVkjZASCvH5Kcxj5ctGZIpfxl3OrskNqUlTaa9hiMSh5rdw5O
9lqyT7SaB3LV9+zfcioY9SLcOkwDbr0CmJiNuCqq+jhOoiP7INrYzjo/dPIZJtRibRzCnnWnTSzA
Odu958k2i9NWgt2CqPO7T12S+ytMQzoKwdkVwuFFVuW8D6z5QZpG8Fk0K2s9ja9fN2onF57wg0uT
Dy9jGtwXZ6bjIBDzWTVDABUyo36x2PxLM60PdeH8xET28n93qf+IyGI77v/X1XM3/GZ++feb1J9f
8ne82HD/4qIdsKTBOIvrnxv33xgn0/7LccncEe4NfCLIYEf/eZOy3b9QbwJ+nfc/pJa/Sa10nhCI
JPLosyrbIU//TbyRMpR/3wjoUHwcLmUmyzdaJEj8/PtGoBrnrZJzUNyXFdj7IGK7o3o4AZV7F6TC
th9sMhAjbTt6O4AbDChvYeAu3KhKl06q2x5zE06Eqq/CcSoqfJqcRDv22GGJUNGwiQy7W3uqEzR5
Xd5Pda9/NbogKB9yOBR+NBi5zwk+Gx0KS5eblb8cu8DGEp/35aXBXfltZVzrQh5v/0MzWcIo188u
XmX3GOcylhQT8Exq3dNjtnVbbAW1fofYTMsCdvJ55oKDazTcagG2ZLNs7cXTtQ/6BPO42VGdLWan
WzdfinNBshmd2i7OHg/ZT4nKk9icTG44tG7+OHh+RV96p9Z7AJ5pEAtTNkNiCf6L6RjZJnoG+lrE
AWbEq547YrYUWQQtwP0oiES/jNDbylsHO16MK8m7KzjRESUL6ohB3qEeTV6e52EaqGAJRx1vwJPn
TFMb80msP9KV40BjZpvDVaXZk2czc4Vjt3Lnwqq+nAs3za82qZA2ioJXtGsr/Zy11kItGIbCSEd9
MA4eugLiYmGJt3Vguswogmei8BZKrsYW45bmUFEfNenm3/mV9ObQqm2+EuVWgMb3VA5ot3QongDx
6K3vE3dnWJQD36zIpLJCxQHuyLhgR0/pAiNRQzfrtzfUdpJnFOmNhU17XGaRo9ipGFj/vYd+ozsl
bNnN09g6Mae5zXBZO/ot9aY3HjQnkEm7NO4ltb0VC/DguF9SBKzreGhu2RJsIBfWrsmJk6+UeBx6
2myv7Yzq3Ru9nXVPXEDzSV9w/OIN85NdhhERxRqtuLernpXB1haGHeoWQnDLPbXY1Y1mtK+BgOzu
XqRr34fvDRPNjpuNv70HLMp8VpuxeE8Nznt8N5oKxGs9kPiggGrcSe8MheGAYbOJLKV2bIaZjR3v
o3QIrsF65l8NpbyCRZpXebzF10a7Xhw2invrKyOg5hfXSzvlV27ayl+4+F0G21HOXG/aZj2rbM2d
aOzMdgi12tXzE2kns0PLtWsjnAgtGJEEMTqd9KHxDm1WFPfwLxmy836BMdINacOTnfrImJZYiykG
sQ5xU6TsZ6+3rZj72NRIEXQ5n2YslmbhvdNqA02I3Fmye7fFvBANvMS8G7U1rB9GRz8OSL5xnlHP
zTfO1iDVeAzn9FAXt1rX1Qswcwy0CDy6iwRS+/KHif/7iNu7B1qqj4+bomvwAcH0U9uClmeKkCfY
etIkzu3UWSNNLn1OCiOb1+6HSnd+p4/i+bwxnXVHOxVDe+R/xJwEH2GaTpxE6xPIXtWdSeyy6qRA
xSRzpefm3jKG8cnqxPBNwfCLM7v+tUVGZXtaKnMRJ1nlBoyWdFWxLzTaJMZRp4u3NB9s9tfcVO2g
bJIy4zRzZr0Nq7Uvj5uy/Eup+WsV++Tq1LUyJBk6ls1bzJ9UHX0/HZPayFJGcT6rDsPzRjnbZlsP
1DDrEIHnvI6pNTWvQI8EieUT+km0Yrcr2bkynsVmFxjmapPPubKz8mPovfIXKB/txRrq5Z3Zdhmo
NLJtnjVbLeBjNguHD7fT85BlGNjQLMfE5R4xXPEv2EiT2m7kwJkqVvwEPmLLBWidA15hhWAk9LAk
WIRczA0gMkcXCqvjDhn270UsJ60frC4hxyEhZXZOg2eta8Xsh36b1s/GmlmvGOreUFNcCHV/XFNB
q5sn15feA/5/I6a/b40nM4dhHGDBwF2GtQKGbJpFnWJr3qajfVs35kxGY/Aa40YOXXeDtOmWR7/v
rB/9pH7gEsPsgBubVb5RsHSJlkWfxnBeShbxtA8Yt9tqjI8NJbzcq3l/ZQ+GWtIBo4Jdr9t6aixv
IrcUcbvL0gvGBOnf2n5lHP5vnvpP5inUtT2T+r+7pJ+6GZd0/Kvqpn/bT//zF/69n2aogv2wB/ot
B4r4vgP+e6rauZmYo4lPMyX9wz7991Tl/AVJAsQt7mUc0Ts38++hCmaEv5uuXQvBSDfIxf4XFmlz
b777V5mFVC9BcZ24OBUeZKh3Ot+/CnQB8bUpTXvtik6g5YH5r0k2e3DOTb1ViSfmMcYraD4SbqAP
p6N8zFjW4AynEipX1cnnlTcgRw3PHj4xn/JCnWQl+ngb4ZSCi+y2eYLc+JgJC9TrtHAM7WVkNhau
ubqXuNDCSmZcIbmehQZ+a9ow9orNZmfi2hXPbm/X5tPU9lRLCRNCCu2Xt7ZcxmeGIZwghMfilc3z
l64xbfjWCw/MtyXYCIPcI3e2To8lnOljLx27Da1ybh4LCpwuuE6BRnvs40Nc4tWRu1ARl3Wrrlfp
eucmUxyW9KGBEU6DwzTOVlQC3nOBken67eBqpsJOsqbxohRsfSJy5CRWvV1PG7p+ogs7ZbnVO9f6
4J84xR+FDqKePKhx01TGVZuqJi4V28LM5/io8j1i1PvpYcIwFfGF6RK/NQbaSCoZQvuN2KwNER9W
c7WRZj54juYxcbKuS7sUzJTtiYMyM8BbqgXMz1YCZbqqt6feIa8h1/w1YKf5ImnKPStiGO+t0Zlh
Tk8Xd2CrS29hvZl6UnfAjYNoJ4XrV0ubkumB5ldBqylk52uf2NdJv4Uok9p2mN2xZPhou3GLdKfD
GaZhKpxCFAyUXKv1b4MMt1Yifda1hG2gpx0bk9C9iY/y6DVtSyUp8v+daqhw07xJnxgxtSafQn8b
rSWcssK5JiEI/MpQZL20aqNsflqCpobCZle32spwqKFhKphXR15Y2wBqnZJULcdq39H27IT8RqMX
YOJQ7dZevLSd3OG9M1PncdiEZJUZjF2hYcUapm4o5UNKV82x/QcmlbXwssgDpXr6vB3tTQwTt+/V
XN0Xqc+j/qQtKwM+DqeybgI8mM2szAMECJ9aEpBynaOrG1mgoPZkc9IWnHOtG2+4DNWDZGHVEMZt
MW+ZBQHPCKYp4yitGGmkQebbza+L9ppXDvRpc/NYi01uo26g07HKbIP+y9mynvc0qshjy1JERJwk
PR1uWKReU8pgmlutXE0janhT322LdJcDw41Mo5lBsg0RiNvLCnLj1LW1lrDttrJI+vNKjVnuQRnX
BvVWFXXA5rV3rZ99bptxnTXZXZ+v/Z3bF/6eoKAfNUe4OPIDMHDo486N7vVEkVs6FeRP791xaF+Z
mXAVeb1h05+3Yp0OjcCAjViW6Tn3sQ/6wtMYTUaSwWE20R6ET3TCrIDNkY98q5q91HpaMXruLHF9
nB7nxWvve19kR6+3w9xYnDvSsdlzWtPOKmpQ4mGvZdv7/70Q/6MXIi823kP/+wvx+bf6Nf7rfsH6
x6/4+01o/QXdkWSPEbgeS4EdqvM/b0L3LxYOpgf1hZeev68e/lZqeX9STWXyfrRt+B4BL6h/vgpN
5y+cONSNkDLy/8Fj+i9ehdx/duvHv1hDyMY4GJ0CRDoGeos/69/fhYyk2kIng36WXMPfFtJqhMbX
T1+Z9e2GH4Eos4EoSzf8oyf9G5wgyw93Kfsn0WlPuLnGy8ztNtz7ZG6A82vnNbXclNh2md/Pba/9
mr29gsPtdLK1fupxs3C4Zt23WAqtB9suKrNBYqkN77wZg28S0tz07mXE3gmdn8OvsyB4TkLcoF/h
3o10JlVydsi7U2OHaQpJFQ9dpnsLSscw9C+1j/8Y9wiWdeOSB8o12TCkwZR4uW6PpDdtyAuTDQiC
sbKtCAaECs8gJw+t28bF61YkmTUbWZlsndFx7bdTBbzV9FbnDDneoeugWuEjPaerpjHwGl61EA/E
SvOrbFP/K3NLwgHET3D4JDtZbcEDh/1PB2I4lCKe+BHIJKvOvCItto34LAMaM0oDSVoy3o6HhfqN
Jdm6cqWPuytPTQb/QbUF7RpkTyeiv8pPJA0u7+tCqQ32uvxUjMVTRvUkH9Zc3vRm251KU76WHbJp
iUQeGk2QnZg7cL70TZa/FaogBrGyV/F8ddPZw1WOevk2Zk0boVfdW41iE9EuASzKzP2EJi3DYZbv
GE9H7PNBVCnoNqp6VcvUEhc1yguspY+soNrESqv5CUIdLDwawY4zf6VEL7rdNSOP5L7RwM32iIvg
cdmKV7c2v4nlTVfb2JH9r7LbjSpDlOrpvWvGS7N07amaqKvkYh9zk4VrsCLcCaYLXODbfZ5BTa3M
6lVgk6aATeuSqll+s0l2QaBu6b0MkIm5dGmABfaaeiuNq3WujiA89lTqcmeWbDyWBQ05QyGKGLXy
a5hMw40/STOBta2fMQEUdKGQjJ21LI+2fduF5rQcG3YCHz5hzYsa1jURvaMx+a02env2mx7R7s7R
pidnKtQTa4H6yKwDSKEQxamtEHApO3FDujyxsQGXPUyMo2fOhfwwYIw8ZI1jR06uBcfFJYPrYMGd
ANPESMwEh6CT0Mqhio+OvX+0gPZIMLhxsdabEailRZNFS9sLdiA3dPSlpv8C/IBvqmfDafVwqKtX
AlfnDRht2IxUuDuT9uasqR5alSovee+QSBZ28W0hov2khoGZhIb7StqsE5eeYO+86tV1s1TzletO
PPHz4PeYPjbtu8OqgS5KKtIJO/g6NJOWy7aSU1EaVQz6/LgSX/CeajA1965uEnum7q64FfQfHWgZ
95OUpOzI8DCXz6PbTChtxpYdi7IzaavPBm6+1sSfxhcLBTiV0+dc91akp8tyT6GaweWSr0UWLGxb
aKtZv3rBoZpknr1eKO/EaT3JVSLP8dVSOyhVVxFdIs5ePSynb4OwVhFmYFYPrprn/Jv3N1EyXwY9
L3O9F/KWssLxfXT4tjBV2oBvjKXRr/I2aI74PQR7HM086iZTR1+xylhL90jAiFNCQfCFK4LMYLEu
pNOCGJvorQSRtj7SxUeExye+j1H01SuEuq1LjaKU6s3cCj1s66pLmn66TFpv35a6WcUwXEtAt8VX
OvpDXJiieG2GEp2Qeufihor7BRcBNbTxZjTGfd+kL+i9FXoFFV7Xwq67ixFg0fGs5XpB3X2E9qQ9
VajKbLWcgksPxU1bEwDyBijBY4w0byYpgZ3DCpL/xmX3mUzpNLImmCbWTHmX8PtQ1azp63HYn1q0
dxcLPrGNtCdPpIFngU2/3OOIKRj5xpME5UcLxi6g9P6GkTp12wdpre+gpJyTvTTB52COD56yEWLG
igZny58IG+4yjc68bVrLmV2Nj0/GsGB/G2L6TlmwJKU2aVcrkEAyCwhDrb4RcesIpkPL3PUlg/PA
X28LNLu7TdOXm7UIWDqvM+zNFoVIjUypi2fOCTJRdswDm5C3NP0oKMs5FMZwXLVs4AyeboKZU2uz
VqoJsHNFOk77M/sfJ3Qlq+3MkI+zD9mg8juytbuqxn9bcOqVOmprT1ZHX0AkGUqnsTpoPtddodOp
CY7mXbUTY4Xz/4+UB/Z0fMYNRQmWX60xl8UAhEp/DrQA95ImvlXvvTSF1yVbgBypj4KA5RpsRE64
YuWtyg/z3KiLVvVfOxW3nlLABzRzhZvEnlqbXntnMpmg2/PBtvpaHuSuTm67TqntimUvCO7jhIJ7
nREDYJe2hjNgo9BsKs673v257cpnu2ugeTX9NLuqunJESiBj5ZKbWrTYAjw3rvkOwN/ZJVRZVd8U
0QYHBbwlEzsM+o/YyloxvaFfMTVxYnL0E4n7aATRAb2ehvu0MtMo3/VaafsLL3cTX4SevSNVfoug
/21PRX2oHQaGRdlvMA5o9q7G/rX2+a22AWeSQE/+Hgi0RSVAkNjmEEX5QDwm1lw+BGYnzvofWbma
+GtAbZ6bVI85TDtO7WJ587GmRvZkPRUFSOglY+Avlc+57hb1h7lL2c0uas924x7KxQO2wtrzMJZb
cw3GTSbTutnRYq0fY56uYI1dD0gTP4MkCZToQe9DEzK3+4qaUP5CN7iaYe7NCgYzzLUhXCh6eOex
r6abSbb+c+85/FrIDk/wHM4uyWsIaUHGPryW986Ulu9e6T45rgsyoc5ubSx3J4tST6g/eSkSwP78
RedFbr8ETgUMli0itgk/sbfUNfdCMng680J+b9stC4W70PWTdeaX06rWiVc+513t7+4WY2OxvSnv
5CnH/ymrUX+fsUqUIp3uNt2CN7Is+XIqxWTdOY27JAa4iJaTVbAwcfI1CkhGobY4Dt8IvXkkcOc8
Ej4Y9YhTU2PEgMQZOfZYf48DGNL9Qc34TAHU7TmUwT0KYTg8Mi1l2qdhDLY5wiLixmw7YXas4Bgm
/RogZfljhG320Wb9pZbkO+Kyy7Ooz6yv2h2dp9YtzE/cPfjkNkTCirzJrM7ij5WmqPKSilVnVZ/6
broRf+w3uxEn3S05C/yoI5mke6yKVylgMC9eeB2ok6FtJV9nd/G+0sxrotwcvbsAdvybIwb7xpgL
J8afVicOV32CY2KjGLz3GiApVvc4WPZQRCt/FbcErEno6WmHa2wSM7o4lLKG9cyIkWm3NJGuKw/p
bnUydtOT4Oc6TixyjiW1zs2x9+rijdOseuMVN/+ooaA/URySQlXzirPuSCbetHcvfbugxBXamFZE
XGT9mplFuV4t2krB+paT4CP33NG2Rfmz4PJ8oUdioQtGGVWo7FaA2cnAn+u4wyb0gzfd3+YvR8jl
5I9dcNWV5XRnZ/nw0lnOAJpq7CjJtXo3rhoHFxvT1fYaUC7XlVwfRolPjBM24p5EEeAWCAv7dy3W
JSlKnocr1ovwpvzdRidTf3N/ZERwt3jxFW9Wf7YDHkTKZWn2pgkzsSvbvXWtKn9fPElei4zYU721
xNfxLGo3bMeK97Rx2gPhKNrnmk3VZwx3ekydfeaHNnF7Pxx3N6GeqvRh4V89qYbjdWiCJwnihCGs
nz/a3ZeoQS87uNOWXQ1/nIt/TIxTszTPBvjV0NI98yh3t2O5+x4pestjEAx1JLStpupiEM5B7n7J
2naGIXY2tmDlwpJoKQ2Y/e0GIt8s29PsqezeFFa6Pvrg0ro7lRFoB1Oi9B60nY/TlmGhEfmeZSUn
ZJpApBk3i50pXXm9tJ9Ihv3hTSPi+N4wnsogpy0MkjV06lrZWsQezEjwsbYDzcA556jy8ZV1OFhP
U+46bwSymzmGWkYweqh4Fj8C109jXSvT7LpYlqIP+QoPIFT8TCK9zYtgGeRJTh8KFq8x14rTPAbG
o+rJbUKX0Y6bgya8TKt26eUgzgPfyXierOJalNQupObsfTeIKp96S+UD/fPDVB5VI57HKkiLd8Ow
0U2J4xPuc+kJGbfNiV30xt+sprKTO6M2sx7KtagvBu91K6WeFC6ncxIAMDgAMN1+6QzWV3IVDoyp
mg5foR87flsq7ggMC1B8P3JlN49SGs5lE4WMTJTM2MkNazdSNVaSVRgBQYcxHfR7OT1oHRpTyu4W
nA48UX7GF/BkTTIpRbFIa5RJxruO4Rw7oTKHKZlr76yJdok7Lu6PLAuDw1Dp5i8HlehE+FaEtOP1
IcBAHxW5y49FZi3x0EHssIrG5eMdc/lRBzhxsfzdWSoPvvAO3C38JGwDdTMSprmeevKVjFJzdl1x
pVXsrWyZ8L3pDyJQTtLTdkb7BoXZZOaKPJFpQ6695jWeKq36yRIb1EPgNScNiCJWJN4krXRbBCdA
ZIDOtRXrkGUdutTGoBV42t1kbeujkHSzKUomFJEfCt1ba2ACBw5FH1v+WwjXvgFuBiiICA8hLZpb
qpGDfxbUVNRU7m0D8ISBjTsvHbk+5JMe3C4qo5C+JaZXuQV1lOiKoT523aXQjXvfp+Z+HCHoRfNu
avTaEsvjOu1acu/fVghnZCxIHho1KJ6yDqx3XMCstOVIZKIp8uZdE+M71tSKLIp/tB1l6PACli9d
8WL1aaU+r+BY+PubMTwvzjSHCsYI5maL7YOXuXQ11L9oBcqThU+L0K/6ARriKs9oxNz6r7asf4wl
8kJtznqX0FxZETC1rMTFLBLWRUBTaAHlusKHHDYZlXjMzBQn7OV8dTJgz5zRD/trHIQt35bRA2pV
eYAs7OK6zrLqnv2Drsezjdk9WYS+3I4T8zakBTPu9/WP8kdxDvq+putm2U5Z6eu/ZcsVraRt5QQB
nuoMrTdxpLFvrsTwOeVqunhNUYa6XxFPBj2Y56tg1emCWDO16mJ6zfKwVXlGzr3/4L7GKLa2xRrb
W9mc21ksdJov4/qGvXOE7yFvLFJar4xSz4XWw7MkyH2Vu5aMerUxOHb5OZVbj5d+1gY4fvPPwOhv
pLHSWliar63GkVcuaK3CBeAgHct/Q6RtQjLoeDd0f4mwrzrPW1c5dMBX5lW75teF1r5PwhtP65g/
DS4mF07Sg1yZjtpMtE95Z74D5qvP1tLaXyM+0VjPBmR4rXlVhPu+hWiQCzK4ljh/8eBGmhL03Gxu
80jrDRpPl5WQeYWf/lz0uSJsuSzUPAarfOxx2nYYDtKUtdMk5cEZIZcx/DcGdxyFrW+2gkdyhg5U
Qcvp6DTHaT2HRKonjSehSVy9Gi4mS2S5FZniqpPGfFTCu6lKR9wtrs2SwKjgqJhbVcBrI0xEgtmv
jTGZ9Vzcgjnyz/wD/1fV+t9mZj7aZcfhQZT6Egi9uqwOL1fDkp9pBX3iWGkVoUB3Jg7gkRpyanXZ
Co8ou268DrySotrAaD+b+y5QtFlEma8HysGFq+iAFEh3Q4zpMAlno8mR4KphkSfsDidv6X9m/nbB
U0STaSH0c5VpN2kwMuvUTp9gW70Ig4AJ8S8v8Sq3vgiH9R9ewjGiWbHHm6nMKLX76yFbHgDvgB0r
+Manq5MEqn3obfyBLGa8c2tjuva0KT9yd2GBuDXaHWLdG3LNeDWlGgX0g1tA6bKo5NRFRvy4MU6K
SF08OPN4pqJBZ3MxdYQNyTjLNHiY6So5lSkGy7xbf1YwcSNzWq0D+g6R68n6AEJpPEnfqWJX4eCO
iFnI387oLU+cfZghXcoiPCpbLgN9ugTYSshpGsQZKJHsWeh4Sga9qk6B297YU40zZbPsOTYLGcyJ
lxlgAUsQ+Ze9itgIto5I/Sp+jXCA3x002L1Peds+kSEJ2FPepf3q8PbceXqtnUpeeAMZAU+Rby4H
JCmuSDRulHDQi+wyaFjArGZdP5izeLQy0fwqSsO/66SVIvzn86dWuN/ZQHAAYqY2XnrW0A+bQiJ0
Ck+2kSh0+eIrZ743zdzebgfld7CgvKY7sgVtMIVPltjt6BQ5dQVJdECuKhZm0Q5Rsa0C8z7yqa2n
2q1RDMA8HV4GpyJdntfMeWFCcJ56YJyHrF+nE8/BmrjDSI9O4L9Kn35dkbfmUwa4JYLocucbY/qr
UeBhiN77EYZBs4hrLunalcRPYV3TOTaG/bTk4FKDSR0yUt0RREZ3hnTB+RO6qJgl9bhS7UsiLDSS
XRgzTeMaYcvlhvFOdjR8eG43vA7C7q/QPn2s7QA0dUzp7PhWqDvRyrnwjqUmsG5l4ejPOKsMN/b7
eXubK1gLPMYpSyMW1LA5oFDfWLOYr73d/x9h3MO03LcF1mEhALmw4AmnYc6YmFY5hYY50UE4AOuK
sG4Z7wTCvZ/2kPs82nM5nYSPka/XVM/Q6sOfDjOtXiLkfPXkzIKy71avBNHnVff5JCDd1uZIVD4n
SRC3WYqUx05tfVyrRdFDxYOWbBAbgLaMXLyVySuaEbQR8WKJb8l4nSARPFB9VIawnvULWFLKE8VM
BXiR9g8qW8y3ctenY8fmwN4Gx7gf+z30D/nWfxzhzjLxDll3DyxzedPsYr5Y2BLnP7Sxm2HVprdK
aPqt3kialgS1d1xeR+thpOziMYBl2YSDkQZXmpabHyRdq8s0+suTaVosQ5U585R2Lcdq2Dg+tmR/
zIkk0efNQylt3lizZCsYWkOQlbds+HcvYDBY9VVpmKtzmFzp8Ek3JdabISvBYY33WzbaFL2twsSY
2KlnnYLrS2lzVKJmrt9ANg3QpiOD2uYCX2bTMdzmQVBkYVYW/dvsOt1Barx1s87mZcZXKuayUyT/
j70z25LbuLr0q/QLwCsCM/oykWNl1shicbjBKrEozFNgDDx9f0hKf5OUTLX72str2bJlCokpcOKc
vb8t4i47NMaEVpPW6FlFs3caJ9Hvms7NL42sKiCm5I9eahJc3vcZtBlWWYzbiTHZoavsiOWkNx4b
aLZ3AHr8Y4m5bteNS3OYOpxsVpPzlBhq6m/9orQ+0r2FglJPzbOgvruoup32Q0/1TzvTo0tjQDRK
sjGEcYUsiVlGGDddeTv0wRdjlOAXZIkdJ3H6raEXeRuMvBpWZia7tLVOoG/8B2yE82nSznjjGt5C
eBoJvzYZnDw0gRfSb1Y3HQCEWxT1+QUD+W+wyIkVB9e+z3z9GsORDk0bPWrkZ7QVZVTSK1P6BSNZ
tPfQte4aE9mVwYN+SMamA2RBmBWkK3o2dV5pk4TRZZtYM/hdKRjIOjW1rFjUp7QgU5itwnJEo+nC
6pbd8OB7NX1gCcBrC9x5LJ5mJyGvPeFjkzl5ndPPGvOL4aFMcBjf0GNFEaHrZC9zf9kE9XLn5Av/
u4geO2vW9xNW5o055i9BZ360YhZrx6h2qW0tWzolr0GFehMnZbqdCO7YQikSWzLa670pc/s42eUB
4dnT4sMQIZTICYMBs10cL/cYdwiuy9oP8G2yBzcejpFhIhFr+8O42ONnY2YMYqLnt4QEZ7VQIc9Q
pQ7NyId69ofXMsjax2loH4HzFXojap9Pu1w3gklh3PtWoMNImMmpRUJ2ge36RkzpcHvVQSrW/03K
GIxGT2B/7CdnjWKbLwzU55Mq2g//HVv/P42tbXdVkv/7sfX7/jX5YWr97Q/8qYq/JmsJpO/CRSn1
w9RarvotYWKEEFdZPKPpP/VbJunGdJHQl/zPuNry8BwLYnYRWTkeg27nP1FuXZNZvhtWC5/oIEtY
9rdJtXvNIviObUmOL8ZL7evbgLEigFl/arTely4QgLK0rVM+r1kQYwwtirFM9ya1Tg9z6s4PuiUW
QWGAO5usug8ZbJTdlRFJForzwCrbQT+qizmN0BFb6FzY65Sla0cTGh0NMSccgtEP7PdUSkFJZ6JE
bQ1ifOQjLIrIuA9KZhQ3iGnoNIYmTigfQZaHM/84wWaYAbJ7A5rHU4Q5J7sJPL8d3zUjF/mdUdUe
nTk7Ibouzia1nLmWNhUJcL9QcFg+8w0zwrg043YD1gB1lyptmI9Tkd5FZZnQxmMhg/PuRs9VSZzf
gg4XjKyst8UyGL9NSZk++5lNgYBENXuca5S6M13KBTXznuTk4TWQWGhUB+Ftk1Kbhq4gMi+oR+BT
YQCj3axuMuTyDgoZDAmzuZsm0E5nkyK5kmHGynuXxPlonOapXuFuyHr0O0PLYaFXHufZOmlpHNM7
mMjpB/w0ou7boxRxJBENlQzQ8/kJx1Cqbhtk4xV3oXRMsxy/Raf8lzrwD9SBld6C9OPfrwgvX1VZ
V/0Pi8K3P/PHouDJfwEPsQKXZd8k6s7CePOHlMWz4BHYeGFc+5s8kyP9uSiskefcKNQRaxTQT6pO
XDfA6fn6+BKni/efrA0Iab7XsbAgOWQAefxCDrKqZn7UsfgSywewIufo+3TYyiTxN1ncWpvvrsnD
t6Xme0APmpzvjwL0V1qcIyufFbAIifXvf7cARcPYmlYdR8chqyq5GUVASwuN++c1ifShdD3rVCzt
yggi3+KbBuvL/L/jr/XfHHu9X385OOZiH0ERPSYu9o8HTwDIzlbuB0RjBDVqSNVNdPolx3VE/kTJ
Wb/GrE2YTiomrt2i06+zgdyNfY9rbQslsXgPEBx7NvoA+Iz2Zsjr5L7zs3XXU0QoXbRqdh1Fwu3Q
edFT6RbT9tcX8G9PgoirQMIkcHiQfrqCQtkN6IKFsefCKjLb9bIvDZiWbAn1+9YSuOdlDl7VKKGC
Y3ZakZDEaEAiXg04pCphazDnh5q+La0heEQBcQwQAvLihC0nZ8g7yecyHdYUiKVHQVQChPn1OfA5
+8t9oNUZ4CnxoWn87MkCQjsM2psCMh3JJlFiKejdKH3wEOH++kg/ub+ujxsfYQu9FxmTiMR+vOP0
Brp11BkcRysWR92DBe1dv71RvdU+CgcE6q+P99NLdD0ekUc+IBB7HVGvT+B3j7cpu6rCTM3x4lQ9
sqJ0m2WI/4n68zfXz8ZaQpKKb/lUFz952gLFclFMhn9UJgQt9E2/N1aQHvPOf/716VxzsL6rF9bz
cUyUoR4vHlXMz4tCBlMomHgGj+ZCp27xOkSUAc+M1tw4XeLFoCvvAtGv+/wJKRUBWoXLDDiT0VNC
HOy5dJz2UemVO+qOJHs2cjWjk6hJJ7RoyEAvKn1IeTbfw4OtdAgN0MbtmU0LKeExB5kbm6BMH39p
Z7rdh8ld0uOvT9K6RrL/cJZI1CRWdM/02OUEDiXZ93ctMqNiSBY1HycsyjSBa7QmgFFPNK/zfQ2W
buNCuifc19g6OX52Ht7sWJTZsB9RSexp2qq7Jk9Ru/SVtW2xDX2Q2PjunEDbn72pLD8w0N8pOZnv
ZEAAw0ZB1wsV27FnU+TBPlnSCtRKMr9P4sqkD5DqAzQUiSz1M8tZfnR7x7mPB9PB5EwCFV+XhOok
Ygccu+kRr5LGCJ6WOyogeeis2n/GaZ6dMoNOYiVbpNFoYr4k+ALCkgTok90g2Wog/LWbcfHsS+kT
3zNGuLmb0WQza2OQcweXuXwvwX3kwFleehx2RYv2gFafce+AGnnTsEwYSCQ9U5neOjiRzV4+czGK
LzQ5tuw5bYg1lnjGEVB+8OIk/72RSY32UAQwBgOVgCeY6rVwhLX60YPTu/VKU4GHDIpTprP5Qji0
e0/ajb/t/XQNgy3T6Z4mfvsbjX3IuG23w5ZGCFWUfzWYI96ihDRwK6fIqz11QwXKrwamA6AjOM2j
Ud3VUQM7eK5o5sSKfrHhVSjKsst6Pbd1kaGHDnwD3yGsBVlanwjHJBJmTrAaAkIn6qnR742CUBD+
rlju5GBARNCrvFjwfaH5NVkHsw7804Dd6VWB5njIuE4IWShFw9br4KzZe2g6PBFjAcuztazXulW0
FhMT5jFjwHKz7vXe05oa2Edj2wbfSc79XMfHSQ/7JLEezagcAG0246mH5rvRxtz7G5WYb5bintNu
bx61Km7TyElCyIQ5qJkCNyKjLUgQPXm1gmaRiYVMxDZzmWCO36G2u41i93Mya3FM+l48RXLRu0y5
H5jnIGSqKvq3XRYamRu89DB695ZSKFDmYQK1kwebelzmsASqvhkyyL09OVGQ2o2EJQrbnSyvfvd6
PhugiA4MXMg4MvyIAVCi+TFztMcca4dJvsbTQzlcsVkI3LZ8hnI4ZL5bbbMpRZ8Yu+ZBdZ1xdpa6
vvRGLUKFhuA1o88C0rPzELprxwcAQnzO/cK0kGWqkzg3tLTJ+piLo7RScfRqXhfX0DWUkKClkz/s
TGAryEOSdkMHNgpnkVVf1GjHHzPI4G+u1+mP1qimm5LG4ykfgx5pZ2NfcPA3oNZzWrORGE8DStR7
QzPDGwqNXIIMcK+TkOEDb2m3snWhuYq4BNW0zO/tUVR7a93vixwKAWIyO8w0KsvAAukt3ba6pMzC
6BzSeXRq/mtWDXlDsPHcXkcJW7ce9MFwfdqrncj3UTbq38deTfUdicbFNmIqFS5kMhH0jdatAb6w
TWO+HHKJ/I0phmbHjMjcccbqxnMxlkxwNYlOFxrbiOg+IIKy701e1Dud0krf5hEeWwR39fhVZuS9
4UemkZNl6kvC3Hzv1qn3ktDLu1SOJ58NQX3BODXBszxRnYyUfFjTBLs/DBDbCLZ8uxkkecizcPOn
Irbbj1lm5dtcLNM2NagLDafRhyKX1mki5Z5eeTC81H1XnFp6iW+LkYhjkUHnzRQn2TaUX25RRzcL
Uuij1lZzZ5E4deN1ZAJCfwfy5FoMDEjHanaBGjlzGFP3aD6nrTNYIHj7BV+0Y8f3i9cwQWMYzp8x
g6L7QKSCEw7K4pfkQyAO49hzSoYr402P7wM3NAOiHR4j516yMDCBJoul6c0FQYhbhIE3RDfUKg4m
VDdA3Fmom9HleZUWvUtq4PElhee5IxypvcGQOAIZcmyTmWPZHmAtOWdG+8aT5gCwIpHXwNxHbbB1
cMp+hg/KVCpyk/4JSzB/hbz1SQkArMpL5EfUzucul9mBiVB96DKTjiD1onV2ZgFihUVBqsG6g1zB
NAI1LrBT0w3HIkv2tRUl4MWHZ2YnIJr6Pt2gbXJ2SLIfVFTh5mYYOR5UM+rkwOX38i/K9tvkwoa4
xSCrmbOh5YMK05dKbJUFJ/cSoAlpWFl1h0jaN+3kDlXnXC7/3bB+w9r944YVBuJ3ldBfMHkfXrsk
reL+R7wDkIT1j/3ZyALvEFAZ8VR/syJSGv1pvwDv8I34sDal/me7SqS8QNpIlqXj2vZ1k/unCdH5
F7w1CRBXgmiEzyj/k+3qjzUwrwhiF7w+dLKwXVxT6H+o2eAgtIPRDWhiRwItwiqdh0dIcr0LMKnt
Pn93Yf5m57huE/5vgXg9GIgLYBXEVruc7k9lfezMNgEqvU3KkCZHcs0a0RjKXr7ForHBaT7hn7Bf
g5Foxf+PQ1u0AH1/tW/i3PzhPFMjlwSUSvtxWTMoqgD02W7UE6h9byDXgfQDsJ+ACGA3ddFCmf3r
w/+4gVrP3DNhVa0542iZKRB/PLxppXHFKm09FiCVEKsaI/5yAgAINkjr9XAzX8J/gJqaPG8/XW4O
yqMCKxWHqffzLopQqmiIm8B8dMzKxLHpWycTG0K7px0SvDQ92ww7tTj4IAfYHUk/9G/uGs5bwGqy
wpYP0IF8DHhXHeyjaLcsi/3q+iazbMbFQp7Ha7hKCvEGv2gjcZ3P2EKsf9gMrtuGH58az3Rp2Diu
SbP3L9s0H6TuMHuJSawag758IORnLgaYqn43E5oD3uk853y/fn3HVr/RX44a8Hp4NJ9N/vPHO+Ya
eHxmR8nHTI7gWq/EYa9KfhfZzKRQAoJ2bLJUECHjY7mmhvz6+H99MSHksi/1QLfw3Pz8roxBQJ5j
PkuAPkBy0/WFQasAL2wkkuLXh5J/86AA8OTNYotP1/zn7X2kvb4SYpCP9poWTR1JFMa33KRr+iqk
E/t1FO76dgoyj76FS1yjT7Mcmdqvf83fnbglbFZL2stI/X9aJEzbqINWRFSgfEzb0IZCWF8YF7Pf
vXJvf320v3tJ1o4g7yX/AnCztiK+azXIhtQIwxrNR9Ux5kRxA83Wjuf6PKwhMbgXbJQ1hM4QmMRT
fg2tKEfq/BDVOJZJAlnqs+ESQxPjJ8D1K0z/0lPR7mRPuz9JRsoKoJq8ZUxuSVYIcLMW+1+fxE9o
6uvy4pncP7oZDhSa6878u5PICG0ffJxPj1GUgTW/ptZcn5u5L5tPiuzQEIAG654GHEyaH1RiAIrw
lAnXOzZ6jZ1KweQUYLEWBEQyEt2br8T89Ovf+Ter4Go9xDNo82Md8VPDxWCQPcJdk4/O4nFBrpdZ
Nqr5JNf4mJbO4D882esX9Ie32BUrSJ1vLs1f/I0/H7HsCQYVue4ep4ZoDocQp1ewOeu/WWzaBgGA
T1kuSS/kDRMcQ4p7Um0mPArv0iEnpMSqdP9m1dTO17gZYfASpJbNwrk+E9dLBOlDkZGUJsGF0M36
rElfu0C3xj3FbBeQBBHkv76MnMHPp8WZcJ8psW2Tzt91PvXd/V78PPAgNMePgFJoADR6IZvGM7L7
1ioQmRAhO07wVEbEy2SUFm6YjsA79wFonWxTrHOyUM8N86HMxNpR9t4erjkAGHpQMMMqGSNZMyIH
DTq+QLwcIpmM9yjK4n4rvLpWm+nKlLEDj6xaYQrejGwFzvAJWNkzq+PH9pvqERxocva7MruwWarv
xowqGyOhEhhWzML4KGGq30viIr6IvJNbrHdIHEygog2/b0zetEOg8k2vk2qb9ny/b4hPKS3K7ax5
aK/AHGSjwHOAzYmt4xFRA4fPM5qXoSqyaWtFnvcuCNqE3UwGqmqjzLEFDOLEsGnAamkVsk3zfyMb
DUFeVXZ9flzmhZ5EOww2/mgSC4xT5Ev7YsYD+u9mjG4Era935H1KhPsAZ9WjMWHFxR9NlDK+BJO4
iTKJm+bBi0lpDufATqKtnzEajAlUfmlynhEP0x/0lDUwqi0T3I+UBmRFYbnm19XkrOHwokyofCJy
KAHZd48NXwGSN/hj2uvWaK81QcqHwYfuVEIGuiByzAe+zBLJQsOG6cozol0L3Ii2W3uhvwPyKNZX
/lGTzv6J9k5yN+ZB/4WOkYtFja0qwMZMbQOrjO+Uaau9ClCetLg+J3KrPsL0Tm9M9OtbnzrgNyBM
NSIqIqYhMUd7Zn/15zLonI/1Go7cuk3yxoMyf42HKOs3C125rRi4PbSZ+uqg4sbZltIbQx6sa7sj
quYZx5VhAImt+ze7RUZK9EPcPBuOn+YwEfwut2+qqgjKZ28E6RPgFimIOt+WXumveAIgNKumCuoH
+Rc5OqPJdNA+2akhibvRuOvKLZyWoPloJCO2eoIUMgQDutWlvzfEWvwAo33CPsKVroyxPouY3jGr
vUHYOxgacFUF017am1HxfjY67tg1YhgFGjkRI4l62B5rerup5qmEESX5mNpwBhhjSq/5FKiOO+vS
M4DQmtVGKITyt1NAuguCThS0pIKxZKc2VhnPB5C4aNd+jZxpAt4nqFeh17IalZPzOkdL8HKl5XdL
Yp/oNLLw2KxDHvkQu1IlSFFb3lAfiLXFP163ztqpQqh5pqyLXgYXvH6uy/qcV7n53IrV4oCLKLj0
/cj6zHKGUaqwgzLeEm/E/xIvawdlTCl8TMxuwA49BCV7n5zuV0UcE6Iw4qE7Omgyu0NSxRKDT8hf
g0KCS+DV89MfZKVrN2JdI6nh/EtEA4roI4jvpJl3b22wXspA2fK5A/0xUHDwa0tE4BlaWZuhC5l+
5mZwUv3QehN/mRPIoO6vmU9xTHLjsJAQN9pUhtpkDIMHKNiZJmCMa8SWVWRrXCHTGzCuawN+rR61
ybWX9GTJcuL9zdiKj90bLuv5KVv/isEKursYLib9JVLur4RXVAKkzxekj7VB3H4CTkr1O6edfroW
CktOLPgNAmj31Zyp76+ZdRiFAyT0fvZmW4UHZYqRwaluV3FYwivt1pG463DE1hceI+6duf7aqm75
8HRrqGPELxKZoAiv6zbYOTInB29YMx11bhpqF5kBVXq3JoKNNSGIp7ZT/HKs3FRQNIzA7beGQjV+
LXAQ/Aa7fMn6t2+bH2stfTRRTuW2cLSNowxzHjw3Umvt28nR/iXBCfyaeMwsDnx2+IG0HMnX8o2K
GFpUY9FvhZFw8Or6Ckka6PN+ZMhPGcSXB3jY9OjbU/dWBB33qIGOi/+1ewswPKtdZTusbfW6VckR
CxykhobLMmCdXO70XdVZ3onTqc84r9wnzFP4/cCN8GvxeaojeQ3yDoM2dTlO/juBWwr7HsmKaofl
bYbDSkfwtpkA0CIri9gDShfy1IaxhW/tGLPxY6I1iQLKC9fsGk0xj6n3nOW09nd9K8jDu8YJovJ3
XoEBc00h0HD+10UgLywCYlLgcSFRk8Db1mzGNuANa9z18OXU+yFZNZRjGEM/Zehfz0HMXaXcb49t
ZHFXU7MDg8aHnOswUYIGVUrkYEIS6Kxj9xVfFe+rWIPsTVLbQeI4vPFKdfyS65Noz5nEG7KGDzoy
Y8GQuHIB78Zt3D0EcwTMzK/XG5S1NkuTWRPPR6BU8JLiiEKkyXa026H5oygyfUy4G3OKy3daZM6r
lWXy2TR89gBIr/g0zb58nkDV0l4z0eFtWOcDuvhp0Hxy44bqvZXT/HA9Q75E1MgdSALapzQQrxve
ZTKaTwv0/mcg76jqWbrFZmJL+0w7Xz4jSOW29GuVtoBtLL5VjNfPpl4ET1RTGFDZ/IRzX5yGTAyT
kUM2mLTuh4GdzHrV6KbNAR1vWSxbZke89C5nka9pgQ2mHYvQeSaLRV7xWi0aR75nLdYem6KE1NrF
LEcgXNPQtNcU26RTwNsTHvmBB5zQyySNXGs3AfM76tRB8e4EQ+E8zQr2PFYTGxmQoYTzSn+OlYX/
d/ByTdAoioH8xLYGERAE/lQAF3D50wzQzPYdTdyJRwTcNV6/Nb8+za5r32xmxoGgOhZ5SpF43ZIj
tobTV/JMXC/At7Vo3biPmcm6sC6sYIv54lyfXYSxfNbmvlHH2Uv1b4zio8fr82ljPThkNAIOY9Xa
+a03+DwiviC40Hby8SaJtaLJfX0gsJj5vzceTp2wVKM6GhnsuQIz0ittXfl8fSrcOV9D98yIsMc1
0VO2FZmdztptyDsjrUNAypLwBYdBb6iX3Ai91qQJoRzQ7gBvOSFjKnn6UFQXobKZmBw0hZCCZ2/K
O2lzCjxy8pm5Ug0gu4h5s7yo5Qvjmauhp+GhGbI6eLGsVN4zs1we2anzUAu42UPYg+jAnsb7BRgL
UnQdeVxsxPXr57vPuEoWFjCaQXyAgErElgZ4OPYsCnWsxmjfGj5pURUyBiiHQ89rZrWa4wJcmJ9K
bSt307BVg7yjKfwc5JGMO0dEsRPULWOLBmrG5kQttLwbpZ/Ox34Yq+RedpmoT+TyyDtc2PwKx+85
AiwLnnZBWLl67p2BIiQ2cgJnpiY9VFD9OV8vmB5sfA3vBn8u703L+ZIYkRES8tgdHWCqG0+xsk95
nP0eY+HdeGYLzhE0RR6OtcULPPN5zMCNkuCZ4hLpaXkGVCjafckzwjKdtOGG1g7QE9IwMmsvKl8T
1dXWPY6juTylTZPdWnYnZchXszyxs5+PFXJMHRZNU2GdZvgbzAX1grsmFiOx4wlTnYmpd567Xty0
6+J/gy2PRiSNeXkHH7BmB1NUxcmozTU0B/t72BbRZLyLM8TRoSob/r0NJBfJcsjHoQM44YGf1JEJ
HutSO1LjlGtJ1yY+OaYxOatMSoxwWDV4141yXvAUTFbAqxokLaNUofh50eLRbMJ1PW0R3/FL5+vH
JEpYt5Gr1TkQjDWSOQ8aAi/Xb7jEUfgS+RFP0HVjGJOH29wUjELXKA/WtNqdvQjY/ayO13zXdA1V
nZqAeObZCV4ksYZv5gJqBROofWIPxn2tXJPvJ/J+ntYyZrVasAE/X/OurutmkOUsjgEfzN1VWmgW
a73ZRGRck8eGrBpIJ2v0bDefwIdNm7pn3VMtr1C/ht6mET4ooybzYoXFbJYFu2fI3i45moiGv9qj
Kzr88gR6Uf9h9HLyNrgY3yqMlh6JwZe5xJljnzxvEd6JDdvcHzv2N/hbB3VgujTsAd2AKUAOxaA5
X+QzKA5ads4aM0yfh0viZQafDQzf7CSukasuZK/nhI417m6kTA1utju1rKmh30pmR5S/uzEQOLpk
pdgzUfb8nat7c8+Rk+dEDfP7OXGXS4Jf6T1+5Hzb8YawOrPbWfZ8EFfXj1viMtR2YzyoKzqUchqM
qKWs+WjGjvFlaCznjci+5SsOtREyzNxRbk8FanNXkznRdOIiVyZpsdJJV64R0cJXaGnbVlm7a2sm
i441p3dkGvnbOHPTD2XTx+9cavw5HEpSAvMVhap9R98FVhO9TwxmPjWxL5hqr9RU7F8QVJcrTZW0
60mubnH4FyoY3W+6rv9KEv9pwsNggQbLv5ckfvja9f/rJVVxWqWvPwgTv/3JP4WJ3r9oVLsExEnU
PpZt8Q/9Y8jjm/9yHeBaTD2usxaTPtWfwkQBfQsBu+d7SBoZTtDv/GPSg2gZVaK7yoZg8Zo0JP6T
SY/r/9gMQ7tluaiiiRb0sO/yK39qacfangrUCcmpK73hXPsVpUyF4/pskdmMx6in8MXRJ586CUi/
jIuNgM20BZo3HfNEQUqIosHbqz5Q7+gl4BG0CspGclehkeDBsIg7I517dtr9ACcnD+c8cU6MUzy1
H7IhIsPUsCfMAr5TOBs7d0AdBUzIideeKX7Z2BNgOcIqBGMSl378XlYdEY+jo6IwcDPSJKcX2RUR
Jvuo0+8XwHQQkgq9T0dDbHs7Gx7jqZY3jOpSHAJVB9QiWn1DixG1Tw5h1hf+CBmaCkjXAW7YYxo1
WbdN5mw6Kou01WXSFfwGS3xYlBrPGfiKZ4Qq1l6rLnkwg85twQysZ15g6dsxTSFLk+7L3vWcESD0
pMt3cQIpwrRmeM0df9sTrTzzfXpf58ARYr8fb31bIw8s+tBoRb2Nx3qMyfaw+3d5k3kPIEasx8i2
BCZ27DCSmNhhxQr4xrINBlDeMLgJLWVZx73TFjjbuYRW19uhXQfEBBiet4lmC49W3hxpS9IN0Ey+
h+Qe++LI51TDfd56KG1C25lwTxfxYqP+oKpBsIlJ1HeXfhOV/TEgCvq93aFI2DTpInfGaCrs0trC
rNRVDvfDGS6Lbx77THxKM7KhBs5lh6zhJaq0uAkm9Z7wJDsMQHN+Vnj2b2TSeJtSAzB1co31pne2
RRbHT51NCtSW9mlxS+Rse1dUScmlLsrE2zRl7aLa6lzYI0a0ogvGT5GKzEfd1tnOid35opfma2+C
kkawsri7qE1ZM6esu5n5rqjMJdLWl/MFTR39DOlG26Eyokdp9R8BbWPwBnt4SlwVxeepF8X4OLNl
aV8hIHefxdQOv4NzYBBTNs551fK+y1072xpONVycrmvdsB9LLtnUlOp2MMVnvrbDndGYwIAm8dWu
SsRrU92FABna05jZA35pS9wjaZfdtlTa/0Ra9PC8GEO9GmiLnduipAN0BBznKOzBgZzhQokMi2qa
PifA68WW3JAUiazRdsjAMiU3C3d553gEHLP9HMXjWC9FmItEXJqWTnI4Sw0TojEfJkd+Wrrgk1AD
6iDajsrDCYdzM6VbYyPZUQc8z+ZBxKb7AXXSM0mfXwXbA41PvGh2iikSFSV11T38OJpWgZ+GWeKa
x5g154l/Ath4SAx3XZue0QlOp1nSWuVhBkmNC7ybzNsu6CBo+RFh9KhAmk9lajRoLHrt8ZO6fWYM
0cMI23Sj2ry51WQ8b4Hiz/tB4E20rYTk+WVsH83F9MvjEEnwn/6gs3NuCVK70q5BXzeL2rntHCva
eRbObHa8ctc2PfYtD6OsbFz/g61K7Wz65VwJzzjGJMEdcp/PO4QZY+9ElLeB0NO+sonVjuci/zg7
lt6WWTud/dSjqwcHbx2BUuxAGtiQfew8QnEHPeLio3axO4T+iBQra0tkKDmGqXoYmsNod2k4yjK+
nUaHpNohWxamH8I5Ob2vbmdYiGSsb5OhOA9omYCfdwSNpnFNoWxY5T5rzq6eP5rR7G5rCujTvETL
zuH/dS4cUd/KwmoZN9nGDMIWQCmt8YFJ24koNZ+VSrWPFubAZ6S+Ce41KpPEgfoR6mbRh8iAD0NU
cp7D1wOQa8/edHZsiYBZjZ8REJIuNQ7JDEEvUHu6eVdu3V2xxPp3uii4SGnA7xMntguwD81wmKPu
C8ytdut6CdCaxK3ktkYsdcIFV9DCitQlLYbPfFjc/dQX47Fa2om3FKrCgsV0mtBalmn/xaz42uw8
2+sudgkUeIzlu5jRCPFOsM7ojJIRV/nZofCMcoMK9diBL9hIPrC7CpRiKGnmHk1ViZPQqJCiIE9O
7mTPu3UAfHZ7hFR8sf1912AWGzwZnOfKS2nUFU+RCy7O62LvQLEOpwQ63O8DvacV7+PbG0o6O5zk
WNA2N1vaPbJkTxhDyRKz9aBkHRr1bK70O1vfJk1MOSiIl89Jb193vsHWgUB7g6g62k9DewbZ0u4A
FnVvTq3gAJYNscjwFC/0KqjQBzs5qSX4zQ/68hQ7JBsF8bAb8uk3nEfDTtAx24F4eF8TxnTyVRcf
sedYW7zEdyNqYuSn1p1VmnBHhtF5xDxa7pXR3cU6expEZzxOSfYwc11votkxeRuLO8BAy34mx5BP
Y0pCEwrkzt07C9EONhCsauOMQ88Wfdbv7Zx+3DRwXZ/aIY3dGxqLNNyIT4rrncmXUxFjM8Mgoaej
ifGwp1qLHTyOReySKGAzjCU+MD5OHcSvberRAF9trqQwjXkF+pgUuoKECK+XckWDxO/yvPay7TIu
lDIdwU6MM2h3oeKV1ga6bYYFXqryq4Zm5mzACLf3Zm0aybbJ1PLBArn1oazFfOPh5jwPbdUdWm1M
fTiW3uyGGNFHxj35xNJfVFyDMemPGrUqcy5WTD833FcNfIe9xZDd4MEYrA3WIrgKy5DelCv70LJQ
d7E13xOWGr+15mAQBjQ5D5322z1oZon2Ew/spqxYXnN6XgqkJ9KGRMTxC4BrUJPZapRuaJrA5bbw
lSu8kVuxYFic6gEkC183FGg1doazagbwJ72psJExRhtQCPLlEnuHFG6aOTrxs7Dz4H8sORtt3ckK
eIHfjQOIBT2ciyQ3EGu3RPKxLxsIW7Ls4F46htuHdb+06T536DjXfsC4MbEGqEhxKwAPZgkZG5nI
Hv1EtU80j6eO8ZpOw5oYGKhqETtYVBbHRSbzCINwHsVGaOUReq50/6EgyWYbdYG8lJlfroiRWX9c
rNTew706WEDhSJhcSBAhJmBi+kfvjjgLyHvkG5MWbqQdBIDZgEyu100sFRCkotI1mXCltvhADNvq
+RURoXcDoLo9TMwK2kreixA0T/+RxXvZWVykcx3I37BAw5by2GJuuKMRCJt8pTAEKgcv0w+ZBj7q
mGHfu0wpbTcp76u289FC5gloPie5JemwIZKt7C/T4DknN/EbYGuW7zx2hRryXUdv+mBXrtoF3LQb
4KTtuC0qW7/NkZ98Dqi53wO59s6RnVSMbgnivXSg4t1tFMs4uC2FY4Wm9j72pdV9INaFSWLs2NCl
0U2asyNOihEqvHIA5Z+sxmYU3MGsxSXisQ4UZnBboKT+ahJdQFcwla+sp+lNOhnEhLW2+3Ec806H
5PF40Z4c4ATNuIAWGKM5xMvSW09E8Fg7x51InWJ+u2O4FhyCGSG1AzqEnso43SFGnJ466BKQbac5
xHdsbmrI2K+6Bb1NoHBt72VaIzNrZKN2rTn2YbnCEK2ob3eGm7h7cxTeG8Kl+YIkabnz26V510xo
RkLW8wysp4Q9WIniYyxFESPdzIKbGsDITeoV4kY0ETonntezaGP30Vr6KZxEQ7QHjeOdsayIJc9u
drryJLU/CWGOEyET9/okZ2kuq/3kkreVFUZ1mgW1eBMU0zNJ1Nb/Ye/MettGlj3+VYJ5p0A294dz
gGtb3mIntifL5EmQbUWkRJHiIlHkpz+/FulEpJeZnA5wiYvLmYcgdkrqZnV1Lf/6F1XCbFys08XH
cE61erFYbT8sXFe8x0hsTziAHBYX1pqcIa/XpuxhDLR0DRHswhlXsAdANb6t0iMIZTnrGePB17SB
jxnSmuJAFdFDsHTs+pwRjSUd6BsHBHJSPkI9HlBpifzd9VaInXlaZlbSoEj+P/7/m/jfMBlE/Fb8
fz4tp2F4GPi3/+QJ3WlbI08O4HJNG9QSOLUfgT9tiCNh0Y7IPAsCb102K7aBvxAjxiYDtbPBwtD2
7IFAawN/wxv5IBk8XUC0ZvCTX4N49tAi1Ejg6qXOKmhy8YDfyLzAAVoEwEIEV/Jc/Alp9hrkRb1i
CivjbpPsuIY5H+JVUAxBGGUPa5c6cMA1cCf8tDqLLWBnkN0w94/5snCV0QFQnoDSPi58DY7GHZVq
WJuQ42hzASnDNglvFtluDTkh2W/YE3bL0w3Zv/HaYGa70HSqL34MGn2xrM4SUS3v6gUtTP6cq4Ch
45uZbKemtcICKK/tAJPDY09bbsCdOWW0YDV1wXfDAxuwbcdApcmqZ8usPuXEk2mrtPX9RgSLKaO0
qhttCXMeZdbqW5VhDf31HL4pk5GDs202N47EmkruXOjG7TxwbmV1G6BDlIvPG3NXL08O9OWmgQ0e
tmvuQWsHaEL5ChgtD3+KD/bVMzyJwDt4BavashZM5HT+rDPTv7ChMYbzYUeRwE/gKaN6BrfcUShW
/g1cbuIqLuHFOyJEgfU7XOrbszpYVDgSdnIBfeSWyUJ28EGQHX80wqX2NU7t/C6geQWexsXiemMX
gB28oIi+RBHUTfAZrilomclHz8s+U6G3z6E8vHLnpfgkAgEXsP+4SJ30/u1FS3b4Q/AV6S7dlQpM
56AODrU/RX4NRmQ+0eGospLV5Jsh3/48SYy/DEENX3P17II6QnaxWpTFmKsO9q2VRnY2Nxf19W6z
0+/XS4Nt8O1y93EOKdJlCSvjn5OKP6WmEDM66I33c02UHwMwvFeMSt7d2N7ky9zaiTMferYvy5hO
CYcE/3kYl5AlaZl2ttxK7s0ECrtap62JqSD69r1em4+xs7kqM2FQipnY5xW+c0GiyTxhFtZyvLPp
7NDXfnBqh9+itb+4hMK2fIAGAA6LAvophhqbUCtHdPcXVEInIP8oGMGjHTKViEO5/OBuQb5EoD/O
l6bkflpkMIlkTn5Cpcx+71l0UdL1z2TRMMy5H9yFfwbHhzgWIX2nbkx9kvZ/ElDQcSyuV4GZXlVe
JGgqitczL0pXDNamSgbBtk0tmVZ5g+6oPD8H7xy+j+hDumYc7e6GwSbba9L4LE6YG0qOaVAvoA8J
GOpXW3Nxp4G0+pjjYV+Zgq58BkbW56UtzyYk+MDEy/yrFeTpvT9fzq8si4ElOvOU/ga4Z3dtlg1O
m3wnaF/TAOguhG92D4yYM/1rvnW1uwDn47bwN/EZ/P/Rl2pXevRh0AJGhhPdyZL6ARLk+jgvctws
i2ErjwuYFT6sHcFgpkJPvzKfYn1CvV4/Y1zFX+CxGHlKfvLzKkXKckt9Ee5KqLQi3v1Vgrd4pBfz
GjdtvhsDjhF3Oz2DZdCtWGq10aprAF1c6oZWnW4tW0iDmiwvM3tdGGN4y8WYoXY0Jy52292HjKk1
t3u1XS9gqg/hcbzOUtu4MtbJhIqCp//laav8q0/N/isg4/QD9Pmk96HEBE1tmnF4D9PRWZpkGoCN
nQ9xG02/zplF4OiOl17A8D09Tarx20dX9CcT6R7dBZ6rY7UEXfFur5WzTI2c4R3Z5I5YwtFOChDm
sJSm2p8MnmUFxoIxfk6aa58WVQgvhA2YcH29y2g/PPMY9lYdmZzBzZGI0smlB6Bputw6GXTUabme
H0MlNPmWWVRq6CyLDLqPNlrjy7zeo/7CAix5vRqk6E1X2D39ietlDrHO3L2LyGaOgUQwgpLB4acp
3aJMUo6xMxNc0RtbyJ7aOLA1mAzj9ZTAx37PBOXJd86eKWENyZSx48aVU+6Wl4FYb6j9woj3CegO
RcEADkXv6O3N7+fp0X1IDCyS9EKAmwPR29X9cgVjaG2V9l2ysW3gqHk++Y42T2hUBhj0xajD+nqx
y3cfI3cbnxUA3+DniWMHasNwe8mEaFi2fZFdRHaZXSRuqn0qnBUuegkJ9XGWbuKPBH3hlStYf7ny
GT9R5GX+fcs1wSsKrft8UhIS1jWMhEva4282VrmM6Xdys2MYTgnDBcyeBRMMvgqAXueap3mXeZhC
xQ6c/TTKzfnpmumO3zInrs+ycju5CKsgGzM+PfaOC/zXmTHPsVeQkjL3L18LY1yba//UTJb3xorU
TWDGKdT/6/VFZG0n32KXo45PQNFYHr0JxYbHbAKAb+ws+csNSIzLepeJO1jAqg0JOnMLa3MaPOpr
pgBCPDf5huZtZ1a0khZEbs3CnVzCDM+sEF22X1grLN86zPSjCubwTzqETIxXTp3wL3e1eDCTFTAq
qGsvlqVgkiEwUijMI3EV7Moc3Gm0+7AwJJfr24qAk9i5QbGCPhG2ToM/Nlu6gz23AVu92lArTO8C
aAvdY9LoZN72thmG5PSsmqTBsQuOCWQJ6MpTXLH11BFFfVtD3Lgcz1f5BcGHCx/SIrpMwyhnjCgz
iin5a4twBQtTfFpA/8pxNVz9vir16DPmv7gXpbWdbULX0k58x165MBB7YEqg1o6ut0w1Ga9cvUIP
yNpHR5EZTeA2N4BjUhxZbc69OWOfScm7DLtafYaIxTD5ljnpPk2EZ37qaLcmB6s8yTf65jGFbeoW
/Qogh02T851R52cWp5YQCCLzI12+1zW0718ZB3huawRPJzuQT2PfrL4aAAtO6NM2j/g+AVMmFhwI
quoo60LkdGAzhOrBBA55khHVXjIUTT+v/YjhoCRNGAKdiiC5pmPWYkTVZhl84R4Iv+Qa6bajel2a
NFgyi+UrDHR+TRogdebnFGh1mnNNrMFRHgBw1XzXuNO2pXRwQFhc6t6OqypfOScZNFsUxYJNMS52
wUpnuUtMXpTkbFReQgHPmIENx6AKRD059pzcogpXG/GnOanoi4kOIfRRbSzM+8CchNXx3HDWy/da
wajqFG6rW6AMMM/WpGDuV/SFymCejtQKyy5pV2vjam6X8GOiCB7ktSDNNKsKwOsapvmXAULVQ582
9S3gHWj8DLpdmMm12Z4XsuIMF21dfwdB610wsFYDlwRDH5WhCQ2aelaXY2u7JedOgYsUcjaB3zMD
8n4EFNiEFnaenRSwtmtHMO3rJ6FZR99dt7wrkhQglY3bSrv60qWjvGRKlgvF4o1YuRDpi8hnZ/yq
vt0fpP8zkW27ENlaON7Tat1uZll1N8s3sBA/jVWSP71Jwrj4xKiDIiyqX/2ltwW9m+2F/k2sTK6y
Xyrff6f9d3lLRDTlK28eZ//6wzJGtkuUTOoTMA4PRi1KIGNofqy5gn5IplDRH3j4lt9a/tsra/bx
7d/pfPWHhL4Euf/Aqnozu+kO6uAEXll8T8LPxZs+c7hgyIAbqFk8d/vh4n36Pun6Yr6kRdKTp/nA
AwV5TQXeXt8v78H0cQVZRpgXWfhQHKY+POzHP9uEnojOJuDjQFhjQkCxf7qb4NrMQmdsOf1vzY//
txSht4LmhFw8/usPg+5V5V3wGCZqkf9xW1XonQPfG0GxYkjWnWYX8MHRvQGpgqHrqO8/OQ+9jTxQ
BQ6740DzIxMj8umdB88ZkUXAG4Dpr3mGtglCt7zmzTTByQ879Qsm0STfR2GIF907CM7IheQMbtzW
GjTbPSQV8J+NJXzFJL6uAtaIFYIABJO0f9jNQ5NoGMYIFaEDF84x+TQHb0CbIAwGICoeBAuCSm5E
muOt/SL7B8GACpNNgKjMHNyVQD99P3/+y0rACQD2ZQNza5bfM4aGLlkP4OlyBngEbOWrgPoBy6c6
0Jp6fKzDI+Azd9qEqY5MTLM7w7sQYSJUtYIWvK2u5eAcvXwEfDnDVJdEFe3PG6UbkCEgSle1A2A+
hW0BIqUff//0D4KBHaBqROcvNJPyGdqFCM8JyTg1r0DWvzjtcFx2D4KLlSSjJ4GyzeIHZwsN7Ffz
pRTcAdDCFhGQBfHDSzrgQXNqEUFYemsOhmcTydxTBFVSAuGNSHpx45k9rwgwNS6XaQlP8rnwDG75
JJ4NZWuojyh9UAUmXbN/2M/DO8G1RiDTbAqUzUkYXqTI8HijeTX//VGwLIIgX3fFk7Xr3YwA2UHW
+yYYvcHdicJ0JJuI0iHALQQbYEJdYbavuasF6AaxsnSfn9RgaNcB3CrPuit+1Tu0OAtoAPzMerML
PS3w/BEfA6uT9zOhwLYPyDMg1/WM9vqXdwHGewhq+I9T1TEF3BeAO2DyapVkcEeBt+Op3gekznCK
fImhePEokCoghgRGCKBm/wzON+BacFRDBZxk0gHCkimR/dPXBXtExVMHd91G04NzkmEtl/xESmYR
L1nmS0BW9S2BjRKQUMNoNkoyQCUgoae6fH8Eg52kBXzZHhqGw61ow+UloTc8jdYNyB4yFtVT9Q1M
fQSUioCQprrm6ZpF3yCqhtJaeO0uDU4XTDBhyh4CDhBm3zZJob60C9yNHBQcaTiw9k+z7QPSBRAO
6mbRxCyCJyMT9eIuEJaN5HQHqCSG5iBxKyjHSqY1gl1S0oE1KdLn2UNnBIkg8YREHg7LNZKDN1Tv
A8semSRNMIg/ayWHHpLjj5gUaUjWuUY9BmcKBHNHVA0ivgGZIfICoC73D+/6cBeYnAIfHmnmNlU3
JBtAI5ZqDplY0WPt0B+298Fz34CNwYGUbqR8Bucawb9rqLrJlsNRoMkcdv0XlcC3ZFM5fNRtPDIo
JSBKUnWNKCjSzk9mpHnHMj96eAa4DqkjUbQTrf88QCUg56W6C9SOaTn3dEgn9g8CD3dBFhQYUSQj
5mabhrcLgtZgxV2QSBMS5YyGbW/F/i74I/xHKvBPR2VwcTP9HxJVrxQrWeYIKgh85Ce8TT9ilHgc
wBj73gSpLI3yDckumI6kLFbaBZP6IUhyGIVbN7lXZXZJIXlETPB3NCdmeCcCPLOyn0S2kDIiF8TL
8CNS6y6YU2Z6/AyphuUtwqIuewGUdQGINaXG5lX3EWg+2QWcZXhX8BX2z/4Dh3QiuMJUd4GkqudT
aGzdhOc4PHdE15In4UnNJuBODUwXJHRIURe4I2i9Iz5uL0IJbzy8KfGZbdnAJAEo+6fZ9gHpAi0y
6hgcZipSU7UIkJsj0YscgCVCNiahai0Ma3C6wCYYqtbRJIkA4QmRdLsLvZvSkyeGoiuIpEYXBndH
yF1oXo1Syc3iwpU0Uc0qezcle0PjKkN3SeQOzSIwlLdFDf/368dTYO4gyFunNQk9i0CdAW4v2dT7
M9cyLLtIDkwoe43UGYiQhfMKJAm/mYSaQQ6aJpX9MzhdaEZJq3kK2D0SKnjHravQiyD22ESXFDO8
b4NbPylh1dtR1llk/znBZPOSe2fB9UbSgYDqrrWIg4ug8GVlV5WSFsgiPJljxoS+YhH3yWVZ1mrD
7eYDh+QjkPFQvRcAKQPUlq0LL/sI3I4MJXbJMf+8Pf+pXfwHW/WjD+YYJoLHfQdMOMtf6oF57Ree
OiSe/7zt/pDIfmFZP0gW978oG2Kaz/7ZIPPvDph5jzM4+OET7uDwn7cLfP7RL36pp788D2fZlGl/
1X65Vfs1P0xXtNH8TzS9n66mh60Z7Dsey89v8q8/Ot/z4BT8jeB82ZMrE/TKcjMGQcVdwXv0uLrg
5TTOp/nTV9w3aPgSlKsq+Xgahd+TrMf62aA8lWUnUZJNH5Onbym/dQOkVpccx7OHInzYFB3h+9Yt
VeEnswg2lGx2KLlpCVKW3DYbvUu+vztOaCi875KtNrhS1U9hQmYWPna1sAErqko+myUwxHYlN2BQ
Vcmv88+83rL348J766hfPE6DjgK2kD3VL3zBtIk4CbsnssGBKYuOH8Npz4o04CJlyUnZfXkNpF1V
7PvntqlpHlMWjIDNw7I6PIkttkZV9FXCdN9n29xANlRlX0/DuGM92vqvutysiqbx4+F2tL1Z6qLz
fPoQbPJZUXR0ui3aKssPH4JwPu22mjYFUXXR3AV5UnQ0uy0zqsvO85D/1+uws+lMWiNM+h3Sk03W
Fy1LY8qik7jo2ZC2hUtV8ofZfcaApu5uN5UsddHbaffeIgkjkWTqgst359PVOg/C7rXeFp9+h/zL
WZbPOpaqhcj/DuHXs1340LnGWkjN7xD+LcmWT3u8jw8aDKeyaPilgnfH0yzhpuyqS1Ps+j0fcDJd
9s9+A0pXFf8xCLs73hSnlMUuIzySblTTVnyURWezeb+bf487UxV8M4tjuEu2016YAPexrNGoir8L
ksfZu4v82d3WFD9Uxf+ZbF5RxDaj/ns+4LkitqlqVfGf2P1Zns86LkWbBlaXvetGlW2pRVXu52Ia
PCmGtClA1wTpQ1WxX2bZipvtSdBectN2oCz5pdkXTXpRVfTb09MV45u/HdyhKj/MH5I4DzueWwvq
Vd4YBnEyVr7zNpu8/tuSX8o0/WiFeZ5/eiIGeemfdZNr8jceotk0+/d/AAAA//8=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390000</xdr:colOff>
      <xdr:row>39</xdr:row>
      <xdr:rowOff>87086</xdr:rowOff>
    </xdr:to>
    <xdr:sp macro="" textlink="">
      <xdr:nvSpPr>
        <xdr:cNvPr id="2" name="Rectangle 1">
          <a:extLst>
            <a:ext uri="{FF2B5EF4-FFF2-40B4-BE49-F238E27FC236}">
              <a16:creationId xmlns:a16="http://schemas.microsoft.com/office/drawing/2014/main" id="{A8380B32-F5F4-E7AB-E2C8-215118D8D845}"/>
            </a:ext>
          </a:extLst>
        </xdr:cNvPr>
        <xdr:cNvSpPr/>
      </xdr:nvSpPr>
      <xdr:spPr>
        <a:xfrm>
          <a:off x="0" y="0"/>
          <a:ext cx="14410800" cy="7315200"/>
        </a:xfrm>
        <a:prstGeom prst="rect">
          <a:avLst/>
        </a:prstGeom>
        <a:solidFill>
          <a:srgbClr val="1203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kern="1200"/>
        </a:p>
      </xdr:txBody>
    </xdr:sp>
    <xdr:clientData/>
  </xdr:twoCellAnchor>
  <xdr:twoCellAnchor>
    <xdr:from>
      <xdr:col>0</xdr:col>
      <xdr:colOff>173436</xdr:colOff>
      <xdr:row>1</xdr:row>
      <xdr:rowOff>18923</xdr:rowOff>
    </xdr:from>
    <xdr:to>
      <xdr:col>8</xdr:col>
      <xdr:colOff>480636</xdr:colOff>
      <xdr:row>8</xdr:row>
      <xdr:rowOff>55523</xdr:rowOff>
    </xdr:to>
    <xdr:sp macro="" textlink="">
      <xdr:nvSpPr>
        <xdr:cNvPr id="3" name="Rectangle: Rounded Corners 2">
          <a:extLst>
            <a:ext uri="{FF2B5EF4-FFF2-40B4-BE49-F238E27FC236}">
              <a16:creationId xmlns:a16="http://schemas.microsoft.com/office/drawing/2014/main" id="{63420729-3618-166C-B16C-BFFA603E9DB0}"/>
            </a:ext>
          </a:extLst>
        </xdr:cNvPr>
        <xdr:cNvSpPr/>
      </xdr:nvSpPr>
      <xdr:spPr>
        <a:xfrm>
          <a:off x="173436" y="214866"/>
          <a:ext cx="5184000" cy="1332000"/>
        </a:xfrm>
        <a:prstGeom prst="round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3200" b="1" kern="1200">
              <a:solidFill>
                <a:srgbClr val="F7CE75"/>
              </a:solidFill>
              <a:latin typeface="Times New Roman" panose="02020603050405020304" pitchFamily="18" charset="0"/>
              <a:cs typeface="Times New Roman" panose="02020603050405020304" pitchFamily="18" charset="0"/>
            </a:rPr>
            <a:t>E-Commerce Sales Analysis</a:t>
          </a:r>
        </a:p>
      </xdr:txBody>
    </xdr:sp>
    <xdr:clientData/>
  </xdr:twoCellAnchor>
  <xdr:twoCellAnchor>
    <xdr:from>
      <xdr:col>9</xdr:col>
      <xdr:colOff>110490</xdr:colOff>
      <xdr:row>9</xdr:row>
      <xdr:rowOff>105222</xdr:rowOff>
    </xdr:from>
    <xdr:to>
      <xdr:col>14</xdr:col>
      <xdr:colOff>487680</xdr:colOff>
      <xdr:row>19</xdr:row>
      <xdr:rowOff>99059</xdr:rowOff>
    </xdr:to>
    <xdr:sp macro="" textlink="">
      <xdr:nvSpPr>
        <xdr:cNvPr id="4" name="Rectangle: Rounded Corners 3">
          <a:extLst>
            <a:ext uri="{FF2B5EF4-FFF2-40B4-BE49-F238E27FC236}">
              <a16:creationId xmlns:a16="http://schemas.microsoft.com/office/drawing/2014/main" id="{7E8F5C35-246E-6E41-2B77-D831CD8A7067}"/>
            </a:ext>
          </a:extLst>
        </xdr:cNvPr>
        <xdr:cNvSpPr/>
      </xdr:nvSpPr>
      <xdr:spPr>
        <a:xfrm>
          <a:off x="5596890" y="1766382"/>
          <a:ext cx="3425190" cy="1822637"/>
        </a:xfrm>
        <a:prstGeom prst="round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kern="1200"/>
        </a:p>
      </xdr:txBody>
    </xdr:sp>
    <xdr:clientData/>
  </xdr:twoCellAnchor>
  <xdr:twoCellAnchor>
    <xdr:from>
      <xdr:col>0</xdr:col>
      <xdr:colOff>173436</xdr:colOff>
      <xdr:row>19</xdr:row>
      <xdr:rowOff>30480</xdr:rowOff>
    </xdr:from>
    <xdr:to>
      <xdr:col>9</xdr:col>
      <xdr:colOff>15240</xdr:colOff>
      <xdr:row>38</xdr:row>
      <xdr:rowOff>124697</xdr:rowOff>
    </xdr:to>
    <xdr:sp macro="" textlink="">
      <xdr:nvSpPr>
        <xdr:cNvPr id="6" name="Rectangle: Rounded Corners 5">
          <a:extLst>
            <a:ext uri="{FF2B5EF4-FFF2-40B4-BE49-F238E27FC236}">
              <a16:creationId xmlns:a16="http://schemas.microsoft.com/office/drawing/2014/main" id="{70F0A0AB-BEB8-E886-F8D4-8D68350CBA0D}"/>
            </a:ext>
          </a:extLst>
        </xdr:cNvPr>
        <xdr:cNvSpPr/>
      </xdr:nvSpPr>
      <xdr:spPr>
        <a:xfrm>
          <a:off x="173436" y="3520440"/>
          <a:ext cx="5328204" cy="3568937"/>
        </a:xfrm>
        <a:prstGeom prst="round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kern="1200"/>
        </a:p>
      </xdr:txBody>
    </xdr:sp>
    <xdr:clientData/>
  </xdr:twoCellAnchor>
  <xdr:twoCellAnchor>
    <xdr:from>
      <xdr:col>15</xdr:col>
      <xdr:colOff>161431</xdr:colOff>
      <xdr:row>21</xdr:row>
      <xdr:rowOff>85725</xdr:rowOff>
    </xdr:from>
    <xdr:to>
      <xdr:col>23</xdr:col>
      <xdr:colOff>63460</xdr:colOff>
      <xdr:row>38</xdr:row>
      <xdr:rowOff>28574</xdr:rowOff>
    </xdr:to>
    <xdr:sp macro="" textlink="">
      <xdr:nvSpPr>
        <xdr:cNvPr id="7" name="Rectangle: Rounded Corners 6">
          <a:extLst>
            <a:ext uri="{FF2B5EF4-FFF2-40B4-BE49-F238E27FC236}">
              <a16:creationId xmlns:a16="http://schemas.microsoft.com/office/drawing/2014/main" id="{A135E4C2-96A0-836C-589F-E23DF91EC961}"/>
            </a:ext>
          </a:extLst>
        </xdr:cNvPr>
        <xdr:cNvSpPr/>
      </xdr:nvSpPr>
      <xdr:spPr>
        <a:xfrm>
          <a:off x="9305431" y="3982811"/>
          <a:ext cx="4778829" cy="3088820"/>
        </a:xfrm>
        <a:prstGeom prst="round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kern="1200"/>
        </a:p>
      </xdr:txBody>
    </xdr:sp>
    <xdr:clientData/>
  </xdr:twoCellAnchor>
  <xdr:twoCellAnchor>
    <xdr:from>
      <xdr:col>9</xdr:col>
      <xdr:colOff>123825</xdr:colOff>
      <xdr:row>20</xdr:row>
      <xdr:rowOff>36195</xdr:rowOff>
    </xdr:from>
    <xdr:to>
      <xdr:col>14</xdr:col>
      <xdr:colOff>533400</xdr:colOff>
      <xdr:row>38</xdr:row>
      <xdr:rowOff>87087</xdr:rowOff>
    </xdr:to>
    <xdr:sp macro="" textlink="">
      <xdr:nvSpPr>
        <xdr:cNvPr id="9" name="Rectangle: Rounded Corners 8">
          <a:extLst>
            <a:ext uri="{FF2B5EF4-FFF2-40B4-BE49-F238E27FC236}">
              <a16:creationId xmlns:a16="http://schemas.microsoft.com/office/drawing/2014/main" id="{BAF6A466-4524-76F0-1CDE-490C334C86A3}"/>
            </a:ext>
          </a:extLst>
        </xdr:cNvPr>
        <xdr:cNvSpPr/>
      </xdr:nvSpPr>
      <xdr:spPr>
        <a:xfrm>
          <a:off x="5610225" y="3748224"/>
          <a:ext cx="3457575" cy="3381920"/>
        </a:xfrm>
        <a:prstGeom prst="round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kern="1200"/>
        </a:p>
      </xdr:txBody>
    </xdr:sp>
    <xdr:clientData/>
  </xdr:twoCellAnchor>
  <xdr:twoCellAnchor>
    <xdr:from>
      <xdr:col>15</xdr:col>
      <xdr:colOff>39050</xdr:colOff>
      <xdr:row>9</xdr:row>
      <xdr:rowOff>76199</xdr:rowOff>
    </xdr:from>
    <xdr:to>
      <xdr:col>23</xdr:col>
      <xdr:colOff>58250</xdr:colOff>
      <xdr:row>20</xdr:row>
      <xdr:rowOff>92570</xdr:rowOff>
    </xdr:to>
    <xdr:sp macro="" textlink="">
      <xdr:nvSpPr>
        <xdr:cNvPr id="10" name="Rectangle: Rounded Corners 9">
          <a:extLst>
            <a:ext uri="{FF2B5EF4-FFF2-40B4-BE49-F238E27FC236}">
              <a16:creationId xmlns:a16="http://schemas.microsoft.com/office/drawing/2014/main" id="{B5DE431B-BCB7-2545-1E7D-AFC336D96B91}"/>
            </a:ext>
          </a:extLst>
        </xdr:cNvPr>
        <xdr:cNvSpPr/>
      </xdr:nvSpPr>
      <xdr:spPr>
        <a:xfrm>
          <a:off x="9183050" y="1752599"/>
          <a:ext cx="4896000" cy="2052000"/>
        </a:xfrm>
        <a:prstGeom prst="round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kern="1200"/>
        </a:p>
      </xdr:txBody>
    </xdr:sp>
    <xdr:clientData/>
  </xdr:twoCellAnchor>
  <xdr:twoCellAnchor>
    <xdr:from>
      <xdr:col>11</xdr:col>
      <xdr:colOff>176643</xdr:colOff>
      <xdr:row>1</xdr:row>
      <xdr:rowOff>3683</xdr:rowOff>
    </xdr:from>
    <xdr:to>
      <xdr:col>16</xdr:col>
      <xdr:colOff>92035</xdr:colOff>
      <xdr:row>8</xdr:row>
      <xdr:rowOff>76283</xdr:rowOff>
    </xdr:to>
    <xdr:sp macro="" textlink="">
      <xdr:nvSpPr>
        <xdr:cNvPr id="12" name="Rectangle: Rounded Corners 11">
          <a:extLst>
            <a:ext uri="{FF2B5EF4-FFF2-40B4-BE49-F238E27FC236}">
              <a16:creationId xmlns:a16="http://schemas.microsoft.com/office/drawing/2014/main" id="{C00DAFC4-8827-9440-1FB3-8A15801A6491}"/>
            </a:ext>
          </a:extLst>
        </xdr:cNvPr>
        <xdr:cNvSpPr/>
      </xdr:nvSpPr>
      <xdr:spPr>
        <a:xfrm>
          <a:off x="6882243" y="199626"/>
          <a:ext cx="2963392" cy="1368000"/>
        </a:xfrm>
        <a:prstGeom prst="round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kern="1200"/>
        </a:p>
      </xdr:txBody>
    </xdr:sp>
    <xdr:clientData/>
  </xdr:twoCellAnchor>
  <xdr:twoCellAnchor>
    <xdr:from>
      <xdr:col>16</xdr:col>
      <xdr:colOff>292060</xdr:colOff>
      <xdr:row>1</xdr:row>
      <xdr:rowOff>3683</xdr:rowOff>
    </xdr:from>
    <xdr:to>
      <xdr:col>23</xdr:col>
      <xdr:colOff>63460</xdr:colOff>
      <xdr:row>8</xdr:row>
      <xdr:rowOff>76283</xdr:rowOff>
    </xdr:to>
    <xdr:sp macro="" textlink="">
      <xdr:nvSpPr>
        <xdr:cNvPr id="13" name="Rectangle: Rounded Corners 12">
          <a:extLst>
            <a:ext uri="{FF2B5EF4-FFF2-40B4-BE49-F238E27FC236}">
              <a16:creationId xmlns:a16="http://schemas.microsoft.com/office/drawing/2014/main" id="{BEF830A4-0F7C-331A-169D-4455BECB9969}"/>
            </a:ext>
          </a:extLst>
        </xdr:cNvPr>
        <xdr:cNvSpPr/>
      </xdr:nvSpPr>
      <xdr:spPr>
        <a:xfrm>
          <a:off x="10045660" y="199626"/>
          <a:ext cx="4038600" cy="1368000"/>
        </a:xfrm>
        <a:prstGeom prst="roundRect">
          <a:avLst/>
        </a:prstGeom>
        <a:solidFill>
          <a:srgbClr val="0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kern="1200"/>
        </a:p>
      </xdr:txBody>
    </xdr:sp>
    <xdr:clientData/>
  </xdr:twoCellAnchor>
  <xdr:twoCellAnchor editAs="oneCell">
    <xdr:from>
      <xdr:col>9</xdr:col>
      <xdr:colOff>6918</xdr:colOff>
      <xdr:row>1</xdr:row>
      <xdr:rowOff>43245</xdr:rowOff>
    </xdr:from>
    <xdr:to>
      <xdr:col>11</xdr:col>
      <xdr:colOff>60379</xdr:colOff>
      <xdr:row>8</xdr:row>
      <xdr:rowOff>44112</xdr:rowOff>
    </xdr:to>
    <xdr:pic>
      <xdr:nvPicPr>
        <xdr:cNvPr id="16" name="Picture 15">
          <a:extLst>
            <a:ext uri="{FF2B5EF4-FFF2-40B4-BE49-F238E27FC236}">
              <a16:creationId xmlns:a16="http://schemas.microsoft.com/office/drawing/2014/main" id="{5F539F9A-36EB-93D6-6BD3-67B7156992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93318" y="239188"/>
          <a:ext cx="1272661" cy="1296267"/>
        </a:xfrm>
        <a:prstGeom prst="rect">
          <a:avLst/>
        </a:prstGeom>
      </xdr:spPr>
    </xdr:pic>
    <xdr:clientData/>
  </xdr:twoCellAnchor>
  <xdr:twoCellAnchor editAs="oneCell">
    <xdr:from>
      <xdr:col>16</xdr:col>
      <xdr:colOff>386973</xdr:colOff>
      <xdr:row>1</xdr:row>
      <xdr:rowOff>85418</xdr:rowOff>
    </xdr:from>
    <xdr:to>
      <xdr:col>22</xdr:col>
      <xdr:colOff>604686</xdr:colOff>
      <xdr:row>8</xdr:row>
      <xdr:rowOff>21771</xdr:rowOff>
    </xdr:to>
    <mc:AlternateContent xmlns:mc="http://schemas.openxmlformats.org/markup-compatibility/2006">
      <mc:Choice xmlns:a14="http://schemas.microsoft.com/office/drawing/2010/main" Requires="a14">
        <xdr:graphicFrame macro="">
          <xdr:nvGraphicFramePr>
            <xdr:cNvPr id="19" name="State">
              <a:extLst>
                <a:ext uri="{FF2B5EF4-FFF2-40B4-BE49-F238E27FC236}">
                  <a16:creationId xmlns:a16="http://schemas.microsoft.com/office/drawing/2014/main" id="{C745BDCD-B193-4BB0-8803-00EED5770C5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140573" y="281361"/>
              <a:ext cx="3875313" cy="123175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287327</xdr:colOff>
      <xdr:row>1</xdr:row>
      <xdr:rowOff>84688</xdr:rowOff>
    </xdr:from>
    <xdr:to>
      <xdr:col>15</xdr:col>
      <xdr:colOff>570358</xdr:colOff>
      <xdr:row>8</xdr:row>
      <xdr:rowOff>47614</xdr:rowOff>
    </xdr:to>
    <mc:AlternateContent xmlns:mc="http://schemas.openxmlformats.org/markup-compatibility/2006">
      <mc:Choice xmlns:a14="http://schemas.microsoft.com/office/drawing/2010/main" Requires="a14">
        <xdr:graphicFrame macro="">
          <xdr:nvGraphicFramePr>
            <xdr:cNvPr id="20" name="Order Date (Year)">
              <a:extLst>
                <a:ext uri="{FF2B5EF4-FFF2-40B4-BE49-F238E27FC236}">
                  <a16:creationId xmlns:a16="http://schemas.microsoft.com/office/drawing/2014/main" id="{4CF3F684-0FA2-4495-B38E-DAEC73BFC700}"/>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6992927" y="280631"/>
              <a:ext cx="2721431" cy="125832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128441</xdr:colOff>
      <xdr:row>9</xdr:row>
      <xdr:rowOff>43542</xdr:rowOff>
    </xdr:from>
    <xdr:to>
      <xdr:col>14</xdr:col>
      <xdr:colOff>446314</xdr:colOff>
      <xdr:row>19</xdr:row>
      <xdr:rowOff>119743</xdr:rowOff>
    </xdr:to>
    <xdr:graphicFrame macro="">
      <xdr:nvGraphicFramePr>
        <xdr:cNvPr id="21" name="over_years">
          <a:extLst>
            <a:ext uri="{FF2B5EF4-FFF2-40B4-BE49-F238E27FC236}">
              <a16:creationId xmlns:a16="http://schemas.microsoft.com/office/drawing/2014/main" id="{66AE0847-EEA0-400F-AAEA-40227988B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19</xdr:row>
      <xdr:rowOff>164660</xdr:rowOff>
    </xdr:from>
    <xdr:to>
      <xdr:col>9</xdr:col>
      <xdr:colOff>123101</xdr:colOff>
      <xdr:row>40</xdr:row>
      <xdr:rowOff>39971</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39620ADE-AB86-4097-B89C-ACE6527203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2860" y="3654620"/>
              <a:ext cx="5586641" cy="3715791"/>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217715</xdr:colOff>
      <xdr:row>9</xdr:row>
      <xdr:rowOff>65312</xdr:rowOff>
    </xdr:from>
    <xdr:to>
      <xdr:col>22</xdr:col>
      <xdr:colOff>119743</xdr:colOff>
      <xdr:row>20</xdr:row>
      <xdr:rowOff>141512</xdr:rowOff>
    </xdr:to>
    <xdr:graphicFrame macro="">
      <xdr:nvGraphicFramePr>
        <xdr:cNvPr id="24" name="Chart 23">
          <a:extLst>
            <a:ext uri="{FF2B5EF4-FFF2-40B4-BE49-F238E27FC236}">
              <a16:creationId xmlns:a16="http://schemas.microsoft.com/office/drawing/2014/main" id="{179BAEE5-C35C-4243-ADE9-C3C148A49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306877</xdr:colOff>
      <xdr:row>21</xdr:row>
      <xdr:rowOff>148241</xdr:rowOff>
    </xdr:from>
    <xdr:to>
      <xdr:col>23</xdr:col>
      <xdr:colOff>195942</xdr:colOff>
      <xdr:row>38</xdr:row>
      <xdr:rowOff>87085</xdr:rowOff>
    </xdr:to>
    <xdr:graphicFrame macro="">
      <xdr:nvGraphicFramePr>
        <xdr:cNvPr id="25" name="Chart 24">
          <a:extLst>
            <a:ext uri="{FF2B5EF4-FFF2-40B4-BE49-F238E27FC236}">
              <a16:creationId xmlns:a16="http://schemas.microsoft.com/office/drawing/2014/main" id="{63BF3AFF-E5B3-4901-A7F6-C16513097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169817</xdr:colOff>
      <xdr:row>20</xdr:row>
      <xdr:rowOff>152398</xdr:rowOff>
    </xdr:from>
    <xdr:to>
      <xdr:col>14</xdr:col>
      <xdr:colOff>424544</xdr:colOff>
      <xdr:row>38</xdr:row>
      <xdr:rowOff>40275</xdr:rowOff>
    </xdr:to>
    <xdr:graphicFrame macro="">
      <xdr:nvGraphicFramePr>
        <xdr:cNvPr id="29" name="Chart 28">
          <a:extLst>
            <a:ext uri="{FF2B5EF4-FFF2-40B4-BE49-F238E27FC236}">
              <a16:creationId xmlns:a16="http://schemas.microsoft.com/office/drawing/2014/main" id="{9E707727-2994-4493-9D85-2B698D0CB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173436</xdr:colOff>
      <xdr:row>9</xdr:row>
      <xdr:rowOff>65312</xdr:rowOff>
    </xdr:from>
    <xdr:to>
      <xdr:col>4</xdr:col>
      <xdr:colOff>391885</xdr:colOff>
      <xdr:row>18</xdr:row>
      <xdr:rowOff>19798</xdr:rowOff>
    </xdr:to>
    <xdr:grpSp>
      <xdr:nvGrpSpPr>
        <xdr:cNvPr id="35" name="Group 34">
          <a:extLst>
            <a:ext uri="{FF2B5EF4-FFF2-40B4-BE49-F238E27FC236}">
              <a16:creationId xmlns:a16="http://schemas.microsoft.com/office/drawing/2014/main" id="{BD8275C6-2A0C-059A-18AF-FE806D87CBDA}"/>
            </a:ext>
          </a:extLst>
        </xdr:cNvPr>
        <xdr:cNvGrpSpPr/>
      </xdr:nvGrpSpPr>
      <xdr:grpSpPr>
        <a:xfrm>
          <a:off x="173436" y="1741712"/>
          <a:ext cx="2656849" cy="1620000"/>
          <a:chOff x="173436" y="1752598"/>
          <a:chExt cx="2656849" cy="1620000"/>
        </a:xfrm>
      </xdr:grpSpPr>
      <xdr:sp macro="" textlink="">
        <xdr:nvSpPr>
          <xdr:cNvPr id="5" name="Rectangle: Rounded Corners 4">
            <a:extLst>
              <a:ext uri="{FF2B5EF4-FFF2-40B4-BE49-F238E27FC236}">
                <a16:creationId xmlns:a16="http://schemas.microsoft.com/office/drawing/2014/main" id="{F2818564-F38C-D623-6DBF-6036AD3F122D}"/>
              </a:ext>
            </a:extLst>
          </xdr:cNvPr>
          <xdr:cNvSpPr/>
        </xdr:nvSpPr>
        <xdr:spPr>
          <a:xfrm>
            <a:off x="173436" y="1752598"/>
            <a:ext cx="2520000" cy="162000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kern="1200">
                <a:solidFill>
                  <a:srgbClr val="FFC000"/>
                </a:solidFill>
                <a:latin typeface="Arial Black" panose="020B0A04020102020204" pitchFamily="34" charset="0"/>
                <a:cs typeface="Times New Roman" panose="02020603050405020304" pitchFamily="18" charset="0"/>
              </a:rPr>
              <a:t>Total</a:t>
            </a:r>
            <a:r>
              <a:rPr lang="en-US" sz="1600" kern="1200" baseline="0">
                <a:solidFill>
                  <a:srgbClr val="FFC000"/>
                </a:solidFill>
                <a:latin typeface="Arial Black" panose="020B0A04020102020204" pitchFamily="34" charset="0"/>
                <a:cs typeface="Times New Roman" panose="02020603050405020304" pitchFamily="18" charset="0"/>
              </a:rPr>
              <a:t> Sales</a:t>
            </a:r>
            <a:endParaRPr lang="en-US" sz="1600" kern="1200">
              <a:solidFill>
                <a:srgbClr val="FFC000"/>
              </a:solidFill>
              <a:latin typeface="Arial Black" panose="020B0A04020102020204" pitchFamily="34" charset="0"/>
              <a:cs typeface="Times New Roman" panose="02020603050405020304" pitchFamily="18" charset="0"/>
            </a:endParaRPr>
          </a:p>
        </xdr:txBody>
      </xdr:sp>
      <xdr:sp macro="" textlink="Analysis!A26">
        <xdr:nvSpPr>
          <xdr:cNvPr id="30" name="TextBox 29">
            <a:extLst>
              <a:ext uri="{FF2B5EF4-FFF2-40B4-BE49-F238E27FC236}">
                <a16:creationId xmlns:a16="http://schemas.microsoft.com/office/drawing/2014/main" id="{9C41BC02-786D-D571-3D78-5CC622175956}"/>
              </a:ext>
            </a:extLst>
          </xdr:cNvPr>
          <xdr:cNvSpPr txBox="1"/>
        </xdr:nvSpPr>
        <xdr:spPr>
          <a:xfrm>
            <a:off x="304800" y="2133602"/>
            <a:ext cx="2198913" cy="740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8B673C-39D0-48AA-9FAD-E9763AD55878}" type="TxLink">
              <a:rPr lang="en-US" sz="2800" b="0" i="0" u="none" strike="noStrike" kern="1200">
                <a:ln>
                  <a:noFill/>
                </a:ln>
                <a:solidFill>
                  <a:srgbClr val="DB3A01"/>
                </a:solidFill>
                <a:latin typeface="Arial Black" panose="020B0A04020102020204" pitchFamily="34" charset="0"/>
                <a:ea typeface="Calibri"/>
                <a:cs typeface="Calibri"/>
              </a:rPr>
              <a:t> 2,192,690 </a:t>
            </a:fld>
            <a:endParaRPr lang="en-AU" sz="2800" b="0" kern="1200">
              <a:ln>
                <a:noFill/>
              </a:ln>
              <a:solidFill>
                <a:srgbClr val="DB3A01"/>
              </a:solidFill>
              <a:latin typeface="Arial Black" panose="020B0A04020102020204" pitchFamily="34" charset="0"/>
            </a:endParaRPr>
          </a:p>
        </xdr:txBody>
      </xdr:sp>
      <xdr:sp macro="" textlink="Analysis!B26">
        <xdr:nvSpPr>
          <xdr:cNvPr id="32" name="TextBox 31">
            <a:extLst>
              <a:ext uri="{FF2B5EF4-FFF2-40B4-BE49-F238E27FC236}">
                <a16:creationId xmlns:a16="http://schemas.microsoft.com/office/drawing/2014/main" id="{9CB4362B-36F4-0397-5B6A-9ED4E3689C39}"/>
              </a:ext>
            </a:extLst>
          </xdr:cNvPr>
          <xdr:cNvSpPr txBox="1"/>
        </xdr:nvSpPr>
        <xdr:spPr>
          <a:xfrm>
            <a:off x="1491343" y="2775857"/>
            <a:ext cx="1338942" cy="500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9342F5E-E6AD-4B25-96E7-B11515BDCE14}" type="TxLink">
              <a:rPr lang="en-US" sz="1400" b="0" i="0" u="none" strike="noStrike" kern="1200">
                <a:ln>
                  <a:noFill/>
                </a:ln>
                <a:solidFill>
                  <a:srgbClr val="DB3A01"/>
                </a:solidFill>
                <a:latin typeface="Arial Black" panose="020B0A04020102020204" pitchFamily="34" charset="0"/>
                <a:ea typeface="Calibri"/>
                <a:cs typeface="Calibri"/>
              </a:rPr>
              <a:pPr marL="0" indent="0"/>
              <a:t> 1,979,748 </a:t>
            </a:fld>
            <a:endParaRPr lang="en-AU" sz="1400" b="0" i="0" u="none" strike="noStrike" kern="1200">
              <a:ln>
                <a:noFill/>
              </a:ln>
              <a:solidFill>
                <a:srgbClr val="DB3A01"/>
              </a:solidFill>
              <a:latin typeface="Arial Black" panose="020B0A04020102020204" pitchFamily="34" charset="0"/>
              <a:ea typeface="Calibri"/>
              <a:cs typeface="Calibri"/>
            </a:endParaRPr>
          </a:p>
        </xdr:txBody>
      </xdr:sp>
      <xdr:sp macro="" textlink="">
        <xdr:nvSpPr>
          <xdr:cNvPr id="34" name="TextBox 33">
            <a:extLst>
              <a:ext uri="{FF2B5EF4-FFF2-40B4-BE49-F238E27FC236}">
                <a16:creationId xmlns:a16="http://schemas.microsoft.com/office/drawing/2014/main" id="{D3D5B613-0790-6FC7-4675-3C3E14F10822}"/>
              </a:ext>
            </a:extLst>
          </xdr:cNvPr>
          <xdr:cNvSpPr txBox="1"/>
        </xdr:nvSpPr>
        <xdr:spPr>
          <a:xfrm>
            <a:off x="261257" y="2797630"/>
            <a:ext cx="1611086" cy="42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i="0" u="none" strike="noStrike" kern="1200">
                <a:ln>
                  <a:noFill/>
                </a:ln>
                <a:solidFill>
                  <a:srgbClr val="F7CE75"/>
                </a:solidFill>
                <a:latin typeface="Arial Black" panose="020B0A04020102020204" pitchFamily="34" charset="0"/>
                <a:ea typeface="Calibri"/>
                <a:cs typeface="Calibri"/>
              </a:rPr>
              <a:t>previous year :</a:t>
            </a:r>
          </a:p>
        </xdr:txBody>
      </xdr:sp>
    </xdr:grpSp>
    <xdr:clientData/>
  </xdr:twoCellAnchor>
  <xdr:twoCellAnchor>
    <xdr:from>
      <xdr:col>4</xdr:col>
      <xdr:colOff>380264</xdr:colOff>
      <xdr:row>9</xdr:row>
      <xdr:rowOff>65312</xdr:rowOff>
    </xdr:from>
    <xdr:to>
      <xdr:col>8</xdr:col>
      <xdr:colOff>461864</xdr:colOff>
      <xdr:row>18</xdr:row>
      <xdr:rowOff>19798</xdr:rowOff>
    </xdr:to>
    <xdr:grpSp>
      <xdr:nvGrpSpPr>
        <xdr:cNvPr id="36" name="Group 35">
          <a:extLst>
            <a:ext uri="{FF2B5EF4-FFF2-40B4-BE49-F238E27FC236}">
              <a16:creationId xmlns:a16="http://schemas.microsoft.com/office/drawing/2014/main" id="{4CC83002-04DE-4439-B5CD-6E0DEDFD4AC5}"/>
            </a:ext>
          </a:extLst>
        </xdr:cNvPr>
        <xdr:cNvGrpSpPr/>
      </xdr:nvGrpSpPr>
      <xdr:grpSpPr>
        <a:xfrm>
          <a:off x="2818664" y="1741712"/>
          <a:ext cx="2520000" cy="1620000"/>
          <a:chOff x="173436" y="1752598"/>
          <a:chExt cx="2520000" cy="1620000"/>
        </a:xfrm>
      </xdr:grpSpPr>
      <xdr:sp macro="" textlink="">
        <xdr:nvSpPr>
          <xdr:cNvPr id="37" name="Rectangle: Rounded Corners 36">
            <a:extLst>
              <a:ext uri="{FF2B5EF4-FFF2-40B4-BE49-F238E27FC236}">
                <a16:creationId xmlns:a16="http://schemas.microsoft.com/office/drawing/2014/main" id="{C2D6FD6A-3A50-2E9A-F8BC-9661DF1931E6}"/>
              </a:ext>
            </a:extLst>
          </xdr:cNvPr>
          <xdr:cNvSpPr/>
        </xdr:nvSpPr>
        <xdr:spPr>
          <a:xfrm>
            <a:off x="173436" y="1752598"/>
            <a:ext cx="2520000" cy="162000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kern="1200">
                <a:solidFill>
                  <a:srgbClr val="FFC000"/>
                </a:solidFill>
                <a:latin typeface="Arial Black" panose="020B0A04020102020204" pitchFamily="34" charset="0"/>
                <a:cs typeface="Times New Roman" panose="02020603050405020304" pitchFamily="18" charset="0"/>
              </a:rPr>
              <a:t>Total</a:t>
            </a:r>
            <a:r>
              <a:rPr lang="en-US" sz="1600" kern="1200" baseline="0">
                <a:solidFill>
                  <a:srgbClr val="FFC000"/>
                </a:solidFill>
                <a:latin typeface="Arial Black" panose="020B0A04020102020204" pitchFamily="34" charset="0"/>
                <a:cs typeface="Times New Roman" panose="02020603050405020304" pitchFamily="18" charset="0"/>
              </a:rPr>
              <a:t> Profit</a:t>
            </a:r>
          </a:p>
        </xdr:txBody>
      </xdr:sp>
      <xdr:sp macro="" textlink="Analysis!A30">
        <xdr:nvSpPr>
          <xdr:cNvPr id="38" name="TextBox 37">
            <a:extLst>
              <a:ext uri="{FF2B5EF4-FFF2-40B4-BE49-F238E27FC236}">
                <a16:creationId xmlns:a16="http://schemas.microsoft.com/office/drawing/2014/main" id="{4CDD4F3A-BA81-106E-30DA-43830E129EED}"/>
              </a:ext>
            </a:extLst>
          </xdr:cNvPr>
          <xdr:cNvSpPr txBox="1"/>
        </xdr:nvSpPr>
        <xdr:spPr>
          <a:xfrm>
            <a:off x="566058" y="2122716"/>
            <a:ext cx="1796145" cy="664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265B77-9600-4F73-AD1F-A9317CB1B693}" type="TxLink">
              <a:rPr lang="en-US" sz="2800" b="0" i="0" u="none" strike="noStrike" kern="1200">
                <a:ln>
                  <a:noFill/>
                </a:ln>
                <a:solidFill>
                  <a:srgbClr val="DB3A01"/>
                </a:solidFill>
                <a:latin typeface="Arial Black" panose="020B0A04020102020204" pitchFamily="34" charset="0"/>
                <a:ea typeface="Calibri"/>
                <a:cs typeface="Calibri"/>
              </a:rPr>
              <a:t> 93,439 </a:t>
            </a:fld>
            <a:endParaRPr lang="en-AU" sz="6000" b="0" kern="1200">
              <a:ln>
                <a:noFill/>
              </a:ln>
              <a:solidFill>
                <a:srgbClr val="DB3A01"/>
              </a:solidFill>
              <a:latin typeface="Arial Black" panose="020B0A04020102020204" pitchFamily="34" charset="0"/>
            </a:endParaRPr>
          </a:p>
        </xdr:txBody>
      </xdr:sp>
      <xdr:sp macro="" textlink="Analysis!B30">
        <xdr:nvSpPr>
          <xdr:cNvPr id="39" name="TextBox 38">
            <a:extLst>
              <a:ext uri="{FF2B5EF4-FFF2-40B4-BE49-F238E27FC236}">
                <a16:creationId xmlns:a16="http://schemas.microsoft.com/office/drawing/2014/main" id="{538E2767-BBDC-FBCD-6296-A4C739A9B050}"/>
              </a:ext>
            </a:extLst>
          </xdr:cNvPr>
          <xdr:cNvSpPr txBox="1"/>
        </xdr:nvSpPr>
        <xdr:spPr>
          <a:xfrm>
            <a:off x="1491344" y="2764972"/>
            <a:ext cx="1045028" cy="500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B426FB9-3F09-4CAF-9BF6-0D27ECAD7D02}" type="TxLink">
              <a:rPr lang="en-US" sz="1400" b="0" i="0" u="none" strike="noStrike" kern="1200">
                <a:ln>
                  <a:noFill/>
                </a:ln>
                <a:solidFill>
                  <a:srgbClr val="DB3A01"/>
                </a:solidFill>
                <a:latin typeface="Arial Black" panose="020B0A04020102020204" pitchFamily="34" charset="0"/>
                <a:ea typeface="Calibri"/>
                <a:cs typeface="Calibri"/>
              </a:rPr>
              <a:t> 81,795 </a:t>
            </a:fld>
            <a:endParaRPr lang="en-AU" sz="2000" b="0" i="0" u="none" strike="noStrike" kern="1200">
              <a:ln>
                <a:noFill/>
              </a:ln>
              <a:solidFill>
                <a:srgbClr val="DB3A01"/>
              </a:solidFill>
              <a:latin typeface="Arial Black" panose="020B0A04020102020204" pitchFamily="34" charset="0"/>
              <a:ea typeface="Calibri"/>
              <a:cs typeface="Calibri"/>
            </a:endParaRPr>
          </a:p>
        </xdr:txBody>
      </xdr:sp>
      <xdr:sp macro="" textlink="">
        <xdr:nvSpPr>
          <xdr:cNvPr id="40" name="TextBox 39">
            <a:extLst>
              <a:ext uri="{FF2B5EF4-FFF2-40B4-BE49-F238E27FC236}">
                <a16:creationId xmlns:a16="http://schemas.microsoft.com/office/drawing/2014/main" id="{2170B4C7-4E58-29EB-C4F3-72A482F4A49C}"/>
              </a:ext>
            </a:extLst>
          </xdr:cNvPr>
          <xdr:cNvSpPr txBox="1"/>
        </xdr:nvSpPr>
        <xdr:spPr>
          <a:xfrm>
            <a:off x="315685" y="2797632"/>
            <a:ext cx="1338944" cy="42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kern="1200">
                <a:ln>
                  <a:noFill/>
                </a:ln>
                <a:solidFill>
                  <a:srgbClr val="F7CE75"/>
                </a:solidFill>
                <a:latin typeface="Arial Black" panose="020B0A04020102020204" pitchFamily="34" charset="0"/>
                <a:ea typeface="Calibri"/>
                <a:cs typeface="Calibri"/>
              </a:rPr>
              <a:t>previous year :</a:t>
            </a:r>
          </a:p>
        </xdr:txBody>
      </xdr:sp>
    </xdr:grpSp>
    <xdr:clientData/>
  </xdr:twoCellAnchor>
  <xdr:oneCellAnchor>
    <xdr:from>
      <xdr:col>24</xdr:col>
      <xdr:colOff>65314</xdr:colOff>
      <xdr:row>6</xdr:row>
      <xdr:rowOff>76200</xdr:rowOff>
    </xdr:from>
    <xdr:ext cx="184731" cy="264560"/>
    <xdr:sp macro="" textlink="">
      <xdr:nvSpPr>
        <xdr:cNvPr id="42" name="TextBox 41">
          <a:extLst>
            <a:ext uri="{FF2B5EF4-FFF2-40B4-BE49-F238E27FC236}">
              <a16:creationId xmlns:a16="http://schemas.microsoft.com/office/drawing/2014/main" id="{4EDEE894-5C14-78E3-E902-77C4D013E476}"/>
            </a:ext>
          </a:extLst>
        </xdr:cNvPr>
        <xdr:cNvSpPr txBox="1"/>
      </xdr:nvSpPr>
      <xdr:spPr>
        <a:xfrm>
          <a:off x="14695714" y="11974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kern="1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91440</xdr:colOff>
      <xdr:row>7</xdr:row>
      <xdr:rowOff>175260</xdr:rowOff>
    </xdr:from>
    <xdr:to>
      <xdr:col>4</xdr:col>
      <xdr:colOff>91440</xdr:colOff>
      <xdr:row>20</xdr:row>
      <xdr:rowOff>114300</xdr:rowOff>
    </xdr:to>
    <xdr:graphicFrame macro="">
      <xdr:nvGraphicFramePr>
        <xdr:cNvPr id="4" name="over_years">
          <a:extLst>
            <a:ext uri="{FF2B5EF4-FFF2-40B4-BE49-F238E27FC236}">
              <a16:creationId xmlns:a16="http://schemas.microsoft.com/office/drawing/2014/main" id="{C0189254-1355-B639-81DD-13D1E7A90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144780</xdr:colOff>
      <xdr:row>52</xdr:row>
      <xdr:rowOff>64770</xdr:rowOff>
    </xdr:from>
    <xdr:to>
      <xdr:col>10</xdr:col>
      <xdr:colOff>1089660</xdr:colOff>
      <xdr:row>67</xdr:row>
      <xdr:rowOff>64770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2C6241F-BE96-DF80-6247-E2C227250B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335780" y="9612630"/>
              <a:ext cx="4572000" cy="27432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71718</xdr:colOff>
      <xdr:row>7</xdr:row>
      <xdr:rowOff>8964</xdr:rowOff>
    </xdr:from>
    <xdr:to>
      <xdr:col>22</xdr:col>
      <xdr:colOff>251012</xdr:colOff>
      <xdr:row>20</xdr:row>
      <xdr:rowOff>134470</xdr:rowOff>
    </xdr:to>
    <xdr:graphicFrame macro="">
      <xdr:nvGraphicFramePr>
        <xdr:cNvPr id="13" name="Chart 12">
          <a:extLst>
            <a:ext uri="{FF2B5EF4-FFF2-40B4-BE49-F238E27FC236}">
              <a16:creationId xmlns:a16="http://schemas.microsoft.com/office/drawing/2014/main" id="{E7D5EA19-3D5F-AD74-2F14-51647CC70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147917</xdr:colOff>
      <xdr:row>14</xdr:row>
      <xdr:rowOff>31377</xdr:rowOff>
    </xdr:from>
    <xdr:to>
      <xdr:col>31</xdr:col>
      <xdr:colOff>183776</xdr:colOff>
      <xdr:row>29</xdr:row>
      <xdr:rowOff>85165</xdr:rowOff>
    </xdr:to>
    <xdr:graphicFrame macro="">
      <xdr:nvGraphicFramePr>
        <xdr:cNvPr id="14" name="Chart 13">
          <a:extLst>
            <a:ext uri="{FF2B5EF4-FFF2-40B4-BE49-F238E27FC236}">
              <a16:creationId xmlns:a16="http://schemas.microsoft.com/office/drawing/2014/main" id="{16FD8D01-C3E1-9E0A-A712-3789E3066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43544</xdr:colOff>
      <xdr:row>8</xdr:row>
      <xdr:rowOff>108857</xdr:rowOff>
    </xdr:from>
    <xdr:to>
      <xdr:col>17</xdr:col>
      <xdr:colOff>566057</xdr:colOff>
      <xdr:row>21</xdr:row>
      <xdr:rowOff>97972</xdr:rowOff>
    </xdr:to>
    <xdr:graphicFrame macro="">
      <xdr:nvGraphicFramePr>
        <xdr:cNvPr id="20" name="Chart 19">
          <a:extLst>
            <a:ext uri="{FF2B5EF4-FFF2-40B4-BE49-F238E27FC236}">
              <a16:creationId xmlns:a16="http://schemas.microsoft.com/office/drawing/2014/main" id="{4C7311F9-D94C-973E-875E-ED4B68963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051680208337" backgroundQuery="1" createdVersion="8" refreshedVersion="8" minRefreshableVersion="3" recordCount="0" supportSubquery="1" supportAdvancedDrill="1" xr:uid="{A9FB451B-7507-45B5-8A8D-FE8B7B1B86E9}">
  <cacheSource type="external" connectionId="5"/>
  <cacheFields count="3">
    <cacheField name="[Measures].[Sum of total_sales]" caption="Sum of total_sales" numFmtId="0" hierarchy="37" level="32767"/>
    <cacheField name="[Orders].[State].[State]" caption="State" numFmtId="0" hierarchy="14" level="1">
      <sharedItems count="47">
        <s v="Alabama"/>
        <s v="Arizona"/>
        <s v="Arkansas"/>
        <s v="California"/>
        <s v="Colorado"/>
        <s v="Connecticut"/>
        <s v="Delaware"/>
        <s v="District of Columbia"/>
        <s v="Florida"/>
        <s v="Georgia"/>
        <s v="Idaho"/>
        <s v="Illinois"/>
        <s v="Indiana"/>
        <s v="Iowa"/>
        <s v="Kansas"/>
        <s v="Kentucky"/>
        <s v="Louisiana"/>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haredItems>
    </cacheField>
    <cacheField name="[Orders].[Order Date (Year)].[Order Date (Year)]" caption="Order Date (Year)" numFmtId="0" hierarchy="26" level="1">
      <sharedItems containsSemiMixedTypes="0" containsNonDate="0" containsString="0"/>
    </cacheField>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oneField="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cacheHierarchy uniqueName="[Measures].[TotalSalesPreviousYear]" caption="TotalSalesPreviousYear" measure="1" displayFolder="" measureGroup="Orders" count="0"/>
    <cacheHierarchy uniqueName="[Measures].[selected profit]" caption="selected profit" measure="1" displayFolder="" measureGroup="Orders" count="0"/>
    <cacheHierarchy uniqueName="[Measures].[before selected profit]" caption="before selected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05168113426" backgroundQuery="1" createdVersion="8" refreshedVersion="8" minRefreshableVersion="3" recordCount="0" supportSubquery="1" supportAdvancedDrill="1" xr:uid="{F1E0881E-890C-424F-B311-FFDC2BC838F5}">
  <cacheSource type="external" connectionId="5"/>
  <cacheFields count="4">
    <cacheField name="[Measures].[Sum of total_sales]" caption="Sum of total_sales" numFmtId="0" hierarchy="37" level="32767"/>
    <cacheField name="[Orders].[Region].[Region]" caption="Region" numFmtId="0" hierarchy="16" level="1">
      <sharedItems count="4">
        <s v="Central"/>
        <s v="East"/>
        <s v="South"/>
        <s v="West"/>
      </sharedItems>
    </cacheField>
    <cacheField name="[Measures].[Sum of Profit]" caption="Sum of Profit" numFmtId="0" hierarchy="38" level="32767"/>
    <cacheField name="[Orders].[Order Date (Year)].[Order Date (Year)]" caption="Order Date (Year)" numFmtId="0" hierarchy="26" level="1">
      <sharedItems containsSemiMixedTypes="0" containsNonDate="0" containsString="0"/>
    </cacheField>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1"/>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oneField="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fieldsUsage count="1">
        <fieldUsage x="2"/>
      </fieldsUsage>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cacheHierarchy uniqueName="[Measures].[TotalSalesPreviousYear]" caption="TotalSalesPreviousYear" measure="1" displayFolder="" measureGroup="Orders" count="0"/>
    <cacheHierarchy uniqueName="[Measures].[selected profit]" caption="selected profit" measure="1" displayFolder="" measureGroup="Orders" count="0"/>
    <cacheHierarchy uniqueName="[Measures].[before selected profit]" caption="before selected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051681944446" backgroundQuery="1" createdVersion="8" refreshedVersion="8" minRefreshableVersion="3" recordCount="0" supportSubquery="1" supportAdvancedDrill="1" xr:uid="{C441599B-FBD6-492F-B3C1-2C4C527A511F}">
  <cacheSource type="external" connectionId="5"/>
  <cacheFields count="3">
    <cacheField name="[Measures].[Sum of total_sales]" caption="Sum of total_sales" numFmtId="0" hierarchy="37" level="32767"/>
    <cacheField name="[Orders].[Category].[Category]" caption="Category" numFmtId="0" hierarchy="18" level="1">
      <sharedItems count="3">
        <s v="Furniture"/>
        <s v="Office Supplies"/>
        <s v="Technology"/>
      </sharedItems>
    </cacheField>
    <cacheField name="[Orders].[Order Date (Year)].[Order Date (Year)]" caption="Order Date (Year)" numFmtId="0" hierarchy="26" level="1">
      <sharedItems containsSemiMixedTypes="0" containsNonDate="0" containsString="0"/>
    </cacheField>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oneField="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cacheHierarchy uniqueName="[Measures].[TotalSalesPreviousYear]" caption="TotalSalesPreviousYear" measure="1" displayFolder="" measureGroup="Orders" count="0"/>
    <cacheHierarchy uniqueName="[Measures].[selected profit]" caption="selected profit" measure="1" displayFolder="" measureGroup="Orders" count="0"/>
    <cacheHierarchy uniqueName="[Measures].[before selected profit]" caption="before selected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051682870369" backgroundQuery="1" createdVersion="8" refreshedVersion="8" minRefreshableVersion="3" recordCount="0" supportSubquery="1" supportAdvancedDrill="1" xr:uid="{D6301F5F-EDDA-4057-BAA2-923B8FA6C59A}">
  <cacheSource type="external" connectionId="5"/>
  <cacheFields count="3">
    <cacheField name="[Measures].[Sum of total_sales]" caption="Sum of total_sales" numFmtId="0" hierarchy="37" level="32767"/>
    <cacheField name="[Orders].[Sub-Category].[Sub-Category]" caption="Sub-Category" numFmtId="0" hierarchy="19" level="1">
      <sharedItems count="5">
        <s v="Accessories"/>
        <s v="Appliances"/>
        <s v="Chairs"/>
        <s v="Phones"/>
        <s v="Storage"/>
      </sharedItems>
    </cacheField>
    <cacheField name="[Orders].[Order Date (Year)].[Order Date (Year)]" caption="Order Date (Year)" numFmtId="0" hierarchy="26" level="1">
      <sharedItems containsSemiMixedTypes="0" containsNonDate="0" containsString="0"/>
    </cacheField>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oneField="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cacheHierarchy uniqueName="[Measures].[TotalSalesPreviousYear]" caption="TotalSalesPreviousYear" measure="1" displayFolder="" measureGroup="Orders" count="0"/>
    <cacheHierarchy uniqueName="[Measures].[selected profit]" caption="selected profit" measure="1" displayFolder="" measureGroup="Orders" count="0"/>
    <cacheHierarchy uniqueName="[Measures].[before selected profit]" caption="before selected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051683680555" backgroundQuery="1" createdVersion="8" refreshedVersion="8" minRefreshableVersion="3" recordCount="0" supportSubquery="1" supportAdvancedDrill="1" xr:uid="{04378172-581D-486A-94FB-FCC9D42E4192}">
  <cacheSource type="external" connectionId="5"/>
  <cacheFields count="3">
    <cacheField name="[Orders].[Order Year].[Order Year]" caption="Order Year" numFmtId="0" hierarchy="3" level="1">
      <sharedItems count="1">
        <s v="2017"/>
      </sharedItems>
    </cacheField>
    <cacheField name="[Measures].[Count of Returned]" caption="Count of Returned" numFmtId="0" hierarchy="39" level="32767"/>
    <cacheField name="[Orders].[Order Date (Year)].[Order Date (Year)]" caption="Order Date (Year)" numFmtId="0" hierarchy="26" level="1">
      <sharedItems containsSemiMixedTypes="0" containsNonDate="0" containsString="0"/>
    </cacheField>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2" memberValueDatatype="130" unbalanced="0">
      <fieldsUsage count="2">
        <fieldUsage x="-1"/>
        <fieldUsage x="0"/>
      </fieldsUsage>
    </cacheHierarchy>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oneField="1">
      <fieldsUsage count="1">
        <fieldUsage x="1"/>
      </fieldsUsage>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cacheHierarchy uniqueName="[Measures].[TotalSalesPreviousYear]" caption="TotalSalesPreviousYear" measure="1" displayFolder="" measureGroup="Orders" count="0"/>
    <cacheHierarchy uniqueName="[Measures].[selected profit]" caption="selected profit" measure="1" displayFolder="" measureGroup="Orders" count="0"/>
    <cacheHierarchy uniqueName="[Measures].[before selected profit]" caption="before selected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051686921295" backgroundQuery="1" createdVersion="8" refreshedVersion="8" minRefreshableVersion="3" recordCount="0" supportSubquery="1" supportAdvancedDrill="1" xr:uid="{F2BEEE4A-1BBA-4AAF-8891-21ABC94000A5}">
  <cacheSource type="external" connectionId="5"/>
  <cacheFields count="3">
    <cacheField name="[Measures].[TotalSalesSelectedYear]" caption="TotalSalesSelectedYear" numFmtId="0" hierarchy="41" level="32767"/>
    <cacheField name="[Measures].[TotalSalesPreviousYear]" caption="TotalSalesPreviousYear" numFmtId="0" hierarchy="42" level="32767"/>
    <cacheField name="[Orders].[Order Date (Year)].[Order Date (Year)]" caption="Order Date (Year)" numFmtId="0" hierarchy="26" level="1">
      <sharedItems containsSemiMixedTypes="0" containsNonDate="0" containsString="0"/>
    </cacheField>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oneField="1">
      <fieldsUsage count="1">
        <fieldUsage x="0"/>
      </fieldsUsage>
    </cacheHierarchy>
    <cacheHierarchy uniqueName="[Measures].[TotalSalesPreviousYear]" caption="TotalSalesPreviousYear" measure="1" displayFolder="" measureGroup="Orders" count="0" oneField="1">
      <fieldsUsage count="1">
        <fieldUsage x="1"/>
      </fieldsUsage>
    </cacheHierarchy>
    <cacheHierarchy uniqueName="[Measures].[selected profit]" caption="selected profit" measure="1" displayFolder="" measureGroup="Orders" count="0"/>
    <cacheHierarchy uniqueName="[Measures].[before selected profit]" caption="before selected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051687384257" backgroundQuery="1" createdVersion="8" refreshedVersion="8" minRefreshableVersion="3" recordCount="0" supportSubquery="1" supportAdvancedDrill="1" xr:uid="{84707DC2-D728-4ACE-A362-4C591B1E7C50}">
  <cacheSource type="external" connectionId="5"/>
  <cacheFields count="3">
    <cacheField name="[Measures].[selected profit]" caption="selected profit" numFmtId="0" hierarchy="43" level="32767"/>
    <cacheField name="[Measures].[before selected profit]" caption="before selected profit" numFmtId="0" hierarchy="44" level="32767"/>
    <cacheField name="[Orders].[Order Date (Year)].[Order Date (Year)]" caption="Order Date (Year)" numFmtId="0" hierarchy="26" level="1">
      <sharedItems containsSemiMixedTypes="0" containsNonDate="0" containsString="0"/>
    </cacheField>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cacheHierarchy uniqueName="[Measures].[TotalSalesPreviousYear]" caption="TotalSalesPreviousYear" measure="1" displayFolder="" measureGroup="Orders" count="0"/>
    <cacheHierarchy uniqueName="[Measures].[selected profit]" caption="selected profit" measure="1" displayFolder="" measureGroup="Orders" count="0" oneField="1">
      <fieldsUsage count="1">
        <fieldUsage x="0"/>
      </fieldsUsage>
    </cacheHierarchy>
    <cacheHierarchy uniqueName="[Measures].[before selected profit]" caption="before selected profit" measure="1" displayFolder="" measureGroup="Orders" count="0" oneField="1">
      <fieldsUsage count="1">
        <fieldUsage x="1"/>
      </fieldsUsage>
    </cacheHierarchy>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052980324072" backgroundQuery="1" createdVersion="8" refreshedVersion="8" minRefreshableVersion="3" recordCount="0" supportSubquery="1" supportAdvancedDrill="1" xr:uid="{21643B09-7491-4084-A699-4A19FF59FBE5}">
  <cacheSource type="external" connectionId="5"/>
  <cacheFields count="6">
    <cacheField name="[Orders].[Order Date].[Order Date]" caption="Order Date" numFmtId="0" hierarchy="2" level="1">
      <sharedItems containsSemiMixedTypes="0" containsNonDate="0" containsDate="1" containsString="0" minDate="2014-01-03T00:00:00" maxDate="2014-02-01T00:00:00" count="22">
        <d v="2014-01-03T00:00:00"/>
        <d v="2014-01-04T00:00:00"/>
        <d v="2014-01-05T00:00:00"/>
        <d v="2014-01-06T00:00:00"/>
        <d v="2014-01-07T00:00:00"/>
        <d v="2014-01-09T00:00:00"/>
        <d v="2014-01-10T00:00:00"/>
        <d v="2014-01-11T00:00:00"/>
        <d v="2014-01-13T00:00:00"/>
        <d v="2014-01-14T00:00:00"/>
        <d v="2014-01-15T00:00:00"/>
        <d v="2014-01-16T00:00:00"/>
        <d v="2014-01-18T00:00:00"/>
        <d v="2014-01-19T00:00:00"/>
        <d v="2014-01-20T00:00:00"/>
        <d v="2014-01-21T00:00:00"/>
        <d v="2014-01-23T00:00:00"/>
        <d v="2014-01-26T00:00:00"/>
        <d v="2014-01-27T00:00:00"/>
        <d v="2014-01-28T00:00:00"/>
        <d v="2014-01-30T00:00:00"/>
        <d v="2014-01-31T00:00:00"/>
      </sharedItems>
    </cacheField>
    <cacheField name="[Orders].[Order Date (Month)].[Order Date (Month)]" caption="Order Date (Month)" numFmtId="0" hierarchy="28" level="1">
      <sharedItems count="3">
        <s v="Jan"/>
        <s v="Feb"/>
        <s v="Mar"/>
      </sharedItems>
    </cacheField>
    <cacheField name="[Orders].[Order Date (Quarter)].[Order Date (Quarter)]" caption="Order Date (Quarter)" numFmtId="0" hierarchy="27" level="1">
      <sharedItems count="4">
        <s v="Qtr1"/>
        <s v="Qtr2"/>
        <s v="Qtr3"/>
        <s v="Qtr4"/>
      </sharedItems>
    </cacheField>
    <cacheField name="[Orders].[Order Date (Year)].[Order Date (Year)]" caption="Order Date (Year)" numFmtId="0" hierarchy="26" level="1">
      <sharedItems count="4">
        <s v="2014"/>
        <s v="2015"/>
        <s v="2016"/>
        <s v="2017"/>
      </sharedItems>
    </cacheField>
    <cacheField name="[Measures].[Sum of total_sales]" caption="Sum of total_sales" numFmtId="0" hierarchy="37" level="32767"/>
    <cacheField name="[Measures].[Sum of Profit]" caption="Sum of Profit" numFmtId="0" hierarchy="38" level="32767"/>
  </cacheFields>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Order Year]" caption="Order Year" attribute="1" defaultMemberUniqueName="[Orders].[Order Year].[All]" allUniqueName="[Orders].[Order Year].[All]" dimensionUniqueName="[Orders]" displayFolder="" count="0" memberValueDatatype="130" unbalanced="0"/>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oneField="1">
      <fieldsUsage count="1">
        <fieldUsage x="4"/>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fieldsUsage count="1">
        <fieldUsage x="5"/>
      </fieldsUsage>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cacheHierarchy uniqueName="[Measures].[TotalSalesPreviousYear]" caption="TotalSalesPreviousYear" measure="1" displayFolder="" measureGroup="Orders" count="0"/>
    <cacheHierarchy uniqueName="[Measures].[selected profit]" caption="selected profit" measure="1" displayFolder="" measureGroup="Orders" count="0"/>
    <cacheHierarchy uniqueName="[Measures].[before selected profit]" caption="before selected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er" refreshedDate="45680.043792129632" backgroundQuery="1" createdVersion="3" refreshedVersion="8" minRefreshableVersion="3" recordCount="0" supportSubquery="1" supportAdvancedDrill="1" xr:uid="{393B8F75-BC54-4FD0-9FAE-9A4FDAC427FC}">
  <cacheSource type="external" connectionId="5">
    <extLst>
      <ext xmlns:x14="http://schemas.microsoft.com/office/spreadsheetml/2009/9/main" uri="{F057638F-6D5F-4e77-A914-E7F072B9BCA8}">
        <x14:sourceConnection name="ThisWorkbookDataModel"/>
      </ext>
    </extLst>
  </cacheSource>
  <cacheFields count="0"/>
  <cacheHierarchies count="5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Ship Date.1.1.1]" caption="Ship Date.1.1.1" attribute="1" defaultMemberUniqueName="[Orders].[Ship Date.1.1.1].[All]" allUniqueName="[Orders].[Ship Date.1.1.1].[All]" dimensionUniqueName="[Orders]" displayFolder="" count="0" memberValueDatatype="20" unbalanced="0"/>
    <cacheHierarchy uniqueName="[Orders].[Ship Date.1.1.2]" caption="Ship Date.1.1.2" attribute="1" defaultMemberUniqueName="[Orders].[Ship Date.1.1.2].[All]" allUniqueName="[Orders].[Ship Date.1.1.2].[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20" unbalanced="0"/>
    <cacheHierarchy uniqueName="[Orders].[ship date]" caption="ship date" attribute="1" defaultMemberUniqueName="[Orders].[ship date].[All]" allUniqueName="[Orders].[ship dat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total_sales]" caption="Count of total_sales" measure="1" displayFolder="" measureGroup="Orders" count="0">
      <extLst>
        <ext xmlns:x15="http://schemas.microsoft.com/office/spreadsheetml/2010/11/main" uri="{B97F6D7D-B522-45F9-BDA1-12C45D357490}">
          <x15:cacheHierarchy aggregatedColumn="24"/>
        </ext>
      </extLst>
    </cacheHierarchy>
    <cacheHierarchy uniqueName="[Measures].[Sum of total_sales]" caption="Sum of total_sales" measure="1" displayFolder="" measureGroup="Orders" count="0">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5"/>
        </ext>
      </extLst>
    </cacheHierarchy>
    <cacheHierarchy uniqueName="[Measures].[Count of Returned]" caption="Count of Returned" measure="1" displayFolder="" measureGroup="Return" count="0">
      <extLst>
        <ext xmlns:x15="http://schemas.microsoft.com/office/spreadsheetml/2010/11/main" uri="{B97F6D7D-B522-45F9-BDA1-12C45D357490}">
          <x15:cacheHierarchy aggregatedColumn="31"/>
        </ext>
      </extLst>
    </cacheHierarchy>
    <cacheHierarchy uniqueName="[Measures].[Count of Order ID]" caption="Count of Order ID" measure="1" displayFolder="" measureGroup="Return" count="0">
      <extLst>
        <ext xmlns:x15="http://schemas.microsoft.com/office/spreadsheetml/2010/11/main" uri="{B97F6D7D-B522-45F9-BDA1-12C45D357490}">
          <x15:cacheHierarchy aggregatedColumn="32"/>
        </ext>
      </extLst>
    </cacheHierarchy>
    <cacheHierarchy uniqueName="[Measures].[TotalSalesSelectedYear]" caption="TotalSalesSelectedYear" measure="1" displayFolder="" measureGroup="Orders" count="0"/>
    <cacheHierarchy uniqueName="[Measures].[TotalSalesPreviousYear]" caption="TotalSalesPreviousYear" measure="1" displayFolder="" measureGroup="Orders" count="0"/>
    <cacheHierarchy uniqueName="[Measures].[selected profit]" caption="selected profit" measure="1" displayFolder="" measureGroup="Orders" count="0"/>
    <cacheHierarchy uniqueName="[Measures].[before selected profit]" caption="before selected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16667268"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622F95-0F97-46B4-A412-8BCE1BAD575C}" name="PivotTable13" cacheId="2102" applyNumberFormats="0" applyBorderFormats="0" applyFontFormats="0" applyPatternFormats="0" applyAlignmentFormats="0" applyWidthHeightFormats="1" dataCaption="Values" tag="f64cb36a-bd3e-45c4-9a5b-6d7b57938767" updatedVersion="8" minRefreshableVersion="3" useAutoFormatting="1" itemPrintTitles="1" createdVersion="8" indent="0" outline="1" outlineData="1" multipleFieldFilters="0">
  <location ref="A28:B29"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formats count="1">
    <format dxfId="4">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153095-CB9A-4D99-9381-157E4CA6D690}" name="PivotTable10" cacheId="2099" applyNumberFormats="0" applyBorderFormats="0" applyFontFormats="0" applyPatternFormats="0" applyAlignmentFormats="0" applyWidthHeightFormats="1" dataCaption="Values" tag="f43f6dbe-257a-47a4-a1b8-dd135e99033f" updatedVersion="8" minRefreshableVersion="3" useAutoFormatting="1" itemPrintTitles="1" createdVersion="8" indent="0" outline="1" outlineData="1" multipleFieldFilters="0">
  <location ref="A24:B25"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FBD042-C005-47E7-B038-08F300BC7657}" name="PivotTable6" cacheId="2096" applyNumberFormats="0" applyBorderFormats="0" applyFontFormats="0" applyPatternFormats="0" applyAlignmentFormats="0" applyWidthHeightFormats="1" dataCaption="Values" tag="644c094f-9528-452c-8ded-ccbbcf63c3e3" updatedVersion="8" minRefreshableVersion="3" useAutoFormatting="1" itemPrintTitles="1" createdVersion="8" indent="0" outline="1" outlineData="1" multipleFieldFilters="0">
  <location ref="AH2:AI4"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Returned" fld="1" subtotal="count" baseField="0" baseItem="0"/>
  </dataFields>
  <formats count="12">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59B139-B5D5-4345-978E-C22D1C9AD3A7}" name="PivotTable5" cacheId="2093" applyNumberFormats="0" applyBorderFormats="0" applyFontFormats="0" applyPatternFormats="0" applyAlignmentFormats="0" applyWidthHeightFormats="1" dataCaption="Values" tag="e6cdefd3-f069-4c8e-b17f-cb995f1c7e05" updatedVersion="8" minRefreshableVersion="3" useAutoFormatting="1" itemPrintTitles="1" createdVersion="8" indent="0" outline="1" outlineData="1" multipleFieldFilters="0" chartFormat="6">
  <location ref="Y2:Z8"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2"/>
    </i>
    <i>
      <x v="1"/>
    </i>
    <i>
      <x/>
    </i>
    <i>
      <x v="4"/>
    </i>
    <i>
      <x v="3"/>
    </i>
    <i t="grand">
      <x/>
    </i>
  </rowItems>
  <colItems count="1">
    <i/>
  </colItems>
  <dataFields count="1">
    <dataField name="Sum of total_sales" fld="0" baseField="0" baseItem="0" numFmtId="164"/>
  </dataFields>
  <formats count="1">
    <format dxfId="18">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37">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C82883-45E4-4AA9-B938-598B3F431A90}" name="PivotTable4" cacheId="2090" applyNumberFormats="0" applyBorderFormats="0" applyFontFormats="0" applyPatternFormats="0" applyAlignmentFormats="0" applyWidthHeightFormats="1" dataCaption="Values" tag="fe521b3c-194d-48b4-999e-07ef8c02df2f" updatedVersion="8" minRefreshableVersion="3" useAutoFormatting="1" itemPrintTitles="1" createdVersion="8" indent="0" outline="1" outlineData="1" multipleFieldFilters="0" chartFormat="14">
  <location ref="T2:U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total_sales" fld="0" baseField="0" baseItem="0" numFmtId="164"/>
  </dataFields>
  <formats count="1">
    <format dxfId="19">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862F24-272C-4899-B24D-787D03F51042}" name="PivotTable3" cacheId="2087" applyNumberFormats="0" applyBorderFormats="0" applyFontFormats="0" applyPatternFormats="0" applyAlignmentFormats="0" applyWidthHeightFormats="1" dataCaption="Values" tag="ce3e5169-ff94-4c11-9579-b23c135e2fad" updatedVersion="8" minRefreshableVersion="3" useAutoFormatting="1" subtotalHiddenItems="1" itemPrintTitles="1" createdVersion="8" indent="0" outline="1" outlineData="1" multipleFieldFilters="0" chartFormat="22">
  <location ref="N2:P7" firstHeaderRow="0" firstDataRow="1" firstDataCol="1"/>
  <pivotFields count="4">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5">
    <i>
      <x v="3"/>
    </i>
    <i>
      <x v="1"/>
    </i>
    <i>
      <x/>
    </i>
    <i>
      <x v="2"/>
    </i>
    <i t="grand">
      <x/>
    </i>
  </rowItems>
  <colFields count="1">
    <field x="-2"/>
  </colFields>
  <colItems count="2">
    <i>
      <x/>
    </i>
    <i i="1">
      <x v="1"/>
    </i>
  </colItems>
  <dataFields count="2">
    <dataField name="Sales" fld="0" baseField="0" baseItem="0"/>
    <dataField name="Profit" fld="2" baseField="0" baseItem="0"/>
  </dataFields>
  <formats count="1">
    <format dxfId="5">
      <pivotArea outline="0" collapsedLevelsAreSubtotals="1" fieldPosition="0"/>
    </format>
  </format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caption="Profi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DAF96C-5E00-41D3-A7FF-803FE0699048}" name="PivotTable2" cacheId="2084" applyNumberFormats="0" applyBorderFormats="0" applyFontFormats="0" applyPatternFormats="0" applyAlignmentFormats="0" applyWidthHeightFormats="1" dataCaption="Values" tag="532193ad-76eb-4157-81f6-59009e22d835" updatedVersion="8" minRefreshableVersion="3" useAutoFormatting="1" itemPrintTitles="1" createdVersion="8" indent="0" outline="1" outlineData="1" multipleFieldFilters="0" chartFormat="6">
  <location ref="G2:H50" firstHeaderRow="1" firstDataRow="1" firstDataCol="1"/>
  <pivotFields count="3">
    <pivotField dataField="1" subtotalTop="0" showAll="0" defaultSubtotal="0"/>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allDrilled="1" subtotalTop="0" showAll="0" dataSourceSort="1" defaultSubtotal="0" defaultAttributeDrillState="1"/>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Sum of total_sales" fld="0" baseField="0" baseItem="0"/>
  </dataFields>
  <formats count="1">
    <format dxfId="2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24D237-6BA3-41D7-A234-8720F097C7B8}" name="over_years" cacheId="2108" applyNumberFormats="0" applyBorderFormats="0" applyFontFormats="0" applyPatternFormats="0" applyAlignmentFormats="0" applyWidthHeightFormats="1" dataCaption="Values" tag="9dfbdf6a-d867-4049-99cf-951f41fb1cca" updatedVersion="8" minRefreshableVersion="3" useAutoFormatting="1" subtotalHiddenItems="1" itemPrintTitles="1" createdVersion="8" indent="0" outline="1" outlineData="1" multipleFieldFilters="0" chartFormat="16">
  <location ref="A2:C7" firstHeaderRow="0" firstDataRow="1" firstDataCol="1"/>
  <pivotFields count="6">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xis="axisRow" allDrilled="1" subtotalTop="0" showAll="0" dataSourceSort="1" defaultSubtotal="0">
      <items count="3">
        <item x="0" e="0"/>
        <item x="1" e="0"/>
        <item x="2" e="0"/>
      </items>
    </pivotField>
    <pivotField axis="axisRow" allDrilled="1" subtotalTop="0" showAll="0" dataSourceSort="1" defaultSubtotal="0">
      <items count="4">
        <item x="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 dataField="1" subtotalTop="0" showAll="0" defaultSubtotal="0"/>
  </pivotFields>
  <rowFields count="4">
    <field x="3"/>
    <field x="2"/>
    <field x="1"/>
    <field x="0"/>
  </rowFields>
  <rowItems count="5">
    <i>
      <x/>
    </i>
    <i>
      <x v="1"/>
    </i>
    <i>
      <x v="2"/>
    </i>
    <i>
      <x v="3"/>
    </i>
    <i t="grand">
      <x/>
    </i>
  </rowItems>
  <colFields count="1">
    <field x="-2"/>
  </colFields>
  <colItems count="2">
    <i>
      <x/>
    </i>
    <i i="1">
      <x v="1"/>
    </i>
  </colItems>
  <dataFields count="2">
    <dataField name="Sales" fld="4" baseField="3" baseItem="0" numFmtId="164"/>
    <dataField name="Profit" fld="5" baseField="3" baseItem="0"/>
  </dataFields>
  <formats count="2">
    <format dxfId="2">
      <pivotArea outline="0" collapsedLevelsAreSubtotals="1" fieldPosition="0"/>
    </format>
    <format dxfId="3">
      <pivotArea field="3" grandRow="1" outline="0" collapsedLevelsAreSubtotals="1" axis="axisRow" fieldPosition="0">
        <references count="1">
          <reference field="4294967294" count="1" selected="0">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caption="Profi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26"/>
    <rowHierarchyUsage hierarchyUsage="27"/>
    <rowHierarchyUsage hierarchyUsage="28"/>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1A9C95E-F7F3-46A3-822A-3D0CF8A72F9F}" sourceName="[Orders].[State]">
  <pivotTables>
    <pivotTable tabId="6" name="PivotTable10"/>
    <pivotTable tabId="6" name="PivotTable2"/>
    <pivotTable tabId="6" name="PivotTable3"/>
    <pivotTable tabId="6" name="PivotTable4"/>
    <pivotTable tabId="6" name="PivotTable5"/>
    <pivotTable tabId="6" name="PivotTable6"/>
    <pivotTable tabId="6" name="PivotTable13"/>
  </pivotTables>
  <data>
    <olap pivotCacheId="1916667268">
      <levels count="2">
        <level uniqueName="[Orders].[State].[(All)]" sourceCaption="(All)" count="0"/>
        <level uniqueName="[Orders].[State].[State]" sourceCaption="State" count="49">
          <ranges>
            <range startItem="0">
              <i n="[Orders].[State].&amp;[Alabama]" c="Alabama"/>
              <i n="[Orders].[State].&amp;[Arizona]" c="Arizona"/>
              <i n="[Orders].[State].&amp;[Arkansas]" c="Arkansas"/>
              <i n="[Orders].[State].&amp;[California]" c="California"/>
              <i n="[Orders].[State].&amp;[Colorado]" c="Colorado"/>
              <i n="[Orders].[State].&amp;[Connecticut]" c="Connecticut"/>
              <i n="[Orders].[State].&amp;[Delaware]" c="Delaware"/>
              <i n="[Orders].[State].&amp;[District of Columbia]" c="District of Columbia"/>
              <i n="[Orders].[State].&amp;[Florida]" c="Florida"/>
              <i n="[Orders].[State].&amp;[Georgia]" c="Georgia"/>
              <i n="[Orders].[State].&amp;[Idaho]" c="Idaho"/>
              <i n="[Orders].[State].&amp;[Illinois]" c="Illinois"/>
              <i n="[Orders].[State].&amp;[Indiana]" c="Indiana"/>
              <i n="[Orders].[State].&amp;[Iowa]" c="Iowa"/>
              <i n="[Orders].[State].&amp;[Kansas]" c="Kansas"/>
              <i n="[Orders].[State].&amp;[Kentucky]" c="Kentucky"/>
              <i n="[Orders].[State].&amp;[Louisiana]" c="Louisiana"/>
              <i n="[Orders].[State].&amp;[Maryland]" c="Maryland"/>
              <i n="[Orders].[State].&amp;[Massachusetts]" c="Massachusetts"/>
              <i n="[Orders].[State].&amp;[Michigan]" c="Michigan"/>
              <i n="[Orders].[State].&amp;[Minnesota]" c="Minnesota"/>
              <i n="[Orders].[State].&amp;[Mississippi]" c="Mississippi"/>
              <i n="[Orders].[State].&amp;[Missouri]" c="Missouri"/>
              <i n="[Orders].[State].&amp;[Montana]" c="Montana"/>
              <i n="[Orders].[State].&amp;[Nebraska]" c="Nebraska"/>
              <i n="[Orders].[State].&amp;[Nevada]" c="Nevada"/>
              <i n="[Orders].[State].&amp;[New Hampshire]" c="New Hampshire"/>
              <i n="[Orders].[State].&amp;[New Jersey]" c="New Jersey"/>
              <i n="[Orders].[State].&amp;[New Mexico]" c="New Mexico"/>
              <i n="[Orders].[State].&amp;[New York]" c="New York"/>
              <i n="[Orders].[State].&amp;[North Carolina]" c="North Carolina"/>
              <i n="[Orders].[State].&amp;[North Dakota]" c="North Dakota"/>
              <i n="[Orders].[State].&amp;[Ohio]" c="Ohio"/>
              <i n="[Orders].[State].&amp;[Oklahoma]" c="Oklahoma"/>
              <i n="[Orders].[State].&amp;[Oregon]" c="Oregon"/>
              <i n="[Orders].[State].&amp;[Pennsylvania]" c="Pennsylvania"/>
              <i n="[Orders].[State].&amp;[Rhode Island]" c="Rhode Island"/>
              <i n="[Orders].[State].&amp;[South Carolina]" c="South Carolina"/>
              <i n="[Orders].[State].&amp;[South Dakota]" c="South Dakota"/>
              <i n="[Orders].[State].&amp;[Tennessee]" c="Tennessee"/>
              <i n="[Orders].[State].&amp;[Texas]" c="Texas"/>
              <i n="[Orders].[State].&amp;[Utah]" c="Utah"/>
              <i n="[Orders].[State].&amp;[Vermont]" c="Vermont"/>
              <i n="[Orders].[State].&amp;[Virginia]" c="Virginia"/>
              <i n="[Orders].[State].&amp;[Washington]" c="Washington"/>
              <i n="[Orders].[State].&amp;[West Virginia]" c="West Virginia"/>
              <i n="[Orders].[State].&amp;[Wisconsin]" c="Wisconsin"/>
              <i n="[Orders].[State].&amp;[Maine]" c="Maine" nd="1"/>
              <i n="[Orders].[State].&amp;[Wyoming]" c="Wyoming" nd="1"/>
            </range>
          </ranges>
        </level>
      </levels>
      <selections count="1">
        <selection n="[Orders].[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E0806588-B089-4BE3-8167-2B8F98064932}" sourceName="[Orders].[Order Date (Year)]">
  <pivotTables>
    <pivotTable tabId="6" name="PivotTable2"/>
    <pivotTable tabId="6" name="PivotTable3"/>
    <pivotTable tabId="6" name="PivotTable4"/>
    <pivotTable tabId="6" name="PivotTable5"/>
    <pivotTable tabId="6" name="PivotTable6"/>
    <pivotTable tabId="6" name="PivotTable10"/>
    <pivotTable tabId="6" name="PivotTable13"/>
  </pivotTables>
  <data>
    <olap pivotCacheId="1916667268">
      <levels count="2">
        <level uniqueName="[Orders].[Order Date (Year)].[(All)]" sourceCaption="(All)" count="0"/>
        <level uniqueName="[Orders].[Order Date (Year)].[Order Date (Year)]" sourceCaption="Order Date (Year)" count="4">
          <ranges>
            <range startItem="0">
              <i n="[Orders].[Order Date (Year)].&amp;[2014]" c="2014"/>
              <i n="[Orders].[Order Date (Year)].&amp;[2015]" c="2015"/>
              <i n="[Orders].[Order Date (Year)].&amp;[2016]" c="2016"/>
              <i n="[Orders].[Order Date (Year)].&amp;[2017]" c="2017"/>
            </range>
          </ranges>
        </level>
      </levels>
      <selections count="1">
        <selection n="[Orders].[Order Date (Year)].&amp;[201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5743463-2DF3-48CB-A422-5D852456EA8F}" cache="Slicer_State" caption="States" columnCount="3" level="1" style="SlicerStyleLight1 2" rowHeight="234950"/>
  <slicer name="Order Date (Year)" xr10:uid="{FE785F0F-440A-4FD7-8CD2-2E573163D57C}" cache="Slicer_Order_Date__Year" caption="Years" columnCount="2" level="1" style="SlicerStyleLight1 2"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8CC33-244F-41E8-9CCC-302C6EB210C4}">
  <sheetPr>
    <tabColor rgb="FFF7CE75"/>
  </sheetPr>
  <dimension ref="A1"/>
  <sheetViews>
    <sheetView zoomScale="70" zoomScaleNormal="70" workbookViewId="0">
      <selection activeCell="Y9" sqref="Y9"/>
    </sheetView>
  </sheetViews>
  <sheetFormatPr defaultRowHeight="14.4" x14ac:dyDescent="0.3"/>
  <sheetData>
    <row r="1" spans="1:1" ht="15.6" x14ac:dyDescent="0.3">
      <c r="A1" s="1"/>
    </row>
  </sheetData>
  <pageMargins left="0.70866141732283472" right="0.70866141732283472" top="0.74803149606299213" bottom="0.74803149606299213" header="0.31496062992125984" footer="0.31496062992125984"/>
  <pageSetup paperSize="9" orientation="portrait" horizontalDpi="2400" verticalDpi="24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E29"/>
  <sheetViews>
    <sheetView tabSelected="1" topLeftCell="A19" zoomScaleNormal="100" workbookViewId="0">
      <selection activeCell="B26" sqref="B26"/>
    </sheetView>
  </sheetViews>
  <sheetFormatPr defaultRowHeight="28.8" customHeight="1" x14ac:dyDescent="0.4"/>
  <cols>
    <col min="1" max="1" width="17.6640625" style="2" customWidth="1"/>
    <col min="2" max="2" width="142.33203125" style="9" bestFit="1" customWidth="1"/>
    <col min="3" max="3" width="20.6640625" style="2" customWidth="1"/>
    <col min="4" max="16384" width="8.88671875" style="2"/>
  </cols>
  <sheetData>
    <row r="1" spans="1:2" ht="28.8" customHeight="1" x14ac:dyDescent="0.4">
      <c r="A1" s="10" t="s">
        <v>2</v>
      </c>
      <c r="B1" s="10"/>
    </row>
    <row r="2" spans="1:2" ht="28.8" customHeight="1" x14ac:dyDescent="0.4">
      <c r="A2" s="2" t="s">
        <v>1</v>
      </c>
    </row>
    <row r="3" spans="1:2" ht="28.8" customHeight="1" x14ac:dyDescent="0.4">
      <c r="B3" s="9" t="s">
        <v>34</v>
      </c>
    </row>
    <row r="4" spans="1:2" ht="28.8" customHeight="1" x14ac:dyDescent="0.4">
      <c r="A4" s="2" t="s">
        <v>0</v>
      </c>
    </row>
    <row r="5" spans="1:2" ht="28.8" customHeight="1" x14ac:dyDescent="0.4">
      <c r="A5" s="11" t="s">
        <v>23</v>
      </c>
      <c r="B5" s="9" t="s">
        <v>14</v>
      </c>
    </row>
    <row r="6" spans="1:2" ht="28.8" customHeight="1" x14ac:dyDescent="0.4">
      <c r="A6" s="11" t="s">
        <v>24</v>
      </c>
      <c r="B6" s="9" t="s">
        <v>33</v>
      </c>
    </row>
    <row r="7" spans="1:2" ht="28.8" customHeight="1" x14ac:dyDescent="0.4">
      <c r="A7" s="11" t="s">
        <v>25</v>
      </c>
      <c r="B7" s="9" t="s">
        <v>15</v>
      </c>
    </row>
    <row r="8" spans="1:2" ht="28.8" customHeight="1" x14ac:dyDescent="0.4">
      <c r="A8" s="11" t="s">
        <v>26</v>
      </c>
      <c r="B8" s="9" t="s">
        <v>16</v>
      </c>
    </row>
    <row r="9" spans="1:2" ht="28.8" customHeight="1" x14ac:dyDescent="0.4">
      <c r="A9" s="11" t="s">
        <v>27</v>
      </c>
      <c r="B9" s="9" t="s">
        <v>17</v>
      </c>
    </row>
    <row r="10" spans="1:2" ht="28.8" customHeight="1" x14ac:dyDescent="0.4">
      <c r="A10" s="11" t="s">
        <v>28</v>
      </c>
      <c r="B10" s="9" t="s">
        <v>18</v>
      </c>
    </row>
    <row r="11" spans="1:2" ht="28.8" customHeight="1" x14ac:dyDescent="0.4">
      <c r="A11" s="11" t="s">
        <v>29</v>
      </c>
      <c r="B11" s="9" t="s">
        <v>19</v>
      </c>
    </row>
    <row r="12" spans="1:2" ht="28.8" customHeight="1" x14ac:dyDescent="0.4">
      <c r="A12" s="11" t="s">
        <v>30</v>
      </c>
      <c r="B12" s="9" t="s">
        <v>20</v>
      </c>
    </row>
    <row r="13" spans="1:2" ht="28.8" customHeight="1" x14ac:dyDescent="0.4">
      <c r="A13" s="11" t="s">
        <v>31</v>
      </c>
      <c r="B13" s="9" t="s">
        <v>21</v>
      </c>
    </row>
    <row r="14" spans="1:2" ht="28.8" customHeight="1" x14ac:dyDescent="0.4">
      <c r="A14" s="11" t="s">
        <v>32</v>
      </c>
      <c r="B14" s="9" t="s">
        <v>22</v>
      </c>
    </row>
    <row r="15" spans="1:2" ht="28.8" customHeight="1" x14ac:dyDescent="0.4">
      <c r="A15" s="2" t="s">
        <v>35</v>
      </c>
    </row>
    <row r="16" spans="1:2" ht="28.8" customHeight="1" x14ac:dyDescent="0.4">
      <c r="A16" s="11" t="s">
        <v>23</v>
      </c>
      <c r="B16" s="9" t="s">
        <v>36</v>
      </c>
    </row>
    <row r="17" spans="1:5" ht="28.8" customHeight="1" x14ac:dyDescent="0.4">
      <c r="A17" s="11" t="s">
        <v>24</v>
      </c>
      <c r="B17" s="9" t="s">
        <v>37</v>
      </c>
    </row>
    <row r="18" spans="1:5" ht="28.8" customHeight="1" x14ac:dyDescent="0.4">
      <c r="A18" s="11" t="s">
        <v>25</v>
      </c>
      <c r="B18" s="9" t="s">
        <v>38</v>
      </c>
    </row>
    <row r="19" spans="1:5" ht="28.8" customHeight="1" x14ac:dyDescent="0.4">
      <c r="A19" s="11" t="s">
        <v>26</v>
      </c>
      <c r="B19" s="9" t="s">
        <v>89</v>
      </c>
    </row>
    <row r="20" spans="1:5" ht="28.8" customHeight="1" x14ac:dyDescent="0.4">
      <c r="A20" s="11" t="s">
        <v>27</v>
      </c>
      <c r="B20" s="9" t="s">
        <v>39</v>
      </c>
    </row>
    <row r="21" spans="1:5" ht="28.8" customHeight="1" x14ac:dyDescent="0.4">
      <c r="A21" s="11" t="s">
        <v>28</v>
      </c>
      <c r="B21" s="9" t="s">
        <v>90</v>
      </c>
    </row>
    <row r="22" spans="1:5" ht="28.8" customHeight="1" x14ac:dyDescent="0.4">
      <c r="A22" s="11" t="s">
        <v>29</v>
      </c>
      <c r="B22" s="9" t="s">
        <v>102</v>
      </c>
    </row>
    <row r="23" spans="1:5" ht="28.8" customHeight="1" x14ac:dyDescent="0.4">
      <c r="A23" s="2" t="s">
        <v>118</v>
      </c>
    </row>
    <row r="24" spans="1:5" ht="28.8" customHeight="1" x14ac:dyDescent="0.45">
      <c r="A24" s="11" t="s">
        <v>23</v>
      </c>
      <c r="B24" s="9" t="s">
        <v>117</v>
      </c>
    </row>
    <row r="25" spans="1:5" ht="28.8" customHeight="1" x14ac:dyDescent="0.4">
      <c r="A25" s="11" t="s">
        <v>24</v>
      </c>
      <c r="B25" s="9" t="s">
        <v>112</v>
      </c>
      <c r="C25" s="8"/>
      <c r="D25" s="8"/>
      <c r="E25" s="8"/>
    </row>
    <row r="26" spans="1:5" ht="28.8" customHeight="1" x14ac:dyDescent="0.4">
      <c r="A26" s="11" t="s">
        <v>25</v>
      </c>
      <c r="B26" s="9" t="s">
        <v>113</v>
      </c>
    </row>
    <row r="27" spans="1:5" ht="28.8" customHeight="1" x14ac:dyDescent="0.4">
      <c r="A27" s="11" t="s">
        <v>26</v>
      </c>
      <c r="B27" s="9" t="s">
        <v>114</v>
      </c>
    </row>
    <row r="28" spans="1:5" ht="28.8" customHeight="1" x14ac:dyDescent="0.4">
      <c r="A28" s="11" t="s">
        <v>27</v>
      </c>
      <c r="B28" s="9" t="s">
        <v>115</v>
      </c>
    </row>
    <row r="29" spans="1:5" ht="28.8" customHeight="1" x14ac:dyDescent="0.4">
      <c r="A29" s="11" t="s">
        <v>28</v>
      </c>
      <c r="B29" s="9" t="s">
        <v>116</v>
      </c>
    </row>
  </sheetData>
  <mergeCells count="1">
    <mergeCell ref="A1:B1"/>
  </mergeCells>
  <pageMargins left="0.70866141732283472" right="0.70866141732283472" top="0.74803149606299213" bottom="0.74803149606299213" header="0.31496062992125984" footer="0.31496062992125984"/>
  <pageSetup paperSize="9" scale="56" orientation="portrait" horizontalDpi="2400" verticalDpi="24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E608D-F075-4A31-8F83-377C8F09858A}">
  <sheetPr>
    <tabColor theme="6" tint="0.39997558519241921"/>
  </sheetPr>
  <dimension ref="A1:AJ51"/>
  <sheetViews>
    <sheetView topLeftCell="A3" zoomScale="70" zoomScaleNormal="70" workbookViewId="0">
      <selection activeCell="D28" sqref="D28"/>
    </sheetView>
  </sheetViews>
  <sheetFormatPr defaultRowHeight="14.4" x14ac:dyDescent="0.3"/>
  <cols>
    <col min="1" max="1" width="13.88671875" bestFit="1" customWidth="1"/>
    <col min="2" max="2" width="11.109375" bestFit="1" customWidth="1"/>
    <col min="3" max="3" width="9.44140625" bestFit="1" customWidth="1"/>
    <col min="4" max="4" width="6" bestFit="1" customWidth="1"/>
    <col min="5" max="5" width="7" bestFit="1" customWidth="1"/>
    <col min="6" max="6" width="7" style="3" bestFit="1" customWidth="1"/>
    <col min="7" max="7" width="18.88671875" bestFit="1" customWidth="1"/>
    <col min="8" max="8" width="16.88671875" bestFit="1" customWidth="1"/>
    <col min="9" max="9" width="12.109375" bestFit="1" customWidth="1"/>
    <col min="10" max="10" width="7" bestFit="1" customWidth="1"/>
    <col min="11" max="11" width="16.44140625" bestFit="1" customWidth="1"/>
    <col min="12" max="12" width="7" bestFit="1" customWidth="1"/>
    <col min="13" max="13" width="7" style="3" customWidth="1"/>
    <col min="14" max="14" width="13.88671875" bestFit="1" customWidth="1"/>
    <col min="15" max="15" width="11.109375" bestFit="1" customWidth="1"/>
    <col min="16" max="16" width="8.33203125" bestFit="1" customWidth="1"/>
    <col min="17" max="18" width="8.33203125" customWidth="1"/>
    <col min="19" max="19" width="7" style="3" bestFit="1" customWidth="1"/>
    <col min="20" max="20" width="14.21875" bestFit="1" customWidth="1"/>
    <col min="21" max="21" width="16.88671875" bestFit="1" customWidth="1"/>
    <col min="22" max="23" width="7" bestFit="1" customWidth="1"/>
    <col min="24" max="24" width="7" style="3" bestFit="1" customWidth="1"/>
    <col min="25" max="25" width="13.88671875" bestFit="1" customWidth="1"/>
    <col min="26" max="26" width="16.88671875" bestFit="1" customWidth="1"/>
    <col min="27" max="27" width="7" bestFit="1" customWidth="1"/>
    <col min="28" max="31" width="7" customWidth="1"/>
    <col min="32" max="32" width="6" bestFit="1" customWidth="1"/>
    <col min="33" max="33" width="7" style="3" bestFit="1" customWidth="1"/>
    <col min="34" max="34" width="13.88671875" style="13" bestFit="1" customWidth="1"/>
    <col min="35" max="35" width="17.44140625" style="13" bestFit="1" customWidth="1"/>
    <col min="36" max="36" width="7" style="3" bestFit="1" customWidth="1"/>
    <col min="37" max="323" width="15.109375" bestFit="1" customWidth="1"/>
    <col min="324" max="324" width="11.44140625" bestFit="1" customWidth="1"/>
    <col min="325" max="327" width="7" bestFit="1" customWidth="1"/>
    <col min="328" max="328" width="5" bestFit="1" customWidth="1"/>
    <col min="329" max="334" width="7" bestFit="1" customWidth="1"/>
    <col min="335" max="335" width="5" bestFit="1" customWidth="1"/>
    <col min="336" max="340" width="7" bestFit="1" customWidth="1"/>
    <col min="341" max="341" width="5" bestFit="1" customWidth="1"/>
    <col min="342" max="347" width="7" bestFit="1" customWidth="1"/>
    <col min="348" max="348" width="6" bestFit="1" customWidth="1"/>
    <col min="349" max="353" width="7" bestFit="1" customWidth="1"/>
    <col min="354" max="354" width="6" bestFit="1" customWidth="1"/>
    <col min="355" max="355" width="5" bestFit="1" customWidth="1"/>
    <col min="356" max="361" width="7" bestFit="1" customWidth="1"/>
    <col min="362" max="362" width="5" bestFit="1" customWidth="1"/>
    <col min="363" max="366" width="7" bestFit="1" customWidth="1"/>
    <col min="367" max="367" width="6" bestFit="1" customWidth="1"/>
    <col min="368" max="368" width="7" bestFit="1" customWidth="1"/>
    <col min="369" max="369" width="5" bestFit="1" customWidth="1"/>
    <col min="370" max="370" width="7" bestFit="1" customWidth="1"/>
    <col min="371" max="371" width="5" bestFit="1" customWidth="1"/>
    <col min="372" max="372" width="6" bestFit="1" customWidth="1"/>
    <col min="373" max="383" width="7" bestFit="1" customWidth="1"/>
    <col min="384" max="384" width="5" bestFit="1" customWidth="1"/>
    <col min="385" max="385" width="6" bestFit="1" customWidth="1"/>
    <col min="386" max="389" width="7" bestFit="1" customWidth="1"/>
    <col min="390" max="390" width="6" bestFit="1" customWidth="1"/>
    <col min="391" max="391" width="5" bestFit="1" customWidth="1"/>
    <col min="392" max="402" width="7" bestFit="1" customWidth="1"/>
    <col min="403" max="403" width="6" bestFit="1" customWidth="1"/>
    <col min="404" max="404" width="7" bestFit="1" customWidth="1"/>
    <col min="405" max="405" width="6" bestFit="1" customWidth="1"/>
    <col min="406" max="406" width="7" bestFit="1" customWidth="1"/>
    <col min="407" max="407" width="5" bestFit="1" customWidth="1"/>
    <col min="408" max="409" width="7" bestFit="1" customWidth="1"/>
    <col min="410" max="410" width="5" bestFit="1" customWidth="1"/>
    <col min="411" max="411" width="7" bestFit="1" customWidth="1"/>
    <col min="412" max="412" width="5" bestFit="1" customWidth="1"/>
    <col min="413" max="418" width="7" bestFit="1" customWidth="1"/>
    <col min="419" max="419" width="6" bestFit="1" customWidth="1"/>
    <col min="420" max="422" width="7" bestFit="1" customWidth="1"/>
    <col min="423" max="425" width="5" bestFit="1" customWidth="1"/>
    <col min="426" max="426" width="7" bestFit="1" customWidth="1"/>
    <col min="427" max="427" width="5" bestFit="1" customWidth="1"/>
    <col min="428" max="428" width="7" bestFit="1" customWidth="1"/>
    <col min="429" max="429" width="5" bestFit="1" customWidth="1"/>
    <col min="430" max="430" width="7" bestFit="1" customWidth="1"/>
    <col min="431" max="431" width="2" bestFit="1" customWidth="1"/>
    <col min="432" max="434" width="7" bestFit="1" customWidth="1"/>
    <col min="435" max="435" width="5" bestFit="1" customWidth="1"/>
    <col min="436" max="450" width="7" bestFit="1" customWidth="1"/>
    <col min="451" max="451" width="5" bestFit="1" customWidth="1"/>
    <col min="452" max="460" width="7" bestFit="1" customWidth="1"/>
    <col min="461" max="461" width="4" bestFit="1" customWidth="1"/>
    <col min="462" max="462" width="6" bestFit="1" customWidth="1"/>
    <col min="463" max="464" width="7" bestFit="1" customWidth="1"/>
    <col min="465" max="465" width="5" bestFit="1" customWidth="1"/>
    <col min="466" max="468" width="7" bestFit="1" customWidth="1"/>
    <col min="469" max="469" width="4" bestFit="1" customWidth="1"/>
    <col min="470" max="470" width="6" bestFit="1" customWidth="1"/>
    <col min="471" max="472" width="7" bestFit="1" customWidth="1"/>
    <col min="473" max="473" width="5" bestFit="1" customWidth="1"/>
    <col min="474" max="474" width="7" bestFit="1" customWidth="1"/>
    <col min="475" max="475" width="5" bestFit="1" customWidth="1"/>
    <col min="476" max="482" width="7" bestFit="1" customWidth="1"/>
    <col min="483" max="484" width="6" bestFit="1" customWidth="1"/>
    <col min="485" max="485" width="7" bestFit="1" customWidth="1"/>
    <col min="486" max="486" width="6" bestFit="1" customWidth="1"/>
    <col min="487" max="490" width="7" bestFit="1" customWidth="1"/>
    <col min="491" max="491" width="5" bestFit="1" customWidth="1"/>
    <col min="492" max="492" width="4" bestFit="1" customWidth="1"/>
    <col min="493" max="493" width="5" bestFit="1" customWidth="1"/>
    <col min="494" max="495" width="7" bestFit="1" customWidth="1"/>
    <col min="496" max="496" width="5" bestFit="1" customWidth="1"/>
    <col min="497" max="498" width="7" bestFit="1" customWidth="1"/>
    <col min="499" max="499" width="5" bestFit="1" customWidth="1"/>
    <col min="500" max="500" width="7" bestFit="1" customWidth="1"/>
    <col min="501" max="501" width="5" bestFit="1" customWidth="1"/>
    <col min="502" max="502" width="7" bestFit="1" customWidth="1"/>
    <col min="503" max="503" width="5" bestFit="1" customWidth="1"/>
    <col min="504" max="508" width="7" bestFit="1" customWidth="1"/>
    <col min="509" max="509" width="5" bestFit="1" customWidth="1"/>
    <col min="510" max="512" width="7" bestFit="1" customWidth="1"/>
    <col min="513" max="513" width="6" bestFit="1" customWidth="1"/>
    <col min="514" max="517" width="7" bestFit="1" customWidth="1"/>
    <col min="518" max="518" width="5" bestFit="1" customWidth="1"/>
    <col min="519" max="519" width="6" bestFit="1" customWidth="1"/>
    <col min="520" max="520" width="7" bestFit="1" customWidth="1"/>
    <col min="521" max="521" width="6" bestFit="1" customWidth="1"/>
    <col min="522" max="523" width="7" bestFit="1" customWidth="1"/>
    <col min="524" max="524" width="5" bestFit="1" customWidth="1"/>
    <col min="525" max="529" width="7" bestFit="1" customWidth="1"/>
    <col min="530" max="530" width="4" bestFit="1" customWidth="1"/>
    <col min="531" max="535" width="7" bestFit="1" customWidth="1"/>
    <col min="536" max="536" width="5" bestFit="1" customWidth="1"/>
    <col min="537" max="541" width="7" bestFit="1" customWidth="1"/>
    <col min="542" max="542" width="5" bestFit="1" customWidth="1"/>
    <col min="543" max="543" width="6" bestFit="1" customWidth="1"/>
    <col min="544" max="545" width="7" bestFit="1" customWidth="1"/>
    <col min="546" max="546" width="5" bestFit="1" customWidth="1"/>
    <col min="547" max="550" width="7" bestFit="1" customWidth="1"/>
    <col min="551" max="551" width="6" bestFit="1" customWidth="1"/>
    <col min="552" max="553" width="7" bestFit="1" customWidth="1"/>
    <col min="554" max="555" width="5" bestFit="1" customWidth="1"/>
    <col min="556" max="556" width="4" bestFit="1" customWidth="1"/>
    <col min="557" max="559" width="7" bestFit="1" customWidth="1"/>
    <col min="560" max="562" width="5" bestFit="1" customWidth="1"/>
    <col min="563" max="566" width="7" bestFit="1" customWidth="1"/>
    <col min="567" max="567" width="5" bestFit="1" customWidth="1"/>
    <col min="568" max="570" width="7" bestFit="1" customWidth="1"/>
    <col min="571" max="571" width="5" bestFit="1" customWidth="1"/>
    <col min="572" max="572" width="7" bestFit="1" customWidth="1"/>
    <col min="573" max="573" width="6" bestFit="1" customWidth="1"/>
    <col min="574" max="576" width="7" bestFit="1" customWidth="1"/>
    <col min="577" max="577" width="4" bestFit="1" customWidth="1"/>
    <col min="578" max="582" width="7" bestFit="1" customWidth="1"/>
    <col min="583" max="583" width="5" bestFit="1" customWidth="1"/>
    <col min="584" max="584" width="7" bestFit="1" customWidth="1"/>
    <col min="585" max="585" width="6" bestFit="1" customWidth="1"/>
    <col min="586" max="586" width="5" bestFit="1" customWidth="1"/>
    <col min="587" max="588" width="7" bestFit="1" customWidth="1"/>
    <col min="589" max="589" width="6" bestFit="1" customWidth="1"/>
    <col min="590" max="590" width="7" bestFit="1" customWidth="1"/>
    <col min="591" max="591" width="5" bestFit="1" customWidth="1"/>
    <col min="592" max="600" width="7" bestFit="1" customWidth="1"/>
    <col min="601" max="601" width="5" bestFit="1" customWidth="1"/>
    <col min="602" max="603" width="7" bestFit="1" customWidth="1"/>
    <col min="604" max="604" width="6" bestFit="1" customWidth="1"/>
    <col min="605" max="606" width="4" bestFit="1" customWidth="1"/>
    <col min="607" max="607" width="7" bestFit="1" customWidth="1"/>
    <col min="608" max="609" width="5" bestFit="1" customWidth="1"/>
    <col min="610" max="610" width="6" bestFit="1" customWidth="1"/>
    <col min="611" max="611" width="5" bestFit="1" customWidth="1"/>
    <col min="612" max="613" width="7" bestFit="1" customWidth="1"/>
    <col min="614" max="614" width="5" bestFit="1" customWidth="1"/>
    <col min="615" max="617" width="7" bestFit="1" customWidth="1"/>
    <col min="618" max="618" width="5" bestFit="1" customWidth="1"/>
    <col min="619" max="622" width="7" bestFit="1" customWidth="1"/>
    <col min="623" max="624" width="5" bestFit="1" customWidth="1"/>
    <col min="625" max="626" width="7" bestFit="1" customWidth="1"/>
    <col min="627" max="627" width="5" bestFit="1" customWidth="1"/>
    <col min="628" max="628" width="7" bestFit="1" customWidth="1"/>
    <col min="629" max="629" width="6" bestFit="1" customWidth="1"/>
    <col min="630" max="636" width="7" bestFit="1" customWidth="1"/>
    <col min="637" max="637" width="6" bestFit="1" customWidth="1"/>
    <col min="638" max="639" width="5" bestFit="1" customWidth="1"/>
    <col min="640" max="641" width="7" bestFit="1" customWidth="1"/>
    <col min="642" max="643" width="5" bestFit="1" customWidth="1"/>
    <col min="644" max="649" width="7" bestFit="1" customWidth="1"/>
    <col min="650" max="650" width="5" bestFit="1" customWidth="1"/>
    <col min="651" max="654" width="7" bestFit="1" customWidth="1"/>
    <col min="655" max="655" width="5" bestFit="1" customWidth="1"/>
    <col min="656" max="656" width="6" bestFit="1" customWidth="1"/>
    <col min="657" max="657" width="5" bestFit="1" customWidth="1"/>
    <col min="658" max="658" width="7" bestFit="1" customWidth="1"/>
    <col min="659" max="659" width="4" bestFit="1" customWidth="1"/>
    <col min="660" max="660" width="6" bestFit="1" customWidth="1"/>
    <col min="661" max="665" width="7" bestFit="1" customWidth="1"/>
    <col min="666" max="666" width="5" bestFit="1" customWidth="1"/>
    <col min="667" max="667" width="7" bestFit="1" customWidth="1"/>
    <col min="668" max="668" width="6" bestFit="1" customWidth="1"/>
    <col min="669" max="669" width="5" bestFit="1" customWidth="1"/>
    <col min="670" max="671" width="7" bestFit="1" customWidth="1"/>
    <col min="672" max="672" width="5" bestFit="1" customWidth="1"/>
    <col min="673" max="675" width="7" bestFit="1" customWidth="1"/>
    <col min="676" max="676" width="5" bestFit="1" customWidth="1"/>
    <col min="677" max="678" width="7" bestFit="1" customWidth="1"/>
    <col min="679" max="679" width="5" bestFit="1" customWidth="1"/>
    <col min="680" max="680" width="6" bestFit="1" customWidth="1"/>
    <col min="681" max="682" width="7" bestFit="1" customWidth="1"/>
    <col min="683" max="683" width="5" bestFit="1" customWidth="1"/>
    <col min="684" max="685" width="7" bestFit="1" customWidth="1"/>
    <col min="686" max="686" width="6" bestFit="1" customWidth="1"/>
    <col min="687" max="689" width="7" bestFit="1" customWidth="1"/>
    <col min="690" max="691" width="5" bestFit="1" customWidth="1"/>
    <col min="692" max="692" width="7" bestFit="1" customWidth="1"/>
    <col min="693" max="693" width="6" bestFit="1" customWidth="1"/>
    <col min="694" max="695" width="7" bestFit="1" customWidth="1"/>
    <col min="696" max="696" width="5" bestFit="1" customWidth="1"/>
    <col min="697" max="697" width="7" bestFit="1" customWidth="1"/>
    <col min="698" max="698" width="4" bestFit="1" customWidth="1"/>
    <col min="699" max="700" width="7" bestFit="1" customWidth="1"/>
    <col min="701" max="701" width="6" bestFit="1" customWidth="1"/>
    <col min="702" max="706" width="7" bestFit="1" customWidth="1"/>
    <col min="707" max="707" width="5" bestFit="1" customWidth="1"/>
    <col min="708" max="708" width="6" bestFit="1" customWidth="1"/>
    <col min="709" max="710" width="7" bestFit="1" customWidth="1"/>
    <col min="711" max="711" width="4" bestFit="1" customWidth="1"/>
    <col min="712" max="714" width="7" bestFit="1" customWidth="1"/>
    <col min="715" max="715" width="5" bestFit="1" customWidth="1"/>
    <col min="716" max="718" width="7" bestFit="1" customWidth="1"/>
    <col min="719" max="719" width="6" bestFit="1" customWidth="1"/>
    <col min="720" max="720" width="5" bestFit="1" customWidth="1"/>
    <col min="721" max="723" width="7" bestFit="1" customWidth="1"/>
    <col min="724" max="726" width="5" bestFit="1" customWidth="1"/>
    <col min="727" max="728" width="7" bestFit="1" customWidth="1"/>
    <col min="729" max="729" width="5" bestFit="1" customWidth="1"/>
    <col min="730" max="730" width="7" bestFit="1" customWidth="1"/>
    <col min="731" max="731" width="5" bestFit="1" customWidth="1"/>
    <col min="732" max="733" width="7" bestFit="1" customWidth="1"/>
    <col min="734" max="734" width="5" bestFit="1" customWidth="1"/>
    <col min="735" max="736" width="7" bestFit="1" customWidth="1"/>
    <col min="737" max="737" width="6" bestFit="1" customWidth="1"/>
    <col min="738" max="738" width="5" bestFit="1" customWidth="1"/>
    <col min="739" max="745" width="7" bestFit="1" customWidth="1"/>
    <col min="746" max="746" width="6" bestFit="1" customWidth="1"/>
    <col min="747" max="749" width="7" bestFit="1" customWidth="1"/>
    <col min="750" max="750" width="5" bestFit="1" customWidth="1"/>
    <col min="751" max="753" width="7" bestFit="1" customWidth="1"/>
    <col min="754" max="754" width="5" bestFit="1" customWidth="1"/>
    <col min="755" max="755" width="7" bestFit="1" customWidth="1"/>
    <col min="756" max="756" width="5" bestFit="1" customWidth="1"/>
    <col min="757" max="758" width="7" bestFit="1" customWidth="1"/>
    <col min="759" max="759" width="6" bestFit="1" customWidth="1"/>
    <col min="760" max="761" width="7" bestFit="1" customWidth="1"/>
    <col min="762" max="762" width="6" bestFit="1" customWidth="1"/>
    <col min="763" max="766" width="7" bestFit="1" customWidth="1"/>
    <col min="767" max="767" width="5" bestFit="1" customWidth="1"/>
    <col min="768" max="768" width="6" bestFit="1" customWidth="1"/>
    <col min="769" max="770" width="7" bestFit="1" customWidth="1"/>
    <col min="771" max="771" width="5" bestFit="1" customWidth="1"/>
    <col min="772" max="776" width="7" bestFit="1" customWidth="1"/>
    <col min="777" max="777" width="6" bestFit="1" customWidth="1"/>
    <col min="778" max="778" width="7" bestFit="1" customWidth="1"/>
    <col min="779" max="779" width="5" bestFit="1" customWidth="1"/>
    <col min="780" max="786" width="7" bestFit="1" customWidth="1"/>
    <col min="787" max="787" width="4" bestFit="1" customWidth="1"/>
    <col min="788" max="791" width="7" bestFit="1" customWidth="1"/>
    <col min="792" max="792" width="5" bestFit="1" customWidth="1"/>
    <col min="793" max="798" width="7" bestFit="1" customWidth="1"/>
    <col min="799" max="799" width="5" bestFit="1" customWidth="1"/>
    <col min="800" max="802" width="7" bestFit="1" customWidth="1"/>
    <col min="803" max="803" width="5" bestFit="1" customWidth="1"/>
    <col min="804" max="807" width="7" bestFit="1" customWidth="1"/>
    <col min="808" max="808" width="6" bestFit="1" customWidth="1"/>
    <col min="809" max="810" width="5" bestFit="1" customWidth="1"/>
    <col min="811" max="812" width="7" bestFit="1" customWidth="1"/>
    <col min="813" max="814" width="8" bestFit="1" customWidth="1"/>
    <col min="815" max="815" width="7" bestFit="1" customWidth="1"/>
    <col min="816" max="817" width="8" bestFit="1" customWidth="1"/>
    <col min="818" max="818" width="6" bestFit="1" customWidth="1"/>
    <col min="819" max="819" width="7" bestFit="1" customWidth="1"/>
    <col min="820" max="820" width="6" bestFit="1" customWidth="1"/>
    <col min="821" max="823" width="8" bestFit="1" customWidth="1"/>
    <col min="824" max="825" width="7" bestFit="1" customWidth="1"/>
    <col min="826" max="830" width="8" bestFit="1" customWidth="1"/>
    <col min="831" max="831" width="6" bestFit="1" customWidth="1"/>
    <col min="832" max="835" width="8" bestFit="1" customWidth="1"/>
    <col min="836" max="837" width="6" bestFit="1" customWidth="1"/>
    <col min="838" max="838" width="8" bestFit="1" customWidth="1"/>
    <col min="839" max="839" width="6" bestFit="1" customWidth="1"/>
    <col min="840" max="843" width="8" bestFit="1" customWidth="1"/>
    <col min="844" max="844" width="6" bestFit="1" customWidth="1"/>
    <col min="845" max="848" width="8" bestFit="1" customWidth="1"/>
    <col min="849" max="849" width="6" bestFit="1" customWidth="1"/>
    <col min="850" max="850" width="7" bestFit="1" customWidth="1"/>
    <col min="851" max="852" width="6" bestFit="1" customWidth="1"/>
    <col min="853" max="853" width="8" bestFit="1" customWidth="1"/>
    <col min="854" max="855" width="7" bestFit="1" customWidth="1"/>
    <col min="856" max="858" width="8" bestFit="1" customWidth="1"/>
    <col min="859" max="859" width="7" bestFit="1" customWidth="1"/>
    <col min="860" max="863" width="8" bestFit="1" customWidth="1"/>
    <col min="864" max="864" width="6" bestFit="1" customWidth="1"/>
    <col min="865" max="865" width="5" bestFit="1" customWidth="1"/>
    <col min="866" max="869" width="8" bestFit="1" customWidth="1"/>
    <col min="870" max="870" width="6" bestFit="1" customWidth="1"/>
    <col min="871" max="871" width="8" bestFit="1" customWidth="1"/>
    <col min="872" max="872" width="6" bestFit="1" customWidth="1"/>
    <col min="873" max="873" width="8" bestFit="1" customWidth="1"/>
    <col min="874" max="874" width="7" bestFit="1" customWidth="1"/>
    <col min="875" max="875" width="6" bestFit="1" customWidth="1"/>
    <col min="876" max="876" width="8" bestFit="1" customWidth="1"/>
    <col min="877" max="877" width="6" bestFit="1" customWidth="1"/>
    <col min="878" max="879" width="8" bestFit="1" customWidth="1"/>
    <col min="880" max="880" width="6" bestFit="1" customWidth="1"/>
    <col min="881" max="881" width="7" bestFit="1" customWidth="1"/>
    <col min="882" max="882" width="6" bestFit="1" customWidth="1"/>
    <col min="883" max="883" width="8" bestFit="1" customWidth="1"/>
    <col min="884" max="884" width="6" bestFit="1" customWidth="1"/>
    <col min="885" max="887" width="8" bestFit="1" customWidth="1"/>
    <col min="888" max="888" width="6" bestFit="1" customWidth="1"/>
    <col min="889" max="892" width="8" bestFit="1" customWidth="1"/>
    <col min="893" max="895" width="6" bestFit="1" customWidth="1"/>
    <col min="896" max="904" width="8" bestFit="1" customWidth="1"/>
    <col min="905" max="907" width="6" bestFit="1" customWidth="1"/>
    <col min="908" max="908" width="8" bestFit="1" customWidth="1"/>
    <col min="909" max="909" width="6" bestFit="1" customWidth="1"/>
    <col min="910" max="910" width="8" bestFit="1" customWidth="1"/>
    <col min="911" max="911" width="6" bestFit="1" customWidth="1"/>
    <col min="912" max="912" width="8" bestFit="1" customWidth="1"/>
    <col min="913" max="913" width="6" bestFit="1" customWidth="1"/>
    <col min="914" max="915" width="8" bestFit="1" customWidth="1"/>
    <col min="916" max="916" width="6" bestFit="1" customWidth="1"/>
    <col min="917" max="921" width="8" bestFit="1" customWidth="1"/>
    <col min="922" max="922" width="6" bestFit="1" customWidth="1"/>
    <col min="923" max="925" width="8" bestFit="1" customWidth="1"/>
    <col min="926" max="926" width="7" bestFit="1" customWidth="1"/>
    <col min="927" max="928" width="8" bestFit="1" customWidth="1"/>
    <col min="929" max="929" width="6" bestFit="1" customWidth="1"/>
    <col min="930" max="933" width="8" bestFit="1" customWidth="1"/>
    <col min="934" max="935" width="6" bestFit="1" customWidth="1"/>
    <col min="936" max="936" width="8" bestFit="1" customWidth="1"/>
    <col min="937" max="937" width="7" bestFit="1" customWidth="1"/>
    <col min="938" max="938" width="6" bestFit="1" customWidth="1"/>
    <col min="939" max="939" width="8" bestFit="1" customWidth="1"/>
    <col min="940" max="940" width="6" bestFit="1" customWidth="1"/>
    <col min="941" max="942" width="8" bestFit="1" customWidth="1"/>
    <col min="943" max="944" width="6" bestFit="1" customWidth="1"/>
    <col min="945" max="946" width="8" bestFit="1" customWidth="1"/>
    <col min="947" max="947" width="6" bestFit="1" customWidth="1"/>
    <col min="948" max="948" width="7" bestFit="1" customWidth="1"/>
    <col min="949" max="951" width="8" bestFit="1" customWidth="1"/>
    <col min="952" max="952" width="6" bestFit="1" customWidth="1"/>
    <col min="953" max="953" width="8" bestFit="1" customWidth="1"/>
    <col min="954" max="955" width="6" bestFit="1" customWidth="1"/>
    <col min="956" max="957" width="8" bestFit="1" customWidth="1"/>
    <col min="958" max="958" width="6" bestFit="1" customWidth="1"/>
    <col min="959" max="960" width="8" bestFit="1" customWidth="1"/>
    <col min="961" max="961" width="7" bestFit="1" customWidth="1"/>
    <col min="962" max="963" width="5" bestFit="1" customWidth="1"/>
    <col min="964" max="966" width="8" bestFit="1" customWidth="1"/>
    <col min="967" max="967" width="6" bestFit="1" customWidth="1"/>
    <col min="968" max="969" width="8" bestFit="1" customWidth="1"/>
    <col min="970" max="970" width="7" bestFit="1" customWidth="1"/>
    <col min="971" max="971" width="8" bestFit="1" customWidth="1"/>
    <col min="972" max="972" width="7" bestFit="1" customWidth="1"/>
    <col min="973" max="973" width="6" bestFit="1" customWidth="1"/>
    <col min="974" max="977" width="8" bestFit="1" customWidth="1"/>
    <col min="978" max="978" width="5" bestFit="1" customWidth="1"/>
    <col min="979" max="984" width="8" bestFit="1" customWidth="1"/>
    <col min="985" max="985" width="6" bestFit="1" customWidth="1"/>
    <col min="986" max="986" width="7" bestFit="1" customWidth="1"/>
    <col min="987" max="987" width="6" bestFit="1" customWidth="1"/>
    <col min="988" max="990" width="8" bestFit="1" customWidth="1"/>
    <col min="991" max="992" width="6" bestFit="1" customWidth="1"/>
    <col min="993" max="993" width="3" bestFit="1" customWidth="1"/>
    <col min="994" max="994" width="8" bestFit="1" customWidth="1"/>
    <col min="995" max="995" width="6" bestFit="1" customWidth="1"/>
    <col min="996" max="997" width="8" bestFit="1" customWidth="1"/>
    <col min="998" max="1000" width="6" bestFit="1" customWidth="1"/>
    <col min="1001" max="1005" width="8" bestFit="1" customWidth="1"/>
    <col min="1006" max="1006" width="6" bestFit="1" customWidth="1"/>
    <col min="1007" max="1008" width="8" bestFit="1" customWidth="1"/>
    <col min="1009" max="1010" width="6" bestFit="1" customWidth="1"/>
    <col min="1011" max="1011" width="5" bestFit="1" customWidth="1"/>
    <col min="1012" max="1012" width="8" bestFit="1" customWidth="1"/>
    <col min="1013" max="1013" width="7" bestFit="1" customWidth="1"/>
    <col min="1014" max="1015" width="8" bestFit="1" customWidth="1"/>
    <col min="1016" max="1016" width="6" bestFit="1" customWidth="1"/>
    <col min="1017" max="1026" width="8" bestFit="1" customWidth="1"/>
    <col min="1027" max="1028" width="7" bestFit="1" customWidth="1"/>
    <col min="1029" max="1032" width="8" bestFit="1" customWidth="1"/>
    <col min="1033" max="1033" width="6" bestFit="1" customWidth="1"/>
    <col min="1034" max="1035" width="8" bestFit="1" customWidth="1"/>
    <col min="1036" max="1037" width="6" bestFit="1" customWidth="1"/>
    <col min="1038" max="1038" width="8" bestFit="1" customWidth="1"/>
    <col min="1039" max="1039" width="6" bestFit="1" customWidth="1"/>
    <col min="1040" max="1040" width="7" bestFit="1" customWidth="1"/>
    <col min="1041" max="1042" width="8" bestFit="1" customWidth="1"/>
    <col min="1043" max="1043" width="6" bestFit="1" customWidth="1"/>
    <col min="1044" max="1045" width="8" bestFit="1" customWidth="1"/>
    <col min="1046" max="1048" width="7" bestFit="1" customWidth="1"/>
    <col min="1049" max="1049" width="8" bestFit="1" customWidth="1"/>
    <col min="1050" max="1050" width="7" bestFit="1" customWidth="1"/>
    <col min="1051" max="1051" width="8" bestFit="1" customWidth="1"/>
    <col min="1052" max="1052" width="6" bestFit="1" customWidth="1"/>
    <col min="1053" max="1054" width="8" bestFit="1" customWidth="1"/>
    <col min="1055" max="1056" width="6" bestFit="1" customWidth="1"/>
    <col min="1057" max="1061" width="8" bestFit="1" customWidth="1"/>
    <col min="1062" max="1062" width="5" bestFit="1" customWidth="1"/>
    <col min="1063" max="1063" width="8" bestFit="1" customWidth="1"/>
    <col min="1064" max="1064" width="6" bestFit="1" customWidth="1"/>
    <col min="1065" max="1065" width="7" bestFit="1" customWidth="1"/>
    <col min="1066" max="1068" width="8" bestFit="1" customWidth="1"/>
    <col min="1069" max="1069" width="5" bestFit="1" customWidth="1"/>
    <col min="1070" max="1074" width="8" bestFit="1" customWidth="1"/>
    <col min="1075" max="1076" width="6" bestFit="1" customWidth="1"/>
    <col min="1077" max="1077" width="8" bestFit="1" customWidth="1"/>
    <col min="1078" max="1078" width="6" bestFit="1" customWidth="1"/>
    <col min="1079" max="1080" width="8" bestFit="1" customWidth="1"/>
    <col min="1081" max="1081" width="5" bestFit="1" customWidth="1"/>
    <col min="1082" max="1083" width="8" bestFit="1" customWidth="1"/>
    <col min="1084" max="1084" width="6" bestFit="1" customWidth="1"/>
    <col min="1085" max="1085" width="7" bestFit="1" customWidth="1"/>
    <col min="1086" max="1086" width="8" bestFit="1" customWidth="1"/>
    <col min="1087" max="1087" width="6" bestFit="1" customWidth="1"/>
    <col min="1088" max="1088" width="7" bestFit="1" customWidth="1"/>
    <col min="1089" max="1089" width="8" bestFit="1" customWidth="1"/>
    <col min="1090" max="1090" width="6" bestFit="1" customWidth="1"/>
    <col min="1091" max="1091" width="7" bestFit="1" customWidth="1"/>
    <col min="1092" max="1093" width="6" bestFit="1" customWidth="1"/>
    <col min="1094" max="1094" width="3" bestFit="1" customWidth="1"/>
    <col min="1095" max="1095" width="8" bestFit="1" customWidth="1"/>
    <col min="1096" max="1096" width="6" bestFit="1" customWidth="1"/>
    <col min="1097" max="1097" width="8" bestFit="1" customWidth="1"/>
    <col min="1098" max="1099" width="6" bestFit="1" customWidth="1"/>
    <col min="1100" max="1100" width="7" bestFit="1" customWidth="1"/>
    <col min="1101" max="1101" width="6" bestFit="1" customWidth="1"/>
    <col min="1102" max="1105" width="8" bestFit="1" customWidth="1"/>
    <col min="1106" max="1106" width="7" bestFit="1" customWidth="1"/>
    <col min="1107" max="1108" width="6" bestFit="1" customWidth="1"/>
    <col min="1109" max="1114" width="8" bestFit="1" customWidth="1"/>
    <col min="1115" max="1115" width="5" bestFit="1" customWidth="1"/>
    <col min="1116" max="1116" width="6" bestFit="1" customWidth="1"/>
    <col min="1117" max="1117" width="9" bestFit="1" customWidth="1"/>
    <col min="1118" max="1119" width="6" bestFit="1" customWidth="1"/>
    <col min="1120" max="1120" width="8" bestFit="1" customWidth="1"/>
    <col min="1121" max="1121" width="6" bestFit="1" customWidth="1"/>
    <col min="1122" max="1122" width="8" bestFit="1" customWidth="1"/>
    <col min="1123" max="1123" width="6" bestFit="1" customWidth="1"/>
    <col min="1124" max="1124" width="8" bestFit="1" customWidth="1"/>
    <col min="1125" max="1125" width="7" bestFit="1" customWidth="1"/>
    <col min="1126" max="1126" width="8" bestFit="1" customWidth="1"/>
    <col min="1127" max="1127" width="6" bestFit="1" customWidth="1"/>
    <col min="1128" max="1128" width="8" bestFit="1" customWidth="1"/>
    <col min="1129" max="1129" width="5" bestFit="1" customWidth="1"/>
    <col min="1130" max="1132" width="8" bestFit="1" customWidth="1"/>
    <col min="1133" max="1133" width="6" bestFit="1" customWidth="1"/>
    <col min="1134" max="1134" width="8" bestFit="1" customWidth="1"/>
    <col min="1135" max="1138" width="6" bestFit="1" customWidth="1"/>
    <col min="1139" max="1140" width="8" bestFit="1" customWidth="1"/>
    <col min="1141" max="1141" width="7" bestFit="1" customWidth="1"/>
    <col min="1142" max="1143" width="8" bestFit="1" customWidth="1"/>
    <col min="1144" max="1144" width="3" bestFit="1" customWidth="1"/>
    <col min="1145" max="1146" width="8" bestFit="1" customWidth="1"/>
    <col min="1147" max="1147" width="6" bestFit="1" customWidth="1"/>
    <col min="1148" max="1148" width="8" bestFit="1" customWidth="1"/>
    <col min="1149" max="1149" width="7" bestFit="1" customWidth="1"/>
    <col min="1150" max="1150" width="5" bestFit="1" customWidth="1"/>
    <col min="1151" max="1151" width="6" bestFit="1" customWidth="1"/>
    <col min="1152" max="1152" width="7" bestFit="1" customWidth="1"/>
    <col min="1153" max="1153" width="8" bestFit="1" customWidth="1"/>
    <col min="1154" max="1154" width="6" bestFit="1" customWidth="1"/>
    <col min="1155" max="1160" width="8" bestFit="1" customWidth="1"/>
    <col min="1161" max="1161" width="7" bestFit="1" customWidth="1"/>
    <col min="1162" max="1163" width="6" bestFit="1" customWidth="1"/>
    <col min="1164" max="1165" width="8" bestFit="1" customWidth="1"/>
    <col min="1166" max="1167" width="6" bestFit="1" customWidth="1"/>
    <col min="1168" max="1169" width="8" bestFit="1" customWidth="1"/>
    <col min="1170" max="1170" width="6" bestFit="1" customWidth="1"/>
    <col min="1171" max="1174" width="8" bestFit="1" customWidth="1"/>
    <col min="1175" max="1175" width="6" bestFit="1" customWidth="1"/>
    <col min="1176" max="1177" width="8" bestFit="1" customWidth="1"/>
    <col min="1178" max="1178" width="7" bestFit="1" customWidth="1"/>
    <col min="1179" max="1182" width="8" bestFit="1" customWidth="1"/>
    <col min="1183" max="1184" width="6" bestFit="1" customWidth="1"/>
    <col min="1185" max="1186" width="8" bestFit="1" customWidth="1"/>
    <col min="1187" max="1188" width="7" bestFit="1" customWidth="1"/>
    <col min="1189" max="1189" width="5" bestFit="1" customWidth="1"/>
    <col min="1190" max="1190" width="7" bestFit="1" customWidth="1"/>
    <col min="1191" max="1191" width="8" bestFit="1" customWidth="1"/>
    <col min="1192" max="1193" width="6" bestFit="1" customWidth="1"/>
    <col min="1194" max="1196" width="8" bestFit="1" customWidth="1"/>
    <col min="1197" max="1197" width="6" bestFit="1" customWidth="1"/>
    <col min="1198" max="1198" width="8" bestFit="1" customWidth="1"/>
    <col min="1199" max="1199" width="6" bestFit="1" customWidth="1"/>
    <col min="1200" max="1200" width="8" bestFit="1" customWidth="1"/>
    <col min="1201" max="1202" width="6" bestFit="1" customWidth="1"/>
    <col min="1203" max="1204" width="8" bestFit="1" customWidth="1"/>
    <col min="1205" max="1205" width="6" bestFit="1" customWidth="1"/>
    <col min="1206" max="1208" width="8" bestFit="1" customWidth="1"/>
    <col min="1209" max="1210" width="6" bestFit="1" customWidth="1"/>
    <col min="1211" max="1213" width="8" bestFit="1" customWidth="1"/>
    <col min="1214" max="1214" width="7" bestFit="1" customWidth="1"/>
    <col min="1215" max="1217" width="8" bestFit="1" customWidth="1"/>
    <col min="1218" max="1218" width="5" bestFit="1" customWidth="1"/>
    <col min="1219" max="1224" width="8" bestFit="1" customWidth="1"/>
    <col min="1225" max="1226" width="6" bestFit="1" customWidth="1"/>
    <col min="1227" max="1227" width="8" bestFit="1" customWidth="1"/>
    <col min="1228" max="1228" width="6" bestFit="1" customWidth="1"/>
    <col min="1229" max="1231" width="8" bestFit="1" customWidth="1"/>
    <col min="1232" max="1232" width="6" bestFit="1" customWidth="1"/>
    <col min="1233" max="1235" width="8" bestFit="1" customWidth="1"/>
    <col min="1236" max="1236" width="7" bestFit="1" customWidth="1"/>
    <col min="1237" max="1237" width="8" bestFit="1" customWidth="1"/>
    <col min="1238" max="1238" width="6" bestFit="1" customWidth="1"/>
    <col min="1239" max="1241" width="8" bestFit="1" customWidth="1"/>
    <col min="1242" max="1242" width="6" bestFit="1" customWidth="1"/>
    <col min="1243" max="1245" width="8" bestFit="1" customWidth="1"/>
    <col min="1246" max="1246" width="6" bestFit="1" customWidth="1"/>
    <col min="1247" max="1247" width="8" bestFit="1" customWidth="1"/>
    <col min="1248" max="1248" width="9" bestFit="1" customWidth="1"/>
    <col min="1249" max="1249" width="3" bestFit="1" customWidth="1"/>
    <col min="1250" max="1250" width="7" bestFit="1" customWidth="1"/>
    <col min="1251" max="1251" width="8" bestFit="1" customWidth="1"/>
    <col min="1252" max="1252" width="6" bestFit="1" customWidth="1"/>
    <col min="1253" max="1254" width="8" bestFit="1" customWidth="1"/>
    <col min="1255" max="1255" width="6" bestFit="1" customWidth="1"/>
    <col min="1256" max="1257" width="8" bestFit="1" customWidth="1"/>
    <col min="1258" max="1258" width="7" bestFit="1" customWidth="1"/>
    <col min="1259" max="1259" width="6" bestFit="1" customWidth="1"/>
    <col min="1260" max="1260" width="8" bestFit="1" customWidth="1"/>
    <col min="1261" max="1261" width="7" bestFit="1" customWidth="1"/>
    <col min="1262" max="1263" width="8" bestFit="1" customWidth="1"/>
    <col min="1264" max="1264" width="6" bestFit="1" customWidth="1"/>
    <col min="1265" max="1265" width="8" bestFit="1" customWidth="1"/>
    <col min="1266" max="1266" width="6" bestFit="1" customWidth="1"/>
    <col min="1267" max="1268" width="8" bestFit="1" customWidth="1"/>
    <col min="1269" max="1269" width="6" bestFit="1" customWidth="1"/>
    <col min="1270" max="1274" width="8" bestFit="1" customWidth="1"/>
    <col min="1275" max="1275" width="7" bestFit="1" customWidth="1"/>
    <col min="1276" max="1276" width="8" bestFit="1" customWidth="1"/>
    <col min="1277" max="1277" width="5" bestFit="1" customWidth="1"/>
    <col min="1278" max="1278" width="8" bestFit="1" customWidth="1"/>
    <col min="1279" max="1280" width="6" bestFit="1" customWidth="1"/>
    <col min="1281" max="1281" width="8" bestFit="1" customWidth="1"/>
    <col min="1282" max="1282" width="6" bestFit="1" customWidth="1"/>
    <col min="1283" max="1283" width="8" bestFit="1" customWidth="1"/>
    <col min="1284" max="1285" width="6" bestFit="1" customWidth="1"/>
    <col min="1286" max="1286" width="7" bestFit="1" customWidth="1"/>
    <col min="1287" max="1287" width="6" bestFit="1" customWidth="1"/>
    <col min="1288" max="1288" width="8" bestFit="1" customWidth="1"/>
    <col min="1289" max="1289" width="7" bestFit="1" customWidth="1"/>
    <col min="1290" max="1290" width="6" bestFit="1" customWidth="1"/>
    <col min="1291" max="1291" width="8" bestFit="1" customWidth="1"/>
    <col min="1292" max="1292" width="7" bestFit="1" customWidth="1"/>
    <col min="1293" max="1298" width="8" bestFit="1" customWidth="1"/>
    <col min="1299" max="1299" width="6" bestFit="1" customWidth="1"/>
    <col min="1300" max="1300" width="8" bestFit="1" customWidth="1"/>
    <col min="1301" max="1301" width="6" bestFit="1" customWidth="1"/>
    <col min="1302" max="1303" width="8" bestFit="1" customWidth="1"/>
    <col min="1304" max="1304" width="7" bestFit="1" customWidth="1"/>
    <col min="1305" max="1307" width="8" bestFit="1" customWidth="1"/>
    <col min="1308" max="1310" width="6" bestFit="1" customWidth="1"/>
    <col min="1311" max="1311" width="8" bestFit="1" customWidth="1"/>
    <col min="1312" max="1313" width="6" bestFit="1" customWidth="1"/>
    <col min="1314" max="1314" width="7" bestFit="1" customWidth="1"/>
    <col min="1315" max="1317" width="8" bestFit="1" customWidth="1"/>
    <col min="1318" max="1318" width="5" bestFit="1" customWidth="1"/>
    <col min="1319" max="1319" width="8" bestFit="1" customWidth="1"/>
    <col min="1320" max="1321" width="6" bestFit="1" customWidth="1"/>
    <col min="1322" max="1322" width="8" bestFit="1" customWidth="1"/>
    <col min="1323" max="1324" width="6" bestFit="1" customWidth="1"/>
    <col min="1325" max="1325" width="5" bestFit="1" customWidth="1"/>
    <col min="1326" max="1327" width="8" bestFit="1" customWidth="1"/>
    <col min="1328" max="1329" width="6" bestFit="1" customWidth="1"/>
    <col min="1330" max="1330" width="8" bestFit="1" customWidth="1"/>
    <col min="1331" max="1331" width="6" bestFit="1" customWidth="1"/>
    <col min="1332" max="1337" width="8" bestFit="1" customWidth="1"/>
    <col min="1338" max="1338" width="6" bestFit="1" customWidth="1"/>
    <col min="1339" max="1339" width="8" bestFit="1" customWidth="1"/>
    <col min="1340" max="1340" width="6" bestFit="1" customWidth="1"/>
    <col min="1341" max="1342" width="8" bestFit="1" customWidth="1"/>
    <col min="1343" max="1344" width="6" bestFit="1" customWidth="1"/>
    <col min="1345" max="1355" width="8" bestFit="1" customWidth="1"/>
    <col min="1356" max="1358" width="6" bestFit="1" customWidth="1"/>
    <col min="1359" max="1361" width="8" bestFit="1" customWidth="1"/>
    <col min="1362" max="1362" width="6" bestFit="1" customWidth="1"/>
    <col min="1363" max="1363" width="7" bestFit="1" customWidth="1"/>
    <col min="1364" max="1367" width="8" bestFit="1" customWidth="1"/>
    <col min="1368" max="1368" width="6" bestFit="1" customWidth="1"/>
    <col min="1369" max="1372" width="8" bestFit="1" customWidth="1"/>
    <col min="1373" max="1373" width="6" bestFit="1" customWidth="1"/>
    <col min="1374" max="1375" width="8" bestFit="1" customWidth="1"/>
    <col min="1376" max="1376" width="7" bestFit="1" customWidth="1"/>
    <col min="1377" max="1379" width="8" bestFit="1" customWidth="1"/>
    <col min="1380" max="1380" width="7" bestFit="1" customWidth="1"/>
    <col min="1381" max="1382" width="6" bestFit="1" customWidth="1"/>
    <col min="1383" max="1386" width="8" bestFit="1" customWidth="1"/>
    <col min="1387" max="1387" width="6" bestFit="1" customWidth="1"/>
    <col min="1388" max="1396" width="8" bestFit="1" customWidth="1"/>
    <col min="1397" max="1398" width="6" bestFit="1" customWidth="1"/>
    <col min="1399" max="1401" width="8" bestFit="1" customWidth="1"/>
    <col min="1402" max="1402" width="10" bestFit="1" customWidth="1"/>
    <col min="1403" max="1403" width="6" bestFit="1" customWidth="1"/>
    <col min="1404" max="1405" width="8" bestFit="1" customWidth="1"/>
    <col min="1406" max="1406" width="7" bestFit="1" customWidth="1"/>
    <col min="1407" max="1407" width="6" bestFit="1" customWidth="1"/>
    <col min="1408" max="1408" width="7" bestFit="1" customWidth="1"/>
    <col min="1409" max="1410" width="8" bestFit="1" customWidth="1"/>
    <col min="1411" max="1411" width="7" bestFit="1" customWidth="1"/>
    <col min="1412" max="1414" width="8" bestFit="1" customWidth="1"/>
    <col min="1415" max="1415" width="6" bestFit="1" customWidth="1"/>
    <col min="1416" max="1417" width="8" bestFit="1" customWidth="1"/>
    <col min="1418" max="1419" width="6" bestFit="1" customWidth="1"/>
    <col min="1420" max="1420" width="3" bestFit="1" customWidth="1"/>
    <col min="1421" max="1426" width="8" bestFit="1" customWidth="1"/>
    <col min="1427" max="1427" width="6" bestFit="1" customWidth="1"/>
    <col min="1428" max="1430" width="8" bestFit="1" customWidth="1"/>
    <col min="1431" max="1431" width="6" bestFit="1" customWidth="1"/>
    <col min="1432" max="1436" width="8" bestFit="1" customWidth="1"/>
    <col min="1437" max="1437" width="5" bestFit="1" customWidth="1"/>
    <col min="1438" max="1438" width="8" bestFit="1" customWidth="1"/>
    <col min="1439" max="1439" width="6" bestFit="1" customWidth="1"/>
    <col min="1440" max="1441" width="8" bestFit="1" customWidth="1"/>
    <col min="1442" max="1442" width="7" bestFit="1" customWidth="1"/>
    <col min="1443" max="1444" width="8" bestFit="1" customWidth="1"/>
    <col min="1445" max="1445" width="6" bestFit="1" customWidth="1"/>
    <col min="1446" max="1446" width="8" bestFit="1" customWidth="1"/>
    <col min="1447" max="1447" width="6" bestFit="1" customWidth="1"/>
    <col min="1448" max="1450" width="8" bestFit="1" customWidth="1"/>
    <col min="1451" max="1451" width="6" bestFit="1" customWidth="1"/>
    <col min="1452" max="1452" width="8" bestFit="1" customWidth="1"/>
    <col min="1453" max="1453" width="6" bestFit="1" customWidth="1"/>
    <col min="1454" max="1457" width="8" bestFit="1" customWidth="1"/>
    <col min="1458" max="1460" width="6" bestFit="1" customWidth="1"/>
    <col min="1461" max="1461" width="5" bestFit="1" customWidth="1"/>
    <col min="1462" max="1462" width="6" bestFit="1" customWidth="1"/>
    <col min="1463" max="1464" width="8" bestFit="1" customWidth="1"/>
    <col min="1465" max="1467" width="7" bestFit="1" customWidth="1"/>
    <col min="1468" max="1468" width="6" bestFit="1" customWidth="1"/>
    <col min="1469" max="1471" width="8" bestFit="1" customWidth="1"/>
    <col min="1472" max="1472" width="5" bestFit="1" customWidth="1"/>
    <col min="1473" max="1474" width="8" bestFit="1" customWidth="1"/>
    <col min="1475" max="1477" width="6" bestFit="1" customWidth="1"/>
    <col min="1478" max="1478" width="8" bestFit="1" customWidth="1"/>
    <col min="1479" max="1482" width="6" bestFit="1" customWidth="1"/>
    <col min="1483" max="1483" width="8" bestFit="1" customWidth="1"/>
    <col min="1484" max="1484" width="6" bestFit="1" customWidth="1"/>
    <col min="1485" max="1487" width="8" bestFit="1" customWidth="1"/>
    <col min="1488" max="1488" width="6" bestFit="1" customWidth="1"/>
    <col min="1489" max="1491" width="8" bestFit="1" customWidth="1"/>
    <col min="1492" max="1493" width="6" bestFit="1" customWidth="1"/>
    <col min="1494" max="1494" width="8" bestFit="1" customWidth="1"/>
    <col min="1495" max="1495" width="6" bestFit="1" customWidth="1"/>
    <col min="1496" max="1496" width="7" bestFit="1" customWidth="1"/>
    <col min="1497" max="1498" width="8" bestFit="1" customWidth="1"/>
    <col min="1499" max="1499" width="6" bestFit="1" customWidth="1"/>
    <col min="1500" max="1502" width="8" bestFit="1" customWidth="1"/>
    <col min="1503" max="1503" width="7" bestFit="1" customWidth="1"/>
    <col min="1504" max="1508" width="8" bestFit="1" customWidth="1"/>
    <col min="1509" max="1509" width="6" bestFit="1" customWidth="1"/>
    <col min="1510" max="1510" width="8" bestFit="1" customWidth="1"/>
    <col min="1511" max="1511" width="7" bestFit="1" customWidth="1"/>
    <col min="1512" max="1520" width="8" bestFit="1" customWidth="1"/>
    <col min="1521" max="1521" width="6" bestFit="1" customWidth="1"/>
    <col min="1522" max="1522" width="7" bestFit="1" customWidth="1"/>
    <col min="1523" max="1526" width="8" bestFit="1" customWidth="1"/>
    <col min="1527" max="1527" width="6" bestFit="1" customWidth="1"/>
    <col min="1528" max="1529" width="8" bestFit="1" customWidth="1"/>
    <col min="1530" max="1530" width="6" bestFit="1" customWidth="1"/>
    <col min="1531" max="1532" width="8" bestFit="1" customWidth="1"/>
    <col min="1533" max="1535" width="6" bestFit="1" customWidth="1"/>
    <col min="1536" max="1536" width="5" bestFit="1" customWidth="1"/>
    <col min="1537" max="1537" width="8" bestFit="1" customWidth="1"/>
    <col min="1538" max="1538" width="7" bestFit="1" customWidth="1"/>
    <col min="1539" max="1539" width="6" bestFit="1" customWidth="1"/>
    <col min="1540" max="1540" width="8" bestFit="1" customWidth="1"/>
    <col min="1541" max="1541" width="7" bestFit="1" customWidth="1"/>
    <col min="1542" max="1542" width="5" bestFit="1" customWidth="1"/>
    <col min="1543" max="1544" width="8" bestFit="1" customWidth="1"/>
    <col min="1545" max="1546" width="6" bestFit="1" customWidth="1"/>
    <col min="1547" max="1547" width="8" bestFit="1" customWidth="1"/>
    <col min="1548" max="1548" width="7" bestFit="1" customWidth="1"/>
    <col min="1549" max="1549" width="8" bestFit="1" customWidth="1"/>
    <col min="1550" max="1550" width="6" bestFit="1" customWidth="1"/>
    <col min="1551" max="1551" width="7" bestFit="1" customWidth="1"/>
    <col min="1552" max="1558" width="8" bestFit="1" customWidth="1"/>
    <col min="1559" max="1559" width="5" bestFit="1" customWidth="1"/>
    <col min="1560" max="1560" width="6" bestFit="1" customWidth="1"/>
    <col min="1561" max="1561" width="8" bestFit="1" customWidth="1"/>
    <col min="1562" max="1563" width="6" bestFit="1" customWidth="1"/>
    <col min="1564" max="1564" width="8" bestFit="1" customWidth="1"/>
    <col min="1565" max="1569" width="6" bestFit="1" customWidth="1"/>
    <col min="1570" max="1570" width="8" bestFit="1" customWidth="1"/>
    <col min="1571" max="1571" width="7" bestFit="1" customWidth="1"/>
    <col min="1572" max="1572" width="6" bestFit="1" customWidth="1"/>
    <col min="1573" max="1573" width="8" bestFit="1" customWidth="1"/>
    <col min="1574" max="1574" width="6" bestFit="1" customWidth="1"/>
    <col min="1575" max="1579" width="8" bestFit="1" customWidth="1"/>
    <col min="1580" max="1580" width="6" bestFit="1" customWidth="1"/>
    <col min="1581" max="1581" width="7" bestFit="1" customWidth="1"/>
    <col min="1582" max="1582" width="8" bestFit="1" customWidth="1"/>
    <col min="1583" max="1583" width="6" bestFit="1" customWidth="1"/>
    <col min="1584" max="1585" width="8" bestFit="1" customWidth="1"/>
    <col min="1586" max="1587" width="6" bestFit="1" customWidth="1"/>
    <col min="1588" max="1588" width="7" bestFit="1" customWidth="1"/>
    <col min="1589" max="1590" width="6" bestFit="1" customWidth="1"/>
    <col min="1591" max="1591" width="8" bestFit="1" customWidth="1"/>
    <col min="1592" max="1593" width="6" bestFit="1" customWidth="1"/>
    <col min="1594" max="1594" width="8" bestFit="1" customWidth="1"/>
    <col min="1595" max="1596" width="6" bestFit="1" customWidth="1"/>
    <col min="1597" max="1597" width="7" bestFit="1" customWidth="1"/>
    <col min="1598" max="1598" width="8" bestFit="1" customWidth="1"/>
    <col min="1599" max="1599" width="6" bestFit="1" customWidth="1"/>
    <col min="1600" max="1600" width="8" bestFit="1" customWidth="1"/>
    <col min="1601" max="1601" width="7" bestFit="1" customWidth="1"/>
    <col min="1602" max="1602" width="8" bestFit="1" customWidth="1"/>
    <col min="1603" max="1603" width="6" bestFit="1" customWidth="1"/>
    <col min="1604" max="1604" width="8" bestFit="1" customWidth="1"/>
    <col min="1605" max="1605" width="7" bestFit="1" customWidth="1"/>
    <col min="1606" max="1606" width="6" bestFit="1" customWidth="1"/>
    <col min="1607" max="1607" width="8" bestFit="1" customWidth="1"/>
    <col min="1608" max="1609" width="6" bestFit="1" customWidth="1"/>
    <col min="1610" max="1610" width="8" bestFit="1" customWidth="1"/>
    <col min="1611" max="1611" width="6" bestFit="1" customWidth="1"/>
    <col min="1612" max="1616" width="8" bestFit="1" customWidth="1"/>
    <col min="1617" max="1618" width="6" bestFit="1" customWidth="1"/>
    <col min="1619" max="1619" width="7" bestFit="1" customWidth="1"/>
    <col min="1620" max="1620" width="8" bestFit="1" customWidth="1"/>
    <col min="1621" max="1621" width="6" bestFit="1" customWidth="1"/>
    <col min="1622" max="1622" width="8" bestFit="1" customWidth="1"/>
    <col min="1623" max="1623" width="7" bestFit="1" customWidth="1"/>
    <col min="1624" max="1624" width="6" bestFit="1" customWidth="1"/>
    <col min="1625" max="1625" width="8" bestFit="1" customWidth="1"/>
    <col min="1626" max="1626" width="6" bestFit="1" customWidth="1"/>
    <col min="1627" max="1627" width="8" bestFit="1" customWidth="1"/>
    <col min="1628" max="1628" width="6" bestFit="1" customWidth="1"/>
    <col min="1629" max="1631" width="8" bestFit="1" customWidth="1"/>
    <col min="1632" max="1632" width="6" bestFit="1" customWidth="1"/>
    <col min="1633" max="1633" width="7" bestFit="1" customWidth="1"/>
    <col min="1634" max="1634" width="8" bestFit="1" customWidth="1"/>
    <col min="1635" max="1635" width="6" bestFit="1" customWidth="1"/>
    <col min="1636" max="1636" width="8" bestFit="1" customWidth="1"/>
    <col min="1637" max="1637" width="6" bestFit="1" customWidth="1"/>
    <col min="1638" max="1638" width="8" bestFit="1" customWidth="1"/>
    <col min="1639" max="1639" width="7" bestFit="1" customWidth="1"/>
    <col min="1640" max="1642" width="8" bestFit="1" customWidth="1"/>
    <col min="1643" max="1643" width="6" bestFit="1" customWidth="1"/>
    <col min="1644" max="1644" width="8" bestFit="1" customWidth="1"/>
    <col min="1645" max="1645" width="6" bestFit="1" customWidth="1"/>
    <col min="1646" max="1646" width="8" bestFit="1" customWidth="1"/>
    <col min="1647" max="1648" width="6" bestFit="1" customWidth="1"/>
    <col min="1649" max="1649" width="5" bestFit="1" customWidth="1"/>
    <col min="1650" max="1650" width="8" bestFit="1" customWidth="1"/>
    <col min="1651" max="1651" width="5" bestFit="1" customWidth="1"/>
    <col min="1652" max="1652" width="10" bestFit="1" customWidth="1"/>
    <col min="1653" max="1654" width="8" bestFit="1" customWidth="1"/>
    <col min="1655" max="1655" width="6" bestFit="1" customWidth="1"/>
    <col min="1656" max="1656" width="8" bestFit="1" customWidth="1"/>
    <col min="1657" max="1657" width="6" bestFit="1" customWidth="1"/>
    <col min="1658" max="1668" width="8" bestFit="1" customWidth="1"/>
    <col min="1669" max="1670" width="6" bestFit="1" customWidth="1"/>
    <col min="1671" max="1671" width="8" bestFit="1" customWidth="1"/>
    <col min="1672" max="1673" width="6" bestFit="1" customWidth="1"/>
    <col min="1674" max="1677" width="8" bestFit="1" customWidth="1"/>
    <col min="1678" max="1678" width="5" bestFit="1" customWidth="1"/>
    <col min="1679" max="1679" width="8" bestFit="1" customWidth="1"/>
    <col min="1680" max="1680" width="7" bestFit="1" customWidth="1"/>
    <col min="1681" max="1681" width="6" bestFit="1" customWidth="1"/>
    <col min="1682" max="1682" width="8" bestFit="1" customWidth="1"/>
    <col min="1683" max="1683" width="6" bestFit="1" customWidth="1"/>
    <col min="1684" max="1685" width="8" bestFit="1" customWidth="1"/>
    <col min="1686" max="1687" width="6" bestFit="1" customWidth="1"/>
    <col min="1688" max="1688" width="7" bestFit="1" customWidth="1"/>
    <col min="1689" max="1689" width="8" bestFit="1" customWidth="1"/>
    <col min="1690" max="1690" width="5" bestFit="1" customWidth="1"/>
    <col min="1691" max="1691" width="6" bestFit="1" customWidth="1"/>
    <col min="1692" max="1693" width="8" bestFit="1" customWidth="1"/>
    <col min="1694" max="1694" width="5" bestFit="1" customWidth="1"/>
    <col min="1695" max="1696" width="8" bestFit="1" customWidth="1"/>
    <col min="1697" max="1699" width="6" bestFit="1" customWidth="1"/>
    <col min="1700" max="1701" width="8" bestFit="1" customWidth="1"/>
    <col min="1702" max="1702" width="5" bestFit="1" customWidth="1"/>
    <col min="1703" max="1705" width="8" bestFit="1" customWidth="1"/>
    <col min="1706" max="1706" width="6" bestFit="1" customWidth="1"/>
    <col min="1707" max="1708" width="8" bestFit="1" customWidth="1"/>
    <col min="1709" max="1710" width="7" bestFit="1" customWidth="1"/>
    <col min="1711" max="1713" width="6" bestFit="1" customWidth="1"/>
    <col min="1714" max="1720" width="8" bestFit="1" customWidth="1"/>
    <col min="1721" max="1722" width="6" bestFit="1" customWidth="1"/>
    <col min="1723" max="1723" width="5" bestFit="1" customWidth="1"/>
    <col min="1724" max="1725" width="8" bestFit="1" customWidth="1"/>
    <col min="1726" max="1728" width="6" bestFit="1" customWidth="1"/>
    <col min="1729" max="1729" width="7" bestFit="1" customWidth="1"/>
    <col min="1730" max="1730" width="8" bestFit="1" customWidth="1"/>
    <col min="1731" max="1731" width="7" bestFit="1" customWidth="1"/>
    <col min="1732" max="1734" width="6" bestFit="1" customWidth="1"/>
    <col min="1735" max="1738" width="8" bestFit="1" customWidth="1"/>
    <col min="1739" max="1741" width="6" bestFit="1" customWidth="1"/>
    <col min="1742" max="1745" width="8" bestFit="1" customWidth="1"/>
    <col min="1746" max="1746" width="7" bestFit="1" customWidth="1"/>
    <col min="1747" max="1747" width="6" bestFit="1" customWidth="1"/>
    <col min="1748" max="1756" width="8" bestFit="1" customWidth="1"/>
    <col min="1757" max="1757" width="6" bestFit="1" customWidth="1"/>
    <col min="1758" max="1759" width="8" bestFit="1" customWidth="1"/>
    <col min="1760" max="1762" width="6" bestFit="1" customWidth="1"/>
    <col min="1763" max="1763" width="7" bestFit="1" customWidth="1"/>
    <col min="1764" max="1765" width="8" bestFit="1" customWidth="1"/>
    <col min="1766" max="1766" width="7" bestFit="1" customWidth="1"/>
    <col min="1767" max="1768" width="6" bestFit="1" customWidth="1"/>
    <col min="1769" max="1769" width="8" bestFit="1" customWidth="1"/>
    <col min="1770" max="1770" width="7" bestFit="1" customWidth="1"/>
    <col min="1771" max="1771" width="6" bestFit="1" customWidth="1"/>
    <col min="1772" max="1772" width="8" bestFit="1" customWidth="1"/>
    <col min="1773" max="1776" width="6" bestFit="1" customWidth="1"/>
    <col min="1777" max="1781" width="8" bestFit="1" customWidth="1"/>
    <col min="1782" max="1782" width="6" bestFit="1" customWidth="1"/>
    <col min="1783" max="1783" width="8" bestFit="1" customWidth="1"/>
    <col min="1784" max="1784" width="6" bestFit="1" customWidth="1"/>
    <col min="1785" max="1787" width="8" bestFit="1" customWidth="1"/>
    <col min="1788" max="1788" width="6" bestFit="1" customWidth="1"/>
    <col min="1789" max="1789" width="8" bestFit="1" customWidth="1"/>
    <col min="1790" max="1790" width="6" bestFit="1" customWidth="1"/>
    <col min="1791" max="1793" width="8" bestFit="1" customWidth="1"/>
    <col min="1794" max="1794" width="6" bestFit="1" customWidth="1"/>
    <col min="1795" max="1795" width="7" bestFit="1" customWidth="1"/>
    <col min="1796" max="1798" width="8" bestFit="1" customWidth="1"/>
    <col min="1799" max="1800" width="6" bestFit="1" customWidth="1"/>
    <col min="1801" max="1804" width="8" bestFit="1" customWidth="1"/>
    <col min="1805" max="1805" width="6" bestFit="1" customWidth="1"/>
    <col min="1806" max="1806" width="8" bestFit="1" customWidth="1"/>
    <col min="1807" max="1807" width="6" bestFit="1" customWidth="1"/>
    <col min="1808" max="1808" width="7" bestFit="1" customWidth="1"/>
    <col min="1809" max="1809" width="8" bestFit="1" customWidth="1"/>
    <col min="1810" max="1812" width="6" bestFit="1" customWidth="1"/>
    <col min="1813" max="1816" width="8" bestFit="1" customWidth="1"/>
    <col min="1817" max="1818" width="6" bestFit="1" customWidth="1"/>
    <col min="1819" max="1819" width="8" bestFit="1" customWidth="1"/>
    <col min="1820" max="1820" width="6" bestFit="1" customWidth="1"/>
    <col min="1821" max="1821" width="8" bestFit="1" customWidth="1"/>
    <col min="1822" max="1822" width="6" bestFit="1" customWidth="1"/>
    <col min="1823" max="1823" width="8" bestFit="1" customWidth="1"/>
    <col min="1824" max="1824" width="7" bestFit="1" customWidth="1"/>
    <col min="1825" max="1825" width="8" bestFit="1" customWidth="1"/>
    <col min="1826" max="1826" width="6" bestFit="1" customWidth="1"/>
    <col min="1827" max="1829" width="8" bestFit="1" customWidth="1"/>
    <col min="1830" max="1830" width="5" bestFit="1" customWidth="1"/>
    <col min="1831" max="1831" width="8" bestFit="1" customWidth="1"/>
    <col min="1832" max="1832" width="6" bestFit="1" customWidth="1"/>
    <col min="1833" max="1833" width="5" bestFit="1" customWidth="1"/>
    <col min="1834" max="1834" width="8" bestFit="1" customWidth="1"/>
    <col min="1835" max="1835" width="6" bestFit="1" customWidth="1"/>
    <col min="1836" max="1836" width="8" bestFit="1" customWidth="1"/>
    <col min="1837" max="1837" width="3" bestFit="1" customWidth="1"/>
    <col min="1838" max="1838" width="6" bestFit="1" customWidth="1"/>
    <col min="1839" max="1839" width="8" bestFit="1" customWidth="1"/>
    <col min="1840" max="1840" width="6" bestFit="1" customWidth="1"/>
    <col min="1841" max="1841" width="8" bestFit="1" customWidth="1"/>
    <col min="1842" max="1843" width="6" bestFit="1" customWidth="1"/>
    <col min="1844" max="1844" width="7" bestFit="1" customWidth="1"/>
    <col min="1845" max="1846" width="8" bestFit="1" customWidth="1"/>
    <col min="1847" max="1847" width="6" bestFit="1" customWidth="1"/>
    <col min="1848" max="1848" width="8" bestFit="1" customWidth="1"/>
    <col min="1849" max="1849" width="6" bestFit="1" customWidth="1"/>
    <col min="1850" max="1851" width="8" bestFit="1" customWidth="1"/>
    <col min="1852" max="1853" width="6" bestFit="1" customWidth="1"/>
    <col min="1854" max="1854" width="8" bestFit="1" customWidth="1"/>
    <col min="1855" max="1856" width="6" bestFit="1" customWidth="1"/>
    <col min="1857" max="1857" width="8" bestFit="1" customWidth="1"/>
    <col min="1858" max="1861" width="6" bestFit="1" customWidth="1"/>
    <col min="1862" max="1862" width="8" bestFit="1" customWidth="1"/>
    <col min="1863" max="1863" width="7" bestFit="1" customWidth="1"/>
    <col min="1864" max="1868" width="8" bestFit="1" customWidth="1"/>
    <col min="1869" max="1869" width="5" bestFit="1" customWidth="1"/>
    <col min="1870" max="1872" width="6" bestFit="1" customWidth="1"/>
    <col min="1873" max="1875" width="8" bestFit="1" customWidth="1"/>
    <col min="1876" max="1878" width="6" bestFit="1" customWidth="1"/>
    <col min="1879" max="1879" width="7" bestFit="1" customWidth="1"/>
    <col min="1880" max="1880" width="6" bestFit="1" customWidth="1"/>
    <col min="1881" max="1881" width="8" bestFit="1" customWidth="1"/>
    <col min="1882" max="1882" width="6" bestFit="1" customWidth="1"/>
    <col min="1883" max="1883" width="5" bestFit="1" customWidth="1"/>
    <col min="1884" max="1884" width="6" bestFit="1" customWidth="1"/>
    <col min="1885" max="1887" width="8" bestFit="1" customWidth="1"/>
    <col min="1888" max="1888" width="6" bestFit="1" customWidth="1"/>
    <col min="1889" max="1896" width="8" bestFit="1" customWidth="1"/>
    <col min="1897" max="1899" width="6" bestFit="1" customWidth="1"/>
    <col min="1900" max="1902" width="8" bestFit="1" customWidth="1"/>
    <col min="1903" max="1903" width="6" bestFit="1" customWidth="1"/>
    <col min="1904" max="1904" width="8" bestFit="1" customWidth="1"/>
    <col min="1905" max="1905" width="6" bestFit="1" customWidth="1"/>
    <col min="1906" max="1906" width="7" bestFit="1" customWidth="1"/>
    <col min="1907" max="1912" width="8" bestFit="1" customWidth="1"/>
    <col min="1913" max="1913" width="6" bestFit="1" customWidth="1"/>
    <col min="1914" max="1914" width="7" bestFit="1" customWidth="1"/>
    <col min="1915" max="1915" width="6" bestFit="1" customWidth="1"/>
    <col min="1916" max="1916" width="7" bestFit="1" customWidth="1"/>
    <col min="1917" max="1917" width="6" bestFit="1" customWidth="1"/>
    <col min="1918" max="1918" width="7" bestFit="1" customWidth="1"/>
    <col min="1919" max="1919" width="8" bestFit="1" customWidth="1"/>
    <col min="1920" max="1921" width="6" bestFit="1" customWidth="1"/>
    <col min="1922" max="1922" width="8" bestFit="1" customWidth="1"/>
    <col min="1923" max="1923" width="6" bestFit="1" customWidth="1"/>
    <col min="1924" max="1927" width="8" bestFit="1" customWidth="1"/>
    <col min="1928" max="1930" width="6" bestFit="1" customWidth="1"/>
    <col min="1931" max="1932" width="8" bestFit="1" customWidth="1"/>
    <col min="1933" max="1933" width="6" bestFit="1" customWidth="1"/>
    <col min="1934" max="1934" width="8" bestFit="1" customWidth="1"/>
    <col min="1935" max="1935" width="5" bestFit="1" customWidth="1"/>
    <col min="1936" max="1936" width="7" bestFit="1" customWidth="1"/>
    <col min="1937" max="1937" width="6" bestFit="1" customWidth="1"/>
    <col min="1938" max="1938" width="8" bestFit="1" customWidth="1"/>
    <col min="1939" max="1941" width="6" bestFit="1" customWidth="1"/>
    <col min="1942" max="1945" width="8" bestFit="1" customWidth="1"/>
    <col min="1946" max="1946" width="7" bestFit="1" customWidth="1"/>
    <col min="1947" max="1947" width="6" bestFit="1" customWidth="1"/>
    <col min="1948" max="1949" width="8" bestFit="1" customWidth="1"/>
    <col min="1950" max="1950" width="7" bestFit="1" customWidth="1"/>
    <col min="1951" max="1955" width="8" bestFit="1" customWidth="1"/>
    <col min="1956" max="1956" width="6" bestFit="1" customWidth="1"/>
    <col min="1957" max="1964" width="8" bestFit="1" customWidth="1"/>
    <col min="1965" max="1965" width="6" bestFit="1" customWidth="1"/>
    <col min="1966" max="1966" width="5" bestFit="1" customWidth="1"/>
    <col min="1967" max="1967" width="8" bestFit="1" customWidth="1"/>
    <col min="1968" max="1968" width="6" bestFit="1" customWidth="1"/>
    <col min="1969" max="1969" width="7" bestFit="1" customWidth="1"/>
    <col min="1970" max="1970" width="8" bestFit="1" customWidth="1"/>
    <col min="1971" max="1971" width="7" bestFit="1" customWidth="1"/>
    <col min="1972" max="1980" width="8" bestFit="1" customWidth="1"/>
    <col min="1981" max="1981" width="6" bestFit="1" customWidth="1"/>
    <col min="1982" max="1988" width="8" bestFit="1" customWidth="1"/>
    <col min="1989" max="1990" width="6" bestFit="1" customWidth="1"/>
    <col min="1991" max="1992" width="8" bestFit="1" customWidth="1"/>
    <col min="1993" max="1993" width="6" bestFit="1" customWidth="1"/>
    <col min="1994" max="1994" width="8" bestFit="1" customWidth="1"/>
    <col min="1995" max="1995" width="7" bestFit="1" customWidth="1"/>
    <col min="1996" max="1996" width="6" bestFit="1" customWidth="1"/>
    <col min="1997" max="1998" width="8" bestFit="1" customWidth="1"/>
    <col min="1999" max="2001" width="6" bestFit="1" customWidth="1"/>
    <col min="2002" max="2002" width="8" bestFit="1" customWidth="1"/>
    <col min="2003" max="2006" width="6" bestFit="1" customWidth="1"/>
    <col min="2007" max="2007" width="3" bestFit="1" customWidth="1"/>
    <col min="2008" max="2008" width="6" bestFit="1" customWidth="1"/>
    <col min="2009" max="2009" width="7" bestFit="1" customWidth="1"/>
    <col min="2010" max="2010" width="8" bestFit="1" customWidth="1"/>
    <col min="2011" max="2012" width="6" bestFit="1" customWidth="1"/>
    <col min="2013" max="2014" width="8" bestFit="1" customWidth="1"/>
    <col min="2015" max="2015" width="7" bestFit="1" customWidth="1"/>
    <col min="2016" max="2016" width="8" bestFit="1" customWidth="1"/>
    <col min="2017" max="2017" width="6" bestFit="1" customWidth="1"/>
    <col min="2018" max="2018" width="8" bestFit="1" customWidth="1"/>
    <col min="2019" max="2019" width="6" bestFit="1" customWidth="1"/>
    <col min="2020" max="2020" width="8" bestFit="1" customWidth="1"/>
    <col min="2021" max="2022" width="6" bestFit="1" customWidth="1"/>
    <col min="2023" max="2024" width="8" bestFit="1" customWidth="1"/>
    <col min="2025" max="2025" width="6" bestFit="1" customWidth="1"/>
    <col min="2026" max="2026" width="8" bestFit="1" customWidth="1"/>
    <col min="2027" max="2028" width="6" bestFit="1" customWidth="1"/>
    <col min="2029" max="2029" width="8" bestFit="1" customWidth="1"/>
    <col min="2030" max="2033" width="6" bestFit="1" customWidth="1"/>
    <col min="2034" max="2034" width="5" bestFit="1" customWidth="1"/>
    <col min="2035" max="2037" width="8" bestFit="1" customWidth="1"/>
    <col min="2038" max="2038" width="6" bestFit="1" customWidth="1"/>
    <col min="2039" max="2039" width="8" bestFit="1" customWidth="1"/>
    <col min="2040" max="2040" width="6" bestFit="1" customWidth="1"/>
    <col min="2041" max="2041" width="8" bestFit="1" customWidth="1"/>
    <col min="2042" max="2044" width="6" bestFit="1" customWidth="1"/>
    <col min="2045" max="2045" width="8" bestFit="1" customWidth="1"/>
    <col min="2046" max="2046" width="6" bestFit="1" customWidth="1"/>
    <col min="2047" max="2047" width="8" bestFit="1" customWidth="1"/>
    <col min="2048" max="2048" width="3" bestFit="1" customWidth="1"/>
    <col min="2049" max="2050" width="8" bestFit="1" customWidth="1"/>
    <col min="2051" max="2051" width="7" bestFit="1" customWidth="1"/>
    <col min="2052" max="2052" width="6" bestFit="1" customWidth="1"/>
    <col min="2053" max="2054" width="8" bestFit="1" customWidth="1"/>
    <col min="2055" max="2055" width="6" bestFit="1" customWidth="1"/>
    <col min="2056" max="2057" width="8" bestFit="1" customWidth="1"/>
    <col min="2058" max="2058" width="6" bestFit="1" customWidth="1"/>
    <col min="2059" max="2059" width="5" bestFit="1" customWidth="1"/>
    <col min="2060" max="2060" width="8" bestFit="1" customWidth="1"/>
    <col min="2061" max="2062" width="6" bestFit="1" customWidth="1"/>
    <col min="2063" max="2064" width="8" bestFit="1" customWidth="1"/>
    <col min="2065" max="2066" width="6" bestFit="1" customWidth="1"/>
    <col min="2067" max="2067" width="8" bestFit="1" customWidth="1"/>
    <col min="2068" max="2068" width="6" bestFit="1" customWidth="1"/>
    <col min="2069" max="2071" width="8" bestFit="1" customWidth="1"/>
    <col min="2072" max="2072" width="6" bestFit="1" customWidth="1"/>
    <col min="2073" max="2073" width="7" bestFit="1" customWidth="1"/>
    <col min="2074" max="2074" width="8" bestFit="1" customWidth="1"/>
    <col min="2075" max="2075" width="7" bestFit="1" customWidth="1"/>
    <col min="2076" max="2078" width="6" bestFit="1" customWidth="1"/>
    <col min="2079" max="2081" width="8" bestFit="1" customWidth="1"/>
    <col min="2082" max="2084" width="6" bestFit="1" customWidth="1"/>
    <col min="2085" max="2088" width="8" bestFit="1" customWidth="1"/>
    <col min="2089" max="2091" width="6" bestFit="1" customWidth="1"/>
    <col min="2092" max="2092" width="5" bestFit="1" customWidth="1"/>
    <col min="2093" max="2093" width="6" bestFit="1" customWidth="1"/>
    <col min="2094" max="2095" width="8" bestFit="1" customWidth="1"/>
    <col min="2096" max="2096" width="6" bestFit="1" customWidth="1"/>
    <col min="2097" max="2098" width="7" bestFit="1" customWidth="1"/>
    <col min="2099" max="2099" width="6" bestFit="1" customWidth="1"/>
    <col min="2100" max="2100" width="7" bestFit="1" customWidth="1"/>
    <col min="2101" max="2102" width="6" bestFit="1" customWidth="1"/>
    <col min="2103" max="2103" width="3" bestFit="1" customWidth="1"/>
    <col min="2104" max="2104" width="8" bestFit="1" customWidth="1"/>
    <col min="2105" max="2105" width="6" bestFit="1" customWidth="1"/>
    <col min="2106" max="2108" width="8" bestFit="1" customWidth="1"/>
    <col min="2109" max="2110" width="6" bestFit="1" customWidth="1"/>
    <col min="2111" max="2111" width="7" bestFit="1" customWidth="1"/>
    <col min="2112" max="2113" width="8" bestFit="1" customWidth="1"/>
    <col min="2114" max="2114" width="6" bestFit="1" customWidth="1"/>
    <col min="2115" max="2116" width="7" bestFit="1" customWidth="1"/>
    <col min="2117" max="2117" width="6" bestFit="1" customWidth="1"/>
    <col min="2118" max="2118" width="8" bestFit="1" customWidth="1"/>
    <col min="2119" max="2121" width="6" bestFit="1" customWidth="1"/>
    <col min="2122" max="2122" width="8" bestFit="1" customWidth="1"/>
    <col min="2123" max="2123" width="6" bestFit="1" customWidth="1"/>
    <col min="2124" max="2124" width="8" bestFit="1" customWidth="1"/>
    <col min="2125" max="2125" width="6" bestFit="1" customWidth="1"/>
    <col min="2126" max="2126" width="8" bestFit="1" customWidth="1"/>
    <col min="2127" max="2128" width="6" bestFit="1" customWidth="1"/>
    <col min="2129" max="2131" width="8" bestFit="1" customWidth="1"/>
    <col min="2132" max="2132" width="6" bestFit="1" customWidth="1"/>
    <col min="2133" max="2133" width="3" bestFit="1" customWidth="1"/>
    <col min="2134" max="2134" width="6" bestFit="1" customWidth="1"/>
    <col min="2135" max="2137" width="8" bestFit="1" customWidth="1"/>
    <col min="2138" max="2139" width="6" bestFit="1" customWidth="1"/>
    <col min="2140" max="2141" width="8" bestFit="1" customWidth="1"/>
    <col min="2142" max="2142" width="6" bestFit="1" customWidth="1"/>
    <col min="2143" max="2143" width="8" bestFit="1" customWidth="1"/>
    <col min="2144" max="2144" width="6" bestFit="1" customWidth="1"/>
    <col min="2145" max="2149" width="8" bestFit="1" customWidth="1"/>
    <col min="2150" max="2150" width="6" bestFit="1" customWidth="1"/>
    <col min="2151" max="2151" width="8" bestFit="1" customWidth="1"/>
    <col min="2152" max="2152" width="7" bestFit="1" customWidth="1"/>
    <col min="2153" max="2153" width="8" bestFit="1" customWidth="1"/>
    <col min="2154" max="2156" width="6" bestFit="1" customWidth="1"/>
    <col min="2157" max="2157" width="3" bestFit="1" customWidth="1"/>
    <col min="2158" max="2159" width="8" bestFit="1" customWidth="1"/>
    <col min="2160" max="2161" width="6" bestFit="1" customWidth="1"/>
    <col min="2162" max="2162" width="5" bestFit="1" customWidth="1"/>
    <col min="2163" max="2163" width="6" bestFit="1" customWidth="1"/>
    <col min="2164" max="2164" width="8" bestFit="1" customWidth="1"/>
    <col min="2165" max="2166" width="6" bestFit="1" customWidth="1"/>
    <col min="2167" max="2167" width="8" bestFit="1" customWidth="1"/>
    <col min="2168" max="2168" width="6" bestFit="1" customWidth="1"/>
    <col min="2169" max="2169" width="7" bestFit="1" customWidth="1"/>
    <col min="2170" max="2170" width="6" bestFit="1" customWidth="1"/>
    <col min="2171" max="2171" width="8" bestFit="1" customWidth="1"/>
    <col min="2172" max="2172" width="6" bestFit="1" customWidth="1"/>
    <col min="2173" max="2173" width="7" bestFit="1" customWidth="1"/>
    <col min="2174" max="2174" width="6" bestFit="1" customWidth="1"/>
    <col min="2175" max="2175" width="8" bestFit="1" customWidth="1"/>
    <col min="2176" max="2176" width="6" bestFit="1" customWidth="1"/>
    <col min="2177" max="2179" width="8" bestFit="1" customWidth="1"/>
    <col min="2180" max="2180" width="6" bestFit="1" customWidth="1"/>
    <col min="2181" max="2181" width="3" bestFit="1" customWidth="1"/>
    <col min="2182" max="2182" width="8" bestFit="1" customWidth="1"/>
    <col min="2183" max="2183" width="6" bestFit="1" customWidth="1"/>
    <col min="2184" max="2185" width="8" bestFit="1" customWidth="1"/>
    <col min="2186" max="2186" width="5" bestFit="1" customWidth="1"/>
    <col min="2187" max="2187" width="6" bestFit="1" customWidth="1"/>
    <col min="2188" max="2188" width="7" bestFit="1" customWidth="1"/>
    <col min="2189" max="2189" width="8" bestFit="1" customWidth="1"/>
    <col min="2190" max="2190" width="6" bestFit="1" customWidth="1"/>
    <col min="2191" max="2192" width="8" bestFit="1" customWidth="1"/>
    <col min="2193" max="2193" width="6" bestFit="1" customWidth="1"/>
    <col min="2194" max="2194" width="7" bestFit="1" customWidth="1"/>
    <col min="2195" max="2195" width="5" bestFit="1" customWidth="1"/>
    <col min="2196" max="2196" width="6" bestFit="1" customWidth="1"/>
    <col min="2197" max="2197" width="8" bestFit="1" customWidth="1"/>
    <col min="2198" max="2198" width="6" bestFit="1" customWidth="1"/>
    <col min="2199" max="2199" width="7" bestFit="1" customWidth="1"/>
    <col min="2200" max="2201" width="8" bestFit="1" customWidth="1"/>
    <col min="2202" max="2207" width="6" bestFit="1" customWidth="1"/>
    <col min="2208" max="2208" width="5" bestFit="1" customWidth="1"/>
    <col min="2209" max="2209" width="6" bestFit="1" customWidth="1"/>
    <col min="2210" max="2210" width="8" bestFit="1" customWidth="1"/>
    <col min="2211" max="2211" width="5" bestFit="1" customWidth="1"/>
    <col min="2212" max="2212" width="7" bestFit="1" customWidth="1"/>
    <col min="2213" max="2213" width="8" bestFit="1" customWidth="1"/>
    <col min="2214" max="2215" width="6" bestFit="1" customWidth="1"/>
    <col min="2216" max="2217" width="8" bestFit="1" customWidth="1"/>
    <col min="2218" max="2218" width="6" bestFit="1" customWidth="1"/>
    <col min="2219" max="2219" width="8" bestFit="1" customWidth="1"/>
    <col min="2220" max="2220" width="6" bestFit="1" customWidth="1"/>
    <col min="2221" max="2225" width="8" bestFit="1" customWidth="1"/>
    <col min="2226" max="2226" width="7" bestFit="1" customWidth="1"/>
    <col min="2227" max="2230" width="8" bestFit="1" customWidth="1"/>
    <col min="2231" max="2231" width="6" bestFit="1" customWidth="1"/>
    <col min="2232" max="2232" width="8" bestFit="1" customWidth="1"/>
    <col min="2233" max="2233" width="6" bestFit="1" customWidth="1"/>
    <col min="2234" max="2234" width="8" bestFit="1" customWidth="1"/>
    <col min="2235" max="2236" width="6" bestFit="1" customWidth="1"/>
    <col min="2237" max="2239" width="8" bestFit="1" customWidth="1"/>
    <col min="2240" max="2240" width="6" bestFit="1" customWidth="1"/>
    <col min="2241" max="2241" width="8" bestFit="1" customWidth="1"/>
    <col min="2242" max="2242" width="5" bestFit="1" customWidth="1"/>
    <col min="2243" max="2243" width="7" bestFit="1" customWidth="1"/>
    <col min="2244" max="2244" width="10" bestFit="1" customWidth="1"/>
    <col min="2245" max="2248" width="8" bestFit="1" customWidth="1"/>
    <col min="2249" max="2249" width="7" bestFit="1" customWidth="1"/>
    <col min="2250" max="2251" width="8" bestFit="1" customWidth="1"/>
    <col min="2252" max="2252" width="3" bestFit="1" customWidth="1"/>
    <col min="2253" max="2253" width="8" bestFit="1" customWidth="1"/>
    <col min="2254" max="2254" width="6" bestFit="1" customWidth="1"/>
    <col min="2255" max="2256" width="8" bestFit="1" customWidth="1"/>
    <col min="2257" max="2257" width="7" bestFit="1" customWidth="1"/>
    <col min="2258" max="2262" width="8" bestFit="1" customWidth="1"/>
    <col min="2263" max="2267" width="6" bestFit="1" customWidth="1"/>
    <col min="2268" max="2270" width="8" bestFit="1" customWidth="1"/>
    <col min="2271" max="2271" width="6" bestFit="1" customWidth="1"/>
    <col min="2272" max="2273" width="8" bestFit="1" customWidth="1"/>
    <col min="2274" max="2277" width="6" bestFit="1" customWidth="1"/>
    <col min="2278" max="2278" width="3" bestFit="1" customWidth="1"/>
    <col min="2279" max="2279" width="6" bestFit="1" customWidth="1"/>
    <col min="2280" max="2280" width="8" bestFit="1" customWidth="1"/>
    <col min="2281" max="2282" width="6" bestFit="1" customWidth="1"/>
    <col min="2283" max="2284" width="8" bestFit="1" customWidth="1"/>
    <col min="2285" max="2285" width="5" bestFit="1" customWidth="1"/>
    <col min="2286" max="2287" width="8" bestFit="1" customWidth="1"/>
    <col min="2288" max="2288" width="6" bestFit="1" customWidth="1"/>
    <col min="2289" max="2289" width="5" bestFit="1" customWidth="1"/>
    <col min="2290" max="2290" width="6" bestFit="1" customWidth="1"/>
    <col min="2291" max="2292" width="8" bestFit="1" customWidth="1"/>
    <col min="2293" max="2294" width="7" bestFit="1" customWidth="1"/>
    <col min="2295" max="2295" width="6" bestFit="1" customWidth="1"/>
    <col min="2296" max="2296" width="8" bestFit="1" customWidth="1"/>
    <col min="2297" max="2299" width="6" bestFit="1" customWidth="1"/>
    <col min="2300" max="2301" width="8" bestFit="1" customWidth="1"/>
    <col min="2302" max="2302" width="6" bestFit="1" customWidth="1"/>
    <col min="2303" max="2303" width="8" bestFit="1" customWidth="1"/>
    <col min="2304" max="2304" width="5" bestFit="1" customWidth="1"/>
    <col min="2305" max="2305" width="6" bestFit="1" customWidth="1"/>
    <col min="2306" max="2306" width="8" bestFit="1" customWidth="1"/>
    <col min="2307" max="2307" width="5" bestFit="1" customWidth="1"/>
    <col min="2308" max="2308" width="7" bestFit="1" customWidth="1"/>
    <col min="2309" max="2311" width="8" bestFit="1" customWidth="1"/>
    <col min="2312" max="2315" width="6" bestFit="1" customWidth="1"/>
    <col min="2316" max="2316" width="8" bestFit="1" customWidth="1"/>
    <col min="2317" max="2317" width="6" bestFit="1" customWidth="1"/>
    <col min="2318" max="2318" width="8" bestFit="1" customWidth="1"/>
    <col min="2319" max="2319" width="3" bestFit="1" customWidth="1"/>
    <col min="2320" max="2320" width="8" bestFit="1" customWidth="1"/>
    <col min="2321" max="2321" width="6" bestFit="1" customWidth="1"/>
    <col min="2322" max="2322" width="8" bestFit="1" customWidth="1"/>
    <col min="2323" max="2323" width="7" bestFit="1" customWidth="1"/>
    <col min="2324" max="2329" width="8" bestFit="1" customWidth="1"/>
    <col min="2330" max="2330" width="6" bestFit="1" customWidth="1"/>
    <col min="2331" max="2331" width="5" bestFit="1" customWidth="1"/>
    <col min="2332" max="2334" width="8" bestFit="1" customWidth="1"/>
    <col min="2335" max="2335" width="7" bestFit="1" customWidth="1"/>
    <col min="2336" max="2337" width="8" bestFit="1" customWidth="1"/>
    <col min="2338" max="2338" width="6" bestFit="1" customWidth="1"/>
    <col min="2339" max="2339" width="8" bestFit="1" customWidth="1"/>
    <col min="2340" max="2343" width="6" bestFit="1" customWidth="1"/>
    <col min="2344" max="2344" width="8" bestFit="1" customWidth="1"/>
    <col min="2345" max="2346" width="6" bestFit="1" customWidth="1"/>
    <col min="2347" max="2349" width="8" bestFit="1" customWidth="1"/>
    <col min="2350" max="2350" width="6" bestFit="1" customWidth="1"/>
    <col min="2351" max="2351" width="5" bestFit="1" customWidth="1"/>
    <col min="2352" max="2352" width="6" bestFit="1" customWidth="1"/>
    <col min="2353" max="2353" width="8" bestFit="1" customWidth="1"/>
    <col min="2354" max="2357" width="6" bestFit="1" customWidth="1"/>
    <col min="2358" max="2360" width="8" bestFit="1" customWidth="1"/>
    <col min="2361" max="2362" width="6" bestFit="1" customWidth="1"/>
    <col min="2363" max="2363" width="7" bestFit="1" customWidth="1"/>
    <col min="2364" max="2364" width="8" bestFit="1" customWidth="1"/>
    <col min="2365" max="2366" width="5" bestFit="1" customWidth="1"/>
    <col min="2367" max="2368" width="8" bestFit="1" customWidth="1"/>
    <col min="2369" max="2369" width="6" bestFit="1" customWidth="1"/>
    <col min="2370" max="2370" width="8" bestFit="1" customWidth="1"/>
    <col min="2371" max="2371" width="6" bestFit="1" customWidth="1"/>
    <col min="2372" max="2372" width="8" bestFit="1" customWidth="1"/>
    <col min="2373" max="2373" width="6" bestFit="1" customWidth="1"/>
    <col min="2374" max="2374" width="8" bestFit="1" customWidth="1"/>
    <col min="2375" max="2376" width="6" bestFit="1" customWidth="1"/>
    <col min="2377" max="2377" width="8" bestFit="1" customWidth="1"/>
    <col min="2378" max="2378" width="7" bestFit="1" customWidth="1"/>
    <col min="2379" max="2380" width="8" bestFit="1" customWidth="1"/>
    <col min="2381" max="2381" width="7" bestFit="1" customWidth="1"/>
    <col min="2382" max="2385" width="8" bestFit="1" customWidth="1"/>
    <col min="2386" max="2386" width="6" bestFit="1" customWidth="1"/>
    <col min="2387" max="2389" width="8" bestFit="1" customWidth="1"/>
    <col min="2390" max="2390" width="5" bestFit="1" customWidth="1"/>
    <col min="2391" max="2391" width="6" bestFit="1" customWidth="1"/>
    <col min="2392" max="2392" width="3" bestFit="1" customWidth="1"/>
    <col min="2393" max="2393" width="6" bestFit="1" customWidth="1"/>
    <col min="2394" max="2395" width="8" bestFit="1" customWidth="1"/>
    <col min="2396" max="2399" width="6" bestFit="1" customWidth="1"/>
    <col min="2400" max="2401" width="7" bestFit="1" customWidth="1"/>
    <col min="2402" max="2404" width="8" bestFit="1" customWidth="1"/>
    <col min="2405" max="2405" width="6" bestFit="1" customWidth="1"/>
    <col min="2406" max="2408" width="8" bestFit="1" customWidth="1"/>
    <col min="2409" max="2409" width="6" bestFit="1" customWidth="1"/>
    <col min="2410" max="2414" width="8" bestFit="1" customWidth="1"/>
    <col min="2415" max="2415" width="6" bestFit="1" customWidth="1"/>
    <col min="2416" max="2417" width="5" bestFit="1" customWidth="1"/>
    <col min="2418" max="2418" width="6" bestFit="1" customWidth="1"/>
    <col min="2419" max="2419" width="7" bestFit="1" customWidth="1"/>
    <col min="2420" max="2420" width="8" bestFit="1" customWidth="1"/>
    <col min="2421" max="2421" width="6" bestFit="1" customWidth="1"/>
    <col min="2422" max="2422" width="8" bestFit="1" customWidth="1"/>
    <col min="2423" max="2425" width="6" bestFit="1" customWidth="1"/>
    <col min="2426" max="2427" width="8" bestFit="1" customWidth="1"/>
    <col min="2428" max="2428" width="6" bestFit="1" customWidth="1"/>
    <col min="2429" max="2430" width="8" bestFit="1" customWidth="1"/>
    <col min="2431" max="2431" width="6" bestFit="1" customWidth="1"/>
    <col min="2432" max="2432" width="3" bestFit="1" customWidth="1"/>
    <col min="2433" max="2433" width="6" bestFit="1" customWidth="1"/>
    <col min="2434" max="2436" width="8" bestFit="1" customWidth="1"/>
    <col min="2437" max="2437" width="6" bestFit="1" customWidth="1"/>
    <col min="2438" max="2438" width="8" bestFit="1" customWidth="1"/>
    <col min="2439" max="2439" width="6" bestFit="1" customWidth="1"/>
    <col min="2440" max="2440" width="5" bestFit="1" customWidth="1"/>
    <col min="2441" max="2441" width="8" bestFit="1" customWidth="1"/>
    <col min="2442" max="2443" width="6" bestFit="1" customWidth="1"/>
    <col min="2444" max="2444" width="8" bestFit="1" customWidth="1"/>
    <col min="2445" max="2445" width="5" bestFit="1" customWidth="1"/>
    <col min="2446" max="2448" width="6" bestFit="1" customWidth="1"/>
    <col min="2449" max="2449" width="8" bestFit="1" customWidth="1"/>
    <col min="2450" max="2451" width="6" bestFit="1" customWidth="1"/>
    <col min="2452" max="2452" width="7" bestFit="1" customWidth="1"/>
    <col min="2453" max="2453" width="8" bestFit="1" customWidth="1"/>
    <col min="2454" max="2456" width="6" bestFit="1" customWidth="1"/>
    <col min="2457" max="2458" width="8" bestFit="1" customWidth="1"/>
    <col min="2459" max="2459" width="7" bestFit="1" customWidth="1"/>
    <col min="2460" max="2461" width="8" bestFit="1" customWidth="1"/>
    <col min="2462" max="2462" width="5" bestFit="1" customWidth="1"/>
    <col min="2463" max="2464" width="8" bestFit="1" customWidth="1"/>
    <col min="2465" max="2466" width="7" bestFit="1" customWidth="1"/>
    <col min="2467" max="2467" width="6" bestFit="1" customWidth="1"/>
    <col min="2468" max="2468" width="8" bestFit="1" customWidth="1"/>
    <col min="2469" max="2470" width="6" bestFit="1" customWidth="1"/>
    <col min="2471" max="2471" width="8" bestFit="1" customWidth="1"/>
    <col min="2472" max="2472" width="7" bestFit="1" customWidth="1"/>
    <col min="2473" max="2475" width="6" bestFit="1" customWidth="1"/>
    <col min="2476" max="2476" width="5" bestFit="1" customWidth="1"/>
    <col min="2477" max="2477" width="8" bestFit="1" customWidth="1"/>
    <col min="2478" max="2478" width="7" bestFit="1" customWidth="1"/>
    <col min="2479" max="2481" width="6" bestFit="1" customWidth="1"/>
    <col min="2482" max="2482" width="8" bestFit="1" customWidth="1"/>
    <col min="2483" max="2483" width="6" bestFit="1" customWidth="1"/>
    <col min="2484" max="2486" width="8" bestFit="1" customWidth="1"/>
    <col min="2487" max="2487" width="5" bestFit="1" customWidth="1"/>
    <col min="2488" max="2488" width="6" bestFit="1" customWidth="1"/>
    <col min="2489" max="2490" width="8" bestFit="1" customWidth="1"/>
    <col min="2491" max="2491" width="6" bestFit="1" customWidth="1"/>
    <col min="2492" max="2492" width="8" bestFit="1" customWidth="1"/>
    <col min="2493" max="2493" width="5" bestFit="1" customWidth="1"/>
    <col min="2494" max="2494" width="6" bestFit="1" customWidth="1"/>
    <col min="2495" max="2496" width="8" bestFit="1" customWidth="1"/>
    <col min="2497" max="2497" width="6" bestFit="1" customWidth="1"/>
    <col min="2498" max="2498" width="8" bestFit="1" customWidth="1"/>
    <col min="2499" max="2501" width="6" bestFit="1" customWidth="1"/>
    <col min="2502" max="2503" width="8" bestFit="1" customWidth="1"/>
    <col min="2504" max="2504" width="9" bestFit="1" customWidth="1"/>
    <col min="2505" max="2505" width="5" bestFit="1" customWidth="1"/>
    <col min="2506" max="2507" width="6" bestFit="1" customWidth="1"/>
    <col min="2508" max="2509" width="8" bestFit="1" customWidth="1"/>
    <col min="2510" max="2510" width="3" bestFit="1" customWidth="1"/>
    <col min="2511" max="2512" width="6" bestFit="1" customWidth="1"/>
    <col min="2513" max="2513" width="7" bestFit="1" customWidth="1"/>
    <col min="2514" max="2516" width="8" bestFit="1" customWidth="1"/>
    <col min="2517" max="2517" width="7" bestFit="1" customWidth="1"/>
    <col min="2518" max="2519" width="8" bestFit="1" customWidth="1"/>
    <col min="2520" max="2520" width="6" bestFit="1" customWidth="1"/>
    <col min="2521" max="2521" width="8" bestFit="1" customWidth="1"/>
    <col min="2522" max="2524" width="6" bestFit="1" customWidth="1"/>
    <col min="2525" max="2525" width="8" bestFit="1" customWidth="1"/>
    <col min="2526" max="2526" width="6" bestFit="1" customWidth="1"/>
    <col min="2527" max="2527" width="8" bestFit="1" customWidth="1"/>
    <col min="2528" max="2528" width="5" bestFit="1" customWidth="1"/>
    <col min="2529" max="2530" width="6" bestFit="1" customWidth="1"/>
    <col min="2531" max="2531" width="10" bestFit="1" customWidth="1"/>
    <col min="2532" max="2532" width="8" bestFit="1" customWidth="1"/>
    <col min="2533" max="2533" width="6" bestFit="1" customWidth="1"/>
    <col min="2534" max="2534" width="8" bestFit="1" customWidth="1"/>
    <col min="2535" max="2539" width="6" bestFit="1" customWidth="1"/>
    <col min="2540" max="2544" width="8" bestFit="1" customWidth="1"/>
    <col min="2545" max="2545" width="6" bestFit="1" customWidth="1"/>
    <col min="2546" max="2546" width="7" bestFit="1" customWidth="1"/>
    <col min="2547" max="2547" width="8" bestFit="1" customWidth="1"/>
    <col min="2548" max="2549" width="6" bestFit="1" customWidth="1"/>
    <col min="2550" max="2553" width="8" bestFit="1" customWidth="1"/>
    <col min="2554" max="2554" width="9" bestFit="1" customWidth="1"/>
    <col min="2555" max="2555" width="8" bestFit="1" customWidth="1"/>
    <col min="2556" max="2558" width="6" bestFit="1" customWidth="1"/>
    <col min="2559" max="2559" width="7" bestFit="1" customWidth="1"/>
    <col min="2560" max="2563" width="8" bestFit="1" customWidth="1"/>
    <col min="2564" max="2564" width="7" bestFit="1" customWidth="1"/>
    <col min="2565" max="2565" width="8" bestFit="1" customWidth="1"/>
    <col min="2566" max="2566" width="6" bestFit="1" customWidth="1"/>
    <col min="2567" max="2567" width="8" bestFit="1" customWidth="1"/>
    <col min="2568" max="2568" width="5" bestFit="1" customWidth="1"/>
    <col min="2569" max="2569" width="8" bestFit="1" customWidth="1"/>
    <col min="2570" max="2570" width="6" bestFit="1" customWidth="1"/>
    <col min="2571" max="2572" width="8" bestFit="1" customWidth="1"/>
    <col min="2573" max="2574" width="6" bestFit="1" customWidth="1"/>
    <col min="2575" max="2575" width="8" bestFit="1" customWidth="1"/>
    <col min="2576" max="2576" width="7" bestFit="1" customWidth="1"/>
    <col min="2577" max="2577" width="8" bestFit="1" customWidth="1"/>
    <col min="2578" max="2580" width="6" bestFit="1" customWidth="1"/>
    <col min="2581" max="2581" width="8" bestFit="1" customWidth="1"/>
    <col min="2582" max="2583" width="6" bestFit="1" customWidth="1"/>
    <col min="2584" max="2584" width="8" bestFit="1" customWidth="1"/>
    <col min="2585" max="2585" width="5" bestFit="1" customWidth="1"/>
    <col min="2586" max="2587" width="6" bestFit="1" customWidth="1"/>
    <col min="2588" max="2589" width="7" bestFit="1" customWidth="1"/>
    <col min="2590" max="2590" width="8" bestFit="1" customWidth="1"/>
    <col min="2591" max="2591" width="6" bestFit="1" customWidth="1"/>
    <col min="2592" max="2594" width="8" bestFit="1" customWidth="1"/>
    <col min="2595" max="2595" width="5" bestFit="1" customWidth="1"/>
    <col min="2596" max="2596" width="8" bestFit="1" customWidth="1"/>
    <col min="2597" max="2597" width="6" bestFit="1" customWidth="1"/>
    <col min="2598" max="2598" width="5" bestFit="1" customWidth="1"/>
    <col min="2599" max="2599" width="8" bestFit="1" customWidth="1"/>
    <col min="2600" max="2602" width="6" bestFit="1" customWidth="1"/>
    <col min="2603" max="2603" width="8" bestFit="1" customWidth="1"/>
    <col min="2604" max="2605" width="6" bestFit="1" customWidth="1"/>
    <col min="2606" max="2606" width="8" bestFit="1" customWidth="1"/>
    <col min="2607" max="2607" width="7" bestFit="1" customWidth="1"/>
    <col min="2608" max="2610" width="8" bestFit="1" customWidth="1"/>
    <col min="2611" max="2615" width="6" bestFit="1" customWidth="1"/>
    <col min="2616" max="2616" width="8" bestFit="1" customWidth="1"/>
    <col min="2617" max="2617" width="6" bestFit="1" customWidth="1"/>
    <col min="2618" max="2619" width="8" bestFit="1" customWidth="1"/>
    <col min="2620" max="2620" width="6" bestFit="1" customWidth="1"/>
    <col min="2621" max="2621" width="7" bestFit="1" customWidth="1"/>
    <col min="2622" max="2625" width="8" bestFit="1" customWidth="1"/>
    <col min="2626" max="2626" width="6" bestFit="1" customWidth="1"/>
    <col min="2627" max="2630" width="8" bestFit="1" customWidth="1"/>
    <col min="2631" max="2631" width="6" bestFit="1" customWidth="1"/>
    <col min="2632" max="2632" width="8" bestFit="1" customWidth="1"/>
    <col min="2633" max="2633" width="6" bestFit="1" customWidth="1"/>
    <col min="2634" max="2634" width="8" bestFit="1" customWidth="1"/>
    <col min="2635" max="2636" width="6" bestFit="1" customWidth="1"/>
    <col min="2637" max="2638" width="8" bestFit="1" customWidth="1"/>
    <col min="2639" max="2639" width="3" bestFit="1" customWidth="1"/>
    <col min="2640" max="2641" width="8" bestFit="1" customWidth="1"/>
    <col min="2642" max="2642" width="6" bestFit="1" customWidth="1"/>
    <col min="2643" max="2643" width="8" bestFit="1" customWidth="1"/>
    <col min="2644" max="2644" width="5" bestFit="1" customWidth="1"/>
    <col min="2645" max="2645" width="8" bestFit="1" customWidth="1"/>
    <col min="2646" max="2646" width="6" bestFit="1" customWidth="1"/>
    <col min="2647" max="2647" width="8" bestFit="1" customWidth="1"/>
    <col min="2648" max="2648" width="6" bestFit="1" customWidth="1"/>
    <col min="2649" max="2652" width="8" bestFit="1" customWidth="1"/>
    <col min="2653" max="2653" width="6" bestFit="1" customWidth="1"/>
    <col min="2654" max="2654" width="5" bestFit="1" customWidth="1"/>
    <col min="2655" max="2656" width="8" bestFit="1" customWidth="1"/>
    <col min="2657" max="2658" width="6" bestFit="1" customWidth="1"/>
    <col min="2659" max="2659" width="8" bestFit="1" customWidth="1"/>
    <col min="2660" max="2660" width="5" bestFit="1" customWidth="1"/>
    <col min="2661" max="2663" width="8" bestFit="1" customWidth="1"/>
    <col min="2664" max="2664" width="5" bestFit="1" customWidth="1"/>
    <col min="2665" max="2665" width="6" bestFit="1" customWidth="1"/>
    <col min="2666" max="2666" width="8" bestFit="1" customWidth="1"/>
    <col min="2667" max="2667" width="5" bestFit="1" customWidth="1"/>
    <col min="2668" max="2668" width="8" bestFit="1" customWidth="1"/>
    <col min="2669" max="2669" width="7" bestFit="1" customWidth="1"/>
    <col min="2670" max="2670" width="5" bestFit="1" customWidth="1"/>
    <col min="2671" max="2671" width="8" bestFit="1" customWidth="1"/>
    <col min="2672" max="2672" width="6" bestFit="1" customWidth="1"/>
    <col min="2673" max="2673" width="8" bestFit="1" customWidth="1"/>
    <col min="2674" max="2674" width="6" bestFit="1" customWidth="1"/>
    <col min="2675" max="2675" width="8" bestFit="1" customWidth="1"/>
    <col min="2676" max="2676" width="5" bestFit="1" customWidth="1"/>
    <col min="2677" max="2678" width="6" bestFit="1" customWidth="1"/>
    <col min="2679" max="2679" width="7" bestFit="1" customWidth="1"/>
    <col min="2680" max="2680" width="6" bestFit="1" customWidth="1"/>
    <col min="2681" max="2682" width="8" bestFit="1" customWidth="1"/>
    <col min="2683" max="2683" width="6" bestFit="1" customWidth="1"/>
    <col min="2684" max="2684" width="8" bestFit="1" customWidth="1"/>
    <col min="2685" max="2689" width="6" bestFit="1" customWidth="1"/>
    <col min="2690" max="2692" width="8" bestFit="1" customWidth="1"/>
    <col min="2693" max="2693" width="5" bestFit="1" customWidth="1"/>
    <col min="2694" max="2694" width="8" bestFit="1" customWidth="1"/>
    <col min="2695" max="2695" width="7" bestFit="1" customWidth="1"/>
    <col min="2696" max="2697" width="8" bestFit="1" customWidth="1"/>
    <col min="2698" max="2698" width="3" bestFit="1" customWidth="1"/>
    <col min="2699" max="2701" width="6" bestFit="1" customWidth="1"/>
    <col min="2702" max="2702" width="8" bestFit="1" customWidth="1"/>
    <col min="2703" max="2703" width="6" bestFit="1" customWidth="1"/>
    <col min="2704" max="2704" width="8" bestFit="1" customWidth="1"/>
    <col min="2705" max="2705" width="6" bestFit="1" customWidth="1"/>
    <col min="2706" max="2706" width="5" bestFit="1" customWidth="1"/>
    <col min="2707" max="2710" width="8" bestFit="1" customWidth="1"/>
    <col min="2711" max="2711" width="3" bestFit="1" customWidth="1"/>
    <col min="2712" max="2712" width="6" bestFit="1" customWidth="1"/>
    <col min="2713" max="2713" width="8" bestFit="1" customWidth="1"/>
    <col min="2714" max="2714" width="6" bestFit="1" customWidth="1"/>
    <col min="2715" max="2715" width="8" bestFit="1" customWidth="1"/>
    <col min="2716" max="2717" width="5" bestFit="1" customWidth="1"/>
    <col min="2718" max="2719" width="6" bestFit="1" customWidth="1"/>
    <col min="2720" max="2720" width="8" bestFit="1" customWidth="1"/>
    <col min="2721" max="2721" width="6" bestFit="1" customWidth="1"/>
    <col min="2722" max="2722" width="5" bestFit="1" customWidth="1"/>
    <col min="2723" max="2724" width="6" bestFit="1" customWidth="1"/>
    <col min="2725" max="2725" width="7" bestFit="1" customWidth="1"/>
    <col min="2726" max="2727" width="8" bestFit="1" customWidth="1"/>
    <col min="2728" max="2729" width="6" bestFit="1" customWidth="1"/>
    <col min="2730" max="2730" width="5" bestFit="1" customWidth="1"/>
    <col min="2731" max="2732" width="8" bestFit="1" customWidth="1"/>
    <col min="2733" max="2733" width="6" bestFit="1" customWidth="1"/>
    <col min="2734" max="2734" width="8" bestFit="1" customWidth="1"/>
    <col min="2735" max="2740" width="6" bestFit="1" customWidth="1"/>
    <col min="2741" max="2741" width="3" bestFit="1" customWidth="1"/>
    <col min="2742" max="2742" width="8" bestFit="1" customWidth="1"/>
    <col min="2743" max="2744" width="6" bestFit="1" customWidth="1"/>
    <col min="2745" max="2745" width="8" bestFit="1" customWidth="1"/>
    <col min="2746" max="2746" width="5" bestFit="1" customWidth="1"/>
    <col min="2747" max="2749" width="8" bestFit="1" customWidth="1"/>
    <col min="2750" max="2750" width="6" bestFit="1" customWidth="1"/>
    <col min="2751" max="2751" width="7" bestFit="1" customWidth="1"/>
    <col min="2752" max="2756" width="6" bestFit="1" customWidth="1"/>
    <col min="2757" max="2757" width="8" bestFit="1" customWidth="1"/>
    <col min="2758" max="2761" width="6" bestFit="1" customWidth="1"/>
    <col min="2762" max="2763" width="8" bestFit="1" customWidth="1"/>
    <col min="2764" max="2764" width="7" bestFit="1" customWidth="1"/>
    <col min="2765" max="2765" width="8" bestFit="1" customWidth="1"/>
    <col min="2766" max="2766" width="7" bestFit="1" customWidth="1"/>
    <col min="2767" max="2770" width="8" bestFit="1" customWidth="1"/>
    <col min="2771" max="2771" width="6" bestFit="1" customWidth="1"/>
    <col min="2772" max="2772" width="3" bestFit="1" customWidth="1"/>
    <col min="2773" max="2775" width="8" bestFit="1" customWidth="1"/>
    <col min="2776" max="2777" width="6" bestFit="1" customWidth="1"/>
    <col min="2778" max="2780" width="8" bestFit="1" customWidth="1"/>
    <col min="2781" max="2781" width="6" bestFit="1" customWidth="1"/>
    <col min="2782" max="2782" width="8" bestFit="1" customWidth="1"/>
    <col min="2783" max="2783" width="6" bestFit="1" customWidth="1"/>
    <col min="2784" max="2785" width="8" bestFit="1" customWidth="1"/>
    <col min="2786" max="2787" width="6" bestFit="1" customWidth="1"/>
    <col min="2788" max="2788" width="8" bestFit="1" customWidth="1"/>
    <col min="2789" max="2789" width="7" bestFit="1" customWidth="1"/>
    <col min="2790" max="2790" width="6" bestFit="1" customWidth="1"/>
    <col min="2791" max="2791" width="5" bestFit="1" customWidth="1"/>
    <col min="2792" max="2792" width="7" bestFit="1" customWidth="1"/>
    <col min="2793" max="2793" width="8" bestFit="1" customWidth="1"/>
    <col min="2794" max="2794" width="7" bestFit="1" customWidth="1"/>
    <col min="2795" max="2795" width="8" bestFit="1" customWidth="1"/>
    <col min="2796" max="2796" width="7" bestFit="1" customWidth="1"/>
    <col min="2797" max="2797" width="6" bestFit="1" customWidth="1"/>
    <col min="2798" max="2799" width="8" bestFit="1" customWidth="1"/>
    <col min="2800" max="2801" width="6" bestFit="1" customWidth="1"/>
    <col min="2802" max="2803" width="8" bestFit="1" customWidth="1"/>
    <col min="2804" max="2805" width="6" bestFit="1" customWidth="1"/>
    <col min="2806" max="2806" width="5" bestFit="1" customWidth="1"/>
    <col min="2807" max="2809" width="8" bestFit="1" customWidth="1"/>
    <col min="2810" max="2811" width="6" bestFit="1" customWidth="1"/>
    <col min="2812" max="2812" width="7" bestFit="1" customWidth="1"/>
    <col min="2813" max="2815" width="6" bestFit="1" customWidth="1"/>
    <col min="2816" max="2817" width="8" bestFit="1" customWidth="1"/>
    <col min="2818" max="2819" width="6" bestFit="1" customWidth="1"/>
    <col min="2820" max="2820" width="8" bestFit="1" customWidth="1"/>
    <col min="2821" max="2821" width="6" bestFit="1" customWidth="1"/>
    <col min="2822" max="2822" width="10" bestFit="1" customWidth="1"/>
    <col min="2823" max="2826" width="8" bestFit="1" customWidth="1"/>
    <col min="2827" max="2827" width="5" bestFit="1" customWidth="1"/>
    <col min="2828" max="2829" width="6" bestFit="1" customWidth="1"/>
    <col min="2830" max="2832" width="8" bestFit="1" customWidth="1"/>
    <col min="2833" max="2833" width="6" bestFit="1" customWidth="1"/>
    <col min="2834" max="2834" width="8" bestFit="1" customWidth="1"/>
    <col min="2835" max="2837" width="6" bestFit="1" customWidth="1"/>
    <col min="2838" max="2840" width="8" bestFit="1" customWidth="1"/>
    <col min="2841" max="2841" width="5" bestFit="1" customWidth="1"/>
    <col min="2842" max="2842" width="8" bestFit="1" customWidth="1"/>
    <col min="2843" max="2845" width="6" bestFit="1" customWidth="1"/>
    <col min="2846" max="2846" width="8" bestFit="1" customWidth="1"/>
    <col min="2847" max="2847" width="3" bestFit="1" customWidth="1"/>
    <col min="2848" max="2849" width="6" bestFit="1" customWidth="1"/>
    <col min="2850" max="2852" width="8" bestFit="1" customWidth="1"/>
    <col min="2853" max="2853" width="6" bestFit="1" customWidth="1"/>
    <col min="2854" max="2854" width="8" bestFit="1" customWidth="1"/>
    <col min="2855" max="2857" width="6" bestFit="1" customWidth="1"/>
    <col min="2858" max="2859" width="8" bestFit="1" customWidth="1"/>
    <col min="2860" max="2860" width="5" bestFit="1" customWidth="1"/>
    <col min="2861" max="2864" width="6" bestFit="1" customWidth="1"/>
    <col min="2865" max="2865" width="8" bestFit="1" customWidth="1"/>
    <col min="2866" max="2866" width="5" bestFit="1" customWidth="1"/>
    <col min="2867" max="2869" width="8" bestFit="1" customWidth="1"/>
    <col min="2870" max="2872" width="6" bestFit="1" customWidth="1"/>
    <col min="2873" max="2873" width="3" bestFit="1" customWidth="1"/>
    <col min="2874" max="2876" width="8" bestFit="1" customWidth="1"/>
    <col min="2877" max="2877" width="6" bestFit="1" customWidth="1"/>
    <col min="2878" max="2878" width="7" bestFit="1" customWidth="1"/>
    <col min="2879" max="2879" width="6" bestFit="1" customWidth="1"/>
    <col min="2880" max="2880" width="8" bestFit="1" customWidth="1"/>
    <col min="2881" max="2885" width="6" bestFit="1" customWidth="1"/>
    <col min="2886" max="2886" width="8" bestFit="1" customWidth="1"/>
    <col min="2887" max="2888" width="6" bestFit="1" customWidth="1"/>
    <col min="2889" max="2889" width="8" bestFit="1" customWidth="1"/>
    <col min="2890" max="2893" width="6" bestFit="1" customWidth="1"/>
    <col min="2894" max="2895" width="8" bestFit="1" customWidth="1"/>
    <col min="2896" max="2896" width="6" bestFit="1" customWidth="1"/>
    <col min="2897" max="2897" width="8" bestFit="1" customWidth="1"/>
    <col min="2898" max="2898" width="6" bestFit="1" customWidth="1"/>
    <col min="2899" max="2899" width="8" bestFit="1" customWidth="1"/>
    <col min="2900" max="2900" width="6" bestFit="1" customWidth="1"/>
    <col min="2901" max="2901" width="5" bestFit="1" customWidth="1"/>
    <col min="2902" max="2902" width="6" bestFit="1" customWidth="1"/>
    <col min="2903" max="2904" width="8" bestFit="1" customWidth="1"/>
    <col min="2905" max="2905" width="6" bestFit="1" customWidth="1"/>
    <col min="2906" max="2908" width="8" bestFit="1" customWidth="1"/>
    <col min="2909" max="2910" width="6" bestFit="1" customWidth="1"/>
    <col min="2911" max="2911" width="8" bestFit="1" customWidth="1"/>
    <col min="2912" max="2912" width="6" bestFit="1" customWidth="1"/>
    <col min="2913" max="2914" width="8" bestFit="1" customWidth="1"/>
    <col min="2915" max="2915" width="6" bestFit="1" customWidth="1"/>
    <col min="2916" max="2917" width="8" bestFit="1" customWidth="1"/>
    <col min="2918" max="2918" width="5" bestFit="1" customWidth="1"/>
    <col min="2919" max="2919" width="7" bestFit="1" customWidth="1"/>
    <col min="2920" max="2920" width="8" bestFit="1" customWidth="1"/>
    <col min="2921" max="2923" width="6" bestFit="1" customWidth="1"/>
    <col min="2924" max="2924" width="3" bestFit="1" customWidth="1"/>
    <col min="2925" max="2925" width="8" bestFit="1" customWidth="1"/>
    <col min="2926" max="2926" width="6" bestFit="1" customWidth="1"/>
    <col min="2927" max="2927" width="5" bestFit="1" customWidth="1"/>
    <col min="2928" max="2928" width="6" bestFit="1" customWidth="1"/>
    <col min="2929" max="2930" width="8" bestFit="1" customWidth="1"/>
    <col min="2931" max="2931" width="6" bestFit="1" customWidth="1"/>
    <col min="2932" max="2933" width="8" bestFit="1" customWidth="1"/>
    <col min="2934" max="2934" width="6" bestFit="1" customWidth="1"/>
    <col min="2935" max="2939" width="8" bestFit="1" customWidth="1"/>
    <col min="2940" max="2940" width="7" bestFit="1" customWidth="1"/>
    <col min="2941" max="2941" width="3" bestFit="1" customWidth="1"/>
    <col min="2942" max="2943" width="6" bestFit="1" customWidth="1"/>
    <col min="2944" max="2948" width="8" bestFit="1" customWidth="1"/>
    <col min="2949" max="2949" width="3" bestFit="1" customWidth="1"/>
    <col min="2950" max="2950" width="6" bestFit="1" customWidth="1"/>
    <col min="2951" max="2951" width="5" bestFit="1" customWidth="1"/>
    <col min="2952" max="2952" width="8" bestFit="1" customWidth="1"/>
    <col min="2953" max="2953" width="6" bestFit="1" customWidth="1"/>
    <col min="2954" max="2956" width="8" bestFit="1" customWidth="1"/>
    <col min="2957" max="2959" width="6" bestFit="1" customWidth="1"/>
    <col min="2960" max="2963" width="8" bestFit="1" customWidth="1"/>
    <col min="2964" max="2964" width="6" bestFit="1" customWidth="1"/>
    <col min="2965" max="2966" width="5" bestFit="1" customWidth="1"/>
    <col min="2967" max="2967" width="6" bestFit="1" customWidth="1"/>
    <col min="2968" max="2970" width="8" bestFit="1" customWidth="1"/>
    <col min="2971" max="2975" width="6" bestFit="1" customWidth="1"/>
    <col min="2976" max="2976" width="8" bestFit="1" customWidth="1"/>
    <col min="2977" max="2977" width="6" bestFit="1" customWidth="1"/>
    <col min="2978" max="2978" width="4" bestFit="1" customWidth="1"/>
    <col min="2979" max="2979" width="11" bestFit="1" customWidth="1"/>
    <col min="2980" max="2980" width="7" bestFit="1" customWidth="1"/>
    <col min="2981" max="2983" width="9" bestFit="1" customWidth="1"/>
    <col min="2984" max="2984" width="7" bestFit="1" customWidth="1"/>
    <col min="2985" max="2985" width="9" bestFit="1" customWidth="1"/>
    <col min="2986" max="2986" width="6" bestFit="1" customWidth="1"/>
    <col min="2987" max="2987" width="7" bestFit="1" customWidth="1"/>
    <col min="2988" max="2988" width="9" bestFit="1" customWidth="1"/>
    <col min="2989" max="2989" width="8" bestFit="1" customWidth="1"/>
    <col min="2990" max="2990" width="9" bestFit="1" customWidth="1"/>
    <col min="2991" max="2991" width="7" bestFit="1" customWidth="1"/>
    <col min="2992" max="2992" width="9" bestFit="1" customWidth="1"/>
    <col min="2993" max="2993" width="7" bestFit="1" customWidth="1"/>
    <col min="2994" max="2996" width="9" bestFit="1" customWidth="1"/>
    <col min="2997" max="2997" width="7" bestFit="1" customWidth="1"/>
    <col min="2998" max="2998" width="9" bestFit="1" customWidth="1"/>
    <col min="2999" max="2999" width="8" bestFit="1" customWidth="1"/>
    <col min="3000" max="3001" width="7" bestFit="1" customWidth="1"/>
    <col min="3002" max="3002" width="9" bestFit="1" customWidth="1"/>
    <col min="3003" max="3003" width="7" bestFit="1" customWidth="1"/>
    <col min="3004" max="3005" width="9" bestFit="1" customWidth="1"/>
    <col min="3006" max="3006" width="7" bestFit="1" customWidth="1"/>
    <col min="3007" max="3007" width="9" bestFit="1" customWidth="1"/>
    <col min="3008" max="3008" width="6" bestFit="1" customWidth="1"/>
    <col min="3009" max="3010" width="9" bestFit="1" customWidth="1"/>
    <col min="3011" max="3011" width="6" bestFit="1" customWidth="1"/>
    <col min="3012" max="3013" width="9" bestFit="1" customWidth="1"/>
    <col min="3014" max="3014" width="7" bestFit="1" customWidth="1"/>
    <col min="3015" max="3015" width="9" bestFit="1" customWidth="1"/>
    <col min="3016" max="3016" width="7" bestFit="1" customWidth="1"/>
    <col min="3017" max="3017" width="8" bestFit="1" customWidth="1"/>
    <col min="3018" max="3018" width="9" bestFit="1" customWidth="1"/>
    <col min="3019" max="3019" width="6" bestFit="1" customWidth="1"/>
    <col min="3020" max="3021" width="9" bestFit="1" customWidth="1"/>
    <col min="3022" max="3029" width="7" bestFit="1" customWidth="1"/>
    <col min="3030" max="3030" width="6" bestFit="1" customWidth="1"/>
    <col min="3031" max="3032" width="9" bestFit="1" customWidth="1"/>
    <col min="3033" max="3035" width="7" bestFit="1" customWidth="1"/>
    <col min="3036" max="3036" width="9" bestFit="1" customWidth="1"/>
    <col min="3037" max="3037" width="6" bestFit="1" customWidth="1"/>
    <col min="3038" max="3038" width="9" bestFit="1" customWidth="1"/>
    <col min="3039" max="3039" width="7" bestFit="1" customWidth="1"/>
    <col min="3040" max="3042" width="9" bestFit="1" customWidth="1"/>
    <col min="3043" max="3043" width="6" bestFit="1" customWidth="1"/>
    <col min="3044" max="3044" width="7" bestFit="1" customWidth="1"/>
    <col min="3045" max="3045" width="9" bestFit="1" customWidth="1"/>
    <col min="3046" max="3046" width="8" bestFit="1" customWidth="1"/>
    <col min="3047" max="3047" width="9" bestFit="1" customWidth="1"/>
    <col min="3048" max="3050" width="7" bestFit="1" customWidth="1"/>
    <col min="3051" max="3053" width="9" bestFit="1" customWidth="1"/>
    <col min="3054" max="3054" width="8" bestFit="1" customWidth="1"/>
    <col min="3055" max="3055" width="6" bestFit="1" customWidth="1"/>
    <col min="3056" max="3057" width="9" bestFit="1" customWidth="1"/>
    <col min="3058" max="3059" width="7" bestFit="1" customWidth="1"/>
    <col min="3060" max="3060" width="4" bestFit="1" customWidth="1"/>
    <col min="3061" max="3063" width="7" bestFit="1" customWidth="1"/>
    <col min="3064" max="3064" width="9" bestFit="1" customWidth="1"/>
    <col min="3065" max="3066" width="7" bestFit="1" customWidth="1"/>
    <col min="3067" max="3067" width="9" bestFit="1" customWidth="1"/>
    <col min="3068" max="3070" width="7" bestFit="1" customWidth="1"/>
    <col min="3071" max="3071" width="9" bestFit="1" customWidth="1"/>
    <col min="3072" max="3072" width="7" bestFit="1" customWidth="1"/>
    <col min="3073" max="3078" width="9" bestFit="1" customWidth="1"/>
    <col min="3079" max="3079" width="7" bestFit="1" customWidth="1"/>
    <col min="3080" max="3080" width="9" bestFit="1" customWidth="1"/>
    <col min="3081" max="3081" width="6" bestFit="1" customWidth="1"/>
    <col min="3082" max="3083" width="8" bestFit="1" customWidth="1"/>
    <col min="3084" max="3084" width="6" bestFit="1" customWidth="1"/>
    <col min="3085" max="3086" width="7" bestFit="1" customWidth="1"/>
    <col min="3087" max="3087" width="9" bestFit="1" customWidth="1"/>
    <col min="3088" max="3088" width="7" bestFit="1" customWidth="1"/>
    <col min="3089" max="3089" width="6" bestFit="1" customWidth="1"/>
    <col min="3090" max="3090" width="9" bestFit="1" customWidth="1"/>
    <col min="3091" max="3091" width="7" bestFit="1" customWidth="1"/>
    <col min="3092" max="3094" width="9" bestFit="1" customWidth="1"/>
    <col min="3095" max="3095" width="7" bestFit="1" customWidth="1"/>
    <col min="3096" max="3097" width="4" bestFit="1" customWidth="1"/>
    <col min="3098" max="3099" width="7" bestFit="1" customWidth="1"/>
    <col min="3100" max="3100" width="8" bestFit="1" customWidth="1"/>
    <col min="3101" max="3101" width="9" bestFit="1" customWidth="1"/>
    <col min="3102" max="3103" width="7" bestFit="1" customWidth="1"/>
    <col min="3104" max="3104" width="9" bestFit="1" customWidth="1"/>
    <col min="3105" max="3107" width="7" bestFit="1" customWidth="1"/>
    <col min="3108" max="3108" width="9" bestFit="1" customWidth="1"/>
    <col min="3109" max="3109" width="7" bestFit="1" customWidth="1"/>
    <col min="3110" max="3110" width="8" bestFit="1" customWidth="1"/>
    <col min="3111" max="3111" width="7" bestFit="1" customWidth="1"/>
    <col min="3112" max="3114" width="9" bestFit="1" customWidth="1"/>
    <col min="3115" max="3115" width="6" bestFit="1" customWidth="1"/>
    <col min="3116" max="3117" width="7" bestFit="1" customWidth="1"/>
    <col min="3118" max="3118" width="9" bestFit="1" customWidth="1"/>
    <col min="3119" max="3121" width="7" bestFit="1" customWidth="1"/>
    <col min="3122" max="3122" width="8" bestFit="1" customWidth="1"/>
    <col min="3123" max="3123" width="9" bestFit="1" customWidth="1"/>
    <col min="3124" max="3124" width="6" bestFit="1" customWidth="1"/>
    <col min="3125" max="3125" width="9" bestFit="1" customWidth="1"/>
    <col min="3126" max="3126" width="7" bestFit="1" customWidth="1"/>
    <col min="3127" max="3127" width="9" bestFit="1" customWidth="1"/>
    <col min="3128" max="3128" width="6" bestFit="1" customWidth="1"/>
    <col min="3129" max="3130" width="7" bestFit="1" customWidth="1"/>
    <col min="3131" max="3131" width="9" bestFit="1" customWidth="1"/>
    <col min="3132" max="3132" width="7" bestFit="1" customWidth="1"/>
    <col min="3133" max="3134" width="9" bestFit="1" customWidth="1"/>
    <col min="3135" max="3135" width="11" bestFit="1" customWidth="1"/>
    <col min="3136" max="3137" width="9" bestFit="1" customWidth="1"/>
    <col min="3138" max="3138" width="8" bestFit="1" customWidth="1"/>
    <col min="3139" max="3139" width="9" bestFit="1" customWidth="1"/>
    <col min="3140" max="3140" width="7" bestFit="1" customWidth="1"/>
    <col min="3141" max="3147" width="9" bestFit="1" customWidth="1"/>
    <col min="3148" max="3148" width="10" bestFit="1" customWidth="1"/>
    <col min="3149" max="3149" width="9" bestFit="1" customWidth="1"/>
    <col min="3150" max="3151" width="7" bestFit="1" customWidth="1"/>
    <col min="3152" max="3152" width="9" bestFit="1" customWidth="1"/>
    <col min="3153" max="3153" width="7" bestFit="1" customWidth="1"/>
    <col min="3154" max="3154" width="9" bestFit="1" customWidth="1"/>
    <col min="3155" max="3156" width="7" bestFit="1" customWidth="1"/>
    <col min="3157" max="3157" width="4" bestFit="1" customWidth="1"/>
    <col min="3158" max="3158" width="9" bestFit="1" customWidth="1"/>
    <col min="3159" max="3160" width="7" bestFit="1" customWidth="1"/>
    <col min="3161" max="3161" width="9" bestFit="1" customWidth="1"/>
    <col min="3162" max="3162" width="8" bestFit="1" customWidth="1"/>
    <col min="3163" max="3164" width="9" bestFit="1" customWidth="1"/>
    <col min="3165" max="3165" width="7" bestFit="1" customWidth="1"/>
    <col min="3166" max="3166" width="9" bestFit="1" customWidth="1"/>
    <col min="3167" max="3168" width="7" bestFit="1" customWidth="1"/>
    <col min="3169" max="3169" width="6" bestFit="1" customWidth="1"/>
    <col min="3170" max="3172" width="9" bestFit="1" customWidth="1"/>
    <col min="3173" max="3175" width="7" bestFit="1" customWidth="1"/>
    <col min="3176" max="3177" width="9" bestFit="1" customWidth="1"/>
    <col min="3178" max="3179" width="6" bestFit="1" customWidth="1"/>
    <col min="3180" max="3183" width="7" bestFit="1" customWidth="1"/>
    <col min="3184" max="3184" width="4" bestFit="1" customWidth="1"/>
    <col min="3185" max="3185" width="9" bestFit="1" customWidth="1"/>
    <col min="3186" max="3188" width="7" bestFit="1" customWidth="1"/>
    <col min="3189" max="3190" width="6" bestFit="1" customWidth="1"/>
    <col min="3191" max="3192" width="9" bestFit="1" customWidth="1"/>
    <col min="3193" max="3193" width="7" bestFit="1" customWidth="1"/>
    <col min="3194" max="3198" width="9" bestFit="1" customWidth="1"/>
    <col min="3199" max="3200" width="7" bestFit="1" customWidth="1"/>
    <col min="3201" max="3201" width="4" bestFit="1" customWidth="1"/>
    <col min="3202" max="3202" width="9" bestFit="1" customWidth="1"/>
    <col min="3203" max="3205" width="7" bestFit="1" customWidth="1"/>
    <col min="3206" max="3206" width="6" bestFit="1" customWidth="1"/>
    <col min="3207" max="3207" width="9" bestFit="1" customWidth="1"/>
    <col min="3208" max="3208" width="6" bestFit="1" customWidth="1"/>
    <col min="3209" max="3209" width="7" bestFit="1" customWidth="1"/>
    <col min="3210" max="3210" width="8" bestFit="1" customWidth="1"/>
    <col min="3211" max="3215" width="7" bestFit="1" customWidth="1"/>
    <col min="3216" max="3217" width="9" bestFit="1" customWidth="1"/>
    <col min="3218" max="3218" width="7" bestFit="1" customWidth="1"/>
    <col min="3219" max="3219" width="9" bestFit="1" customWidth="1"/>
    <col min="3220" max="3220" width="6" bestFit="1" customWidth="1"/>
    <col min="3221" max="3221" width="7" bestFit="1" customWidth="1"/>
    <col min="3222" max="3222" width="8" bestFit="1" customWidth="1"/>
    <col min="3223" max="3223" width="6" bestFit="1" customWidth="1"/>
    <col min="3224" max="3224" width="7" bestFit="1" customWidth="1"/>
    <col min="3225" max="3225" width="9" bestFit="1" customWidth="1"/>
    <col min="3226" max="3227" width="7" bestFit="1" customWidth="1"/>
    <col min="3228" max="3228" width="9" bestFit="1" customWidth="1"/>
    <col min="3229" max="3229" width="7" bestFit="1" customWidth="1"/>
    <col min="3230" max="3230" width="9" bestFit="1" customWidth="1"/>
    <col min="3231" max="3231" width="6" bestFit="1" customWidth="1"/>
    <col min="3232" max="3233" width="7" bestFit="1" customWidth="1"/>
    <col min="3234" max="3234" width="8" bestFit="1" customWidth="1"/>
    <col min="3235" max="3236" width="9" bestFit="1" customWidth="1"/>
    <col min="3237" max="3237" width="8" bestFit="1" customWidth="1"/>
    <col min="3238" max="3238" width="7" bestFit="1" customWidth="1"/>
    <col min="3239" max="3239" width="6" bestFit="1" customWidth="1"/>
    <col min="3240" max="3244" width="9" bestFit="1" customWidth="1"/>
    <col min="3245" max="3247" width="7" bestFit="1" customWidth="1"/>
    <col min="3248" max="3248" width="9" bestFit="1" customWidth="1"/>
    <col min="3249" max="3249" width="7" bestFit="1" customWidth="1"/>
    <col min="3250" max="3250" width="9" bestFit="1" customWidth="1"/>
    <col min="3251" max="3251" width="7" bestFit="1" customWidth="1"/>
    <col min="3252" max="3252" width="6" bestFit="1" customWidth="1"/>
    <col min="3253" max="3253" width="9" bestFit="1" customWidth="1"/>
    <col min="3254" max="3254" width="8" bestFit="1" customWidth="1"/>
    <col min="3255" max="3256" width="9" bestFit="1" customWidth="1"/>
    <col min="3257" max="3257" width="4" bestFit="1" customWidth="1"/>
    <col min="3258" max="3258" width="7" bestFit="1" customWidth="1"/>
    <col min="3259" max="3259" width="8" bestFit="1" customWidth="1"/>
    <col min="3260" max="3261" width="7" bestFit="1" customWidth="1"/>
    <col min="3262" max="3262" width="6" bestFit="1" customWidth="1"/>
    <col min="3263" max="3264" width="7" bestFit="1" customWidth="1"/>
    <col min="3265" max="3267" width="9" bestFit="1" customWidth="1"/>
    <col min="3268" max="3268" width="8" bestFit="1" customWidth="1"/>
    <col min="3269" max="3270" width="7" bestFit="1" customWidth="1"/>
    <col min="3271" max="3273" width="9" bestFit="1" customWidth="1"/>
    <col min="3274" max="3274" width="7" bestFit="1" customWidth="1"/>
    <col min="3275" max="3275" width="9" bestFit="1" customWidth="1"/>
    <col min="3276" max="3276" width="7" bestFit="1" customWidth="1"/>
    <col min="3277" max="3277" width="9" bestFit="1" customWidth="1"/>
    <col min="3278" max="3278" width="7" bestFit="1" customWidth="1"/>
    <col min="3279" max="3279" width="9" bestFit="1" customWidth="1"/>
    <col min="3280" max="3280" width="6" bestFit="1" customWidth="1"/>
    <col min="3281" max="3282" width="9" bestFit="1" customWidth="1"/>
    <col min="3283" max="3283" width="6" bestFit="1" customWidth="1"/>
    <col min="3284" max="3285" width="7" bestFit="1" customWidth="1"/>
    <col min="3286" max="3287" width="9" bestFit="1" customWidth="1"/>
    <col min="3288" max="3288" width="8" bestFit="1" customWidth="1"/>
    <col min="3289" max="3289" width="6" bestFit="1" customWidth="1"/>
    <col min="3290" max="3290" width="9" bestFit="1" customWidth="1"/>
    <col min="3291" max="3291" width="8" bestFit="1" customWidth="1"/>
    <col min="3292" max="3293" width="7" bestFit="1" customWidth="1"/>
    <col min="3294" max="3294" width="9" bestFit="1" customWidth="1"/>
    <col min="3295" max="3295" width="8" bestFit="1" customWidth="1"/>
    <col min="3296" max="3297" width="9" bestFit="1" customWidth="1"/>
    <col min="3298" max="3298" width="7" bestFit="1" customWidth="1"/>
    <col min="3299" max="3299" width="11" bestFit="1" customWidth="1"/>
    <col min="3300" max="3301" width="9" bestFit="1" customWidth="1"/>
    <col min="3302" max="3302" width="7" bestFit="1" customWidth="1"/>
    <col min="3303" max="3304" width="9" bestFit="1" customWidth="1"/>
    <col min="3305" max="3305" width="10" bestFit="1" customWidth="1"/>
    <col min="3306" max="3306" width="4" bestFit="1" customWidth="1"/>
    <col min="3307" max="3308" width="9" bestFit="1" customWidth="1"/>
    <col min="3309" max="3310" width="7" bestFit="1" customWidth="1"/>
    <col min="3311" max="3312" width="9" bestFit="1" customWidth="1"/>
    <col min="3313" max="3315" width="7" bestFit="1" customWidth="1"/>
    <col min="3316" max="3316" width="6" bestFit="1" customWidth="1"/>
    <col min="3317" max="3319" width="9" bestFit="1" customWidth="1"/>
    <col min="3320" max="3322" width="7" bestFit="1" customWidth="1"/>
    <col min="3323" max="3323" width="6" bestFit="1" customWidth="1"/>
    <col min="3324" max="3324" width="8" bestFit="1" customWidth="1"/>
    <col min="3325" max="3326" width="7" bestFit="1" customWidth="1"/>
    <col min="3327" max="3327" width="8" bestFit="1" customWidth="1"/>
    <col min="3328" max="3330" width="9" bestFit="1" customWidth="1"/>
    <col min="3331" max="3331" width="7" bestFit="1" customWidth="1"/>
    <col min="3332" max="3332" width="6" bestFit="1" customWidth="1"/>
    <col min="3333" max="3334" width="7" bestFit="1" customWidth="1"/>
    <col min="3335" max="3335" width="8" bestFit="1" customWidth="1"/>
    <col min="3336" max="3336" width="7" bestFit="1" customWidth="1"/>
    <col min="3337" max="3337" width="4" bestFit="1" customWidth="1"/>
    <col min="3338" max="3338" width="9" bestFit="1" customWidth="1"/>
    <col min="3339" max="3346" width="7" bestFit="1" customWidth="1"/>
    <col min="3347" max="3347" width="9" bestFit="1" customWidth="1"/>
    <col min="3348" max="3353" width="7" bestFit="1" customWidth="1"/>
    <col min="3354" max="3354" width="9" bestFit="1" customWidth="1"/>
    <col min="3355" max="3355" width="7" bestFit="1" customWidth="1"/>
    <col min="3356" max="3356" width="11" bestFit="1" customWidth="1"/>
    <col min="3357" max="3357" width="8" bestFit="1" customWidth="1"/>
    <col min="3358" max="3359" width="9" bestFit="1" customWidth="1"/>
    <col min="3360" max="3360" width="8" bestFit="1" customWidth="1"/>
    <col min="3361" max="3363" width="9" bestFit="1" customWidth="1"/>
    <col min="3364" max="3365" width="7" bestFit="1" customWidth="1"/>
    <col min="3366" max="3366" width="10" bestFit="1" customWidth="1"/>
    <col min="3367" max="3367" width="7" bestFit="1" customWidth="1"/>
    <col min="3368" max="3368" width="9" bestFit="1" customWidth="1"/>
    <col min="3369" max="3369" width="6" bestFit="1" customWidth="1"/>
    <col min="3370" max="3370" width="9" bestFit="1" customWidth="1"/>
    <col min="3371" max="3372" width="7" bestFit="1" customWidth="1"/>
    <col min="3373" max="3373" width="6" bestFit="1" customWidth="1"/>
    <col min="3374" max="3375" width="7" bestFit="1" customWidth="1"/>
    <col min="3376" max="3376" width="4" bestFit="1" customWidth="1"/>
    <col min="3377" max="3378" width="9" bestFit="1" customWidth="1"/>
    <col min="3379" max="3380" width="7" bestFit="1" customWidth="1"/>
    <col min="3381" max="3382" width="9" bestFit="1" customWidth="1"/>
    <col min="3383" max="3385" width="7" bestFit="1" customWidth="1"/>
    <col min="3386" max="3387" width="9" bestFit="1" customWidth="1"/>
    <col min="3388" max="3390" width="7" bestFit="1" customWidth="1"/>
    <col min="3391" max="3391" width="4" bestFit="1" customWidth="1"/>
    <col min="3392" max="3392" width="9" bestFit="1" customWidth="1"/>
    <col min="3393" max="3393" width="7" bestFit="1" customWidth="1"/>
    <col min="3394" max="3395" width="9" bestFit="1" customWidth="1"/>
    <col min="3396" max="3396" width="8" bestFit="1" customWidth="1"/>
    <col min="3397" max="3398" width="9" bestFit="1" customWidth="1"/>
    <col min="3399" max="3399" width="6" bestFit="1" customWidth="1"/>
    <col min="3400" max="3400" width="7" bestFit="1" customWidth="1"/>
    <col min="3401" max="3401" width="9" bestFit="1" customWidth="1"/>
    <col min="3402" max="3403" width="7" bestFit="1" customWidth="1"/>
    <col min="3404" max="3404" width="9" bestFit="1" customWidth="1"/>
    <col min="3405" max="3406" width="7" bestFit="1" customWidth="1"/>
    <col min="3407" max="3407" width="9" bestFit="1" customWidth="1"/>
    <col min="3408" max="3410" width="7" bestFit="1" customWidth="1"/>
    <col min="3411" max="3411" width="9" bestFit="1" customWidth="1"/>
    <col min="3412" max="3413" width="7" bestFit="1" customWidth="1"/>
    <col min="3414" max="3414" width="8" bestFit="1" customWidth="1"/>
    <col min="3415" max="3415" width="7" bestFit="1" customWidth="1"/>
    <col min="3416" max="3416" width="9" bestFit="1" customWidth="1"/>
    <col min="3417" max="3419" width="7" bestFit="1" customWidth="1"/>
    <col min="3420" max="3420" width="6" bestFit="1" customWidth="1"/>
    <col min="3421" max="3422" width="9" bestFit="1" customWidth="1"/>
    <col min="3423" max="3423" width="7" bestFit="1" customWidth="1"/>
    <col min="3424" max="3424" width="4" bestFit="1" customWidth="1"/>
    <col min="3425" max="3426" width="7" bestFit="1" customWidth="1"/>
    <col min="3427" max="3428" width="9" bestFit="1" customWidth="1"/>
    <col min="3429" max="3429" width="8" bestFit="1" customWidth="1"/>
    <col min="3430" max="3431" width="7" bestFit="1" customWidth="1"/>
    <col min="3432" max="3432" width="4" bestFit="1" customWidth="1"/>
    <col min="3433" max="3433" width="7" bestFit="1" customWidth="1"/>
    <col min="3434" max="3434" width="9" bestFit="1" customWidth="1"/>
    <col min="3435" max="3435" width="7" bestFit="1" customWidth="1"/>
    <col min="3436" max="3436" width="9" bestFit="1" customWidth="1"/>
    <col min="3437" max="3437" width="7" bestFit="1" customWidth="1"/>
    <col min="3438" max="3438" width="9" bestFit="1" customWidth="1"/>
    <col min="3439" max="3439" width="7" bestFit="1" customWidth="1"/>
    <col min="3440" max="3441" width="9" bestFit="1" customWidth="1"/>
    <col min="3442" max="3443" width="7" bestFit="1" customWidth="1"/>
    <col min="3444" max="3445" width="9" bestFit="1" customWidth="1"/>
    <col min="3446" max="3449" width="7" bestFit="1" customWidth="1"/>
    <col min="3450" max="3450" width="6" bestFit="1" customWidth="1"/>
    <col min="3451" max="3451" width="9" bestFit="1" customWidth="1"/>
    <col min="3452" max="3453" width="7" bestFit="1" customWidth="1"/>
    <col min="3454" max="3455" width="9" bestFit="1" customWidth="1"/>
    <col min="3456" max="3456" width="8" bestFit="1" customWidth="1"/>
    <col min="3457" max="3460" width="9" bestFit="1" customWidth="1"/>
    <col min="3461" max="3462" width="7" bestFit="1" customWidth="1"/>
    <col min="3463" max="3464" width="9" bestFit="1" customWidth="1"/>
    <col min="3465" max="3465" width="6" bestFit="1" customWidth="1"/>
    <col min="3466" max="3467" width="7" bestFit="1" customWidth="1"/>
    <col min="3468" max="3468" width="10" bestFit="1" customWidth="1"/>
    <col min="3469" max="3469" width="7" bestFit="1" customWidth="1"/>
    <col min="3470" max="3470" width="9" bestFit="1" customWidth="1"/>
    <col min="3471" max="3471" width="7" bestFit="1" customWidth="1"/>
    <col min="3472" max="3472" width="8" bestFit="1" customWidth="1"/>
    <col min="3473" max="3473" width="6" bestFit="1" customWidth="1"/>
    <col min="3474" max="3476" width="7" bestFit="1" customWidth="1"/>
    <col min="3477" max="3477" width="8" bestFit="1" customWidth="1"/>
    <col min="3478" max="3480" width="9" bestFit="1" customWidth="1"/>
    <col min="3481" max="3482" width="7" bestFit="1" customWidth="1"/>
    <col min="3483" max="3483" width="9" bestFit="1" customWidth="1"/>
    <col min="3484" max="3484" width="8" bestFit="1" customWidth="1"/>
    <col min="3485" max="3485" width="9" bestFit="1" customWidth="1"/>
    <col min="3486" max="3486" width="7" bestFit="1" customWidth="1"/>
    <col min="3487" max="3487" width="9" bestFit="1" customWidth="1"/>
    <col min="3488" max="3488" width="7" bestFit="1" customWidth="1"/>
    <col min="3489" max="3489" width="4" bestFit="1" customWidth="1"/>
    <col min="3490" max="3490" width="9" bestFit="1" customWidth="1"/>
    <col min="3491" max="3491" width="7" bestFit="1" customWidth="1"/>
    <col min="3492" max="3492" width="9" bestFit="1" customWidth="1"/>
    <col min="3493" max="3493" width="8" bestFit="1" customWidth="1"/>
    <col min="3494" max="3494" width="9" bestFit="1" customWidth="1"/>
    <col min="3495" max="3497" width="7" bestFit="1" customWidth="1"/>
    <col min="3498" max="3500" width="9" bestFit="1" customWidth="1"/>
    <col min="3501" max="3501" width="7" bestFit="1" customWidth="1"/>
    <col min="3502" max="3504" width="9" bestFit="1" customWidth="1"/>
    <col min="3505" max="3506" width="7" bestFit="1" customWidth="1"/>
    <col min="3507" max="3507" width="6" bestFit="1" customWidth="1"/>
    <col min="3508" max="3508" width="9" bestFit="1" customWidth="1"/>
    <col min="3509" max="3510" width="7" bestFit="1" customWidth="1"/>
    <col min="3511" max="3512" width="9" bestFit="1" customWidth="1"/>
    <col min="3513" max="3513" width="6" bestFit="1" customWidth="1"/>
    <col min="3514" max="3514" width="7" bestFit="1" customWidth="1"/>
    <col min="3515" max="3520" width="9" bestFit="1" customWidth="1"/>
    <col min="3521" max="3521" width="7" bestFit="1" customWidth="1"/>
    <col min="3522" max="3523" width="9" bestFit="1" customWidth="1"/>
    <col min="3524" max="3524" width="4" bestFit="1" customWidth="1"/>
    <col min="3525" max="3525" width="9" bestFit="1" customWidth="1"/>
    <col min="3526" max="3526" width="8" bestFit="1" customWidth="1"/>
    <col min="3527" max="3527" width="11" bestFit="1" customWidth="1"/>
    <col min="3528" max="3528" width="9" bestFit="1" customWidth="1"/>
    <col min="3529" max="3531" width="7" bestFit="1" customWidth="1"/>
    <col min="3532" max="3532" width="6" bestFit="1" customWidth="1"/>
    <col min="3533" max="3533" width="8" bestFit="1" customWidth="1"/>
    <col min="3534" max="3535" width="9" bestFit="1" customWidth="1"/>
    <col min="3536" max="3539" width="7" bestFit="1" customWidth="1"/>
    <col min="3540" max="3540" width="8" bestFit="1" customWidth="1"/>
    <col min="3541" max="3541" width="7" bestFit="1" customWidth="1"/>
    <col min="3542" max="3542" width="6" bestFit="1" customWidth="1"/>
    <col min="3543" max="3543" width="7" bestFit="1" customWidth="1"/>
    <col min="3544" max="3544" width="9" bestFit="1" customWidth="1"/>
    <col min="3545" max="3551" width="7" bestFit="1" customWidth="1"/>
    <col min="3552" max="3552" width="9" bestFit="1" customWidth="1"/>
    <col min="3553" max="3554" width="7" bestFit="1" customWidth="1"/>
    <col min="3555" max="3557" width="9" bestFit="1" customWidth="1"/>
    <col min="3558" max="3559" width="7" bestFit="1" customWidth="1"/>
    <col min="3560" max="3560" width="9" bestFit="1" customWidth="1"/>
    <col min="3561" max="3561" width="7" bestFit="1" customWidth="1"/>
    <col min="3562" max="3562" width="10" bestFit="1" customWidth="1"/>
    <col min="3563" max="3564" width="7" bestFit="1" customWidth="1"/>
    <col min="3565" max="3565" width="9" bestFit="1" customWidth="1"/>
    <col min="3566" max="3566" width="4" bestFit="1" customWidth="1"/>
    <col min="3567" max="3567" width="7" bestFit="1" customWidth="1"/>
    <col min="3568" max="3569" width="9" bestFit="1" customWidth="1"/>
    <col min="3570" max="3570" width="7" bestFit="1" customWidth="1"/>
    <col min="3571" max="3572" width="9" bestFit="1" customWidth="1"/>
    <col min="3573" max="3573" width="7" bestFit="1" customWidth="1"/>
    <col min="3574" max="3575" width="9" bestFit="1" customWidth="1"/>
    <col min="3576" max="3578" width="7" bestFit="1" customWidth="1"/>
    <col min="3579" max="3582" width="9" bestFit="1" customWidth="1"/>
    <col min="3583" max="3585" width="7" bestFit="1" customWidth="1"/>
    <col min="3586" max="3587" width="9" bestFit="1" customWidth="1"/>
    <col min="3588" max="3588" width="6" bestFit="1" customWidth="1"/>
    <col min="3589" max="3591" width="7" bestFit="1" customWidth="1"/>
    <col min="3592" max="3592" width="6" bestFit="1" customWidth="1"/>
    <col min="3593" max="3594" width="7" bestFit="1" customWidth="1"/>
    <col min="3595" max="3595" width="4" bestFit="1" customWidth="1"/>
    <col min="3596" max="3597" width="7" bestFit="1" customWidth="1"/>
    <col min="3598" max="3599" width="9" bestFit="1" customWidth="1"/>
    <col min="3600" max="3600" width="7" bestFit="1" customWidth="1"/>
    <col min="3601" max="3601" width="6" bestFit="1" customWidth="1"/>
    <col min="3602" max="3602" width="7" bestFit="1" customWidth="1"/>
    <col min="3603" max="3604" width="9" bestFit="1" customWidth="1"/>
    <col min="3605" max="3605" width="6" bestFit="1" customWidth="1"/>
    <col min="3606" max="3606" width="9" bestFit="1" customWidth="1"/>
    <col min="3607" max="3607" width="6" bestFit="1" customWidth="1"/>
    <col min="3608" max="3608" width="7" bestFit="1" customWidth="1"/>
    <col min="3609" max="3610" width="9" bestFit="1" customWidth="1"/>
    <col min="3611" max="3612" width="7" bestFit="1" customWidth="1"/>
    <col min="3613" max="3613" width="6" bestFit="1" customWidth="1"/>
    <col min="3614" max="3617" width="7" bestFit="1" customWidth="1"/>
    <col min="3618" max="3618" width="4" bestFit="1" customWidth="1"/>
    <col min="3619" max="3620" width="7" bestFit="1" customWidth="1"/>
    <col min="3621" max="3622" width="6" bestFit="1" customWidth="1"/>
    <col min="3623" max="3624" width="9" bestFit="1" customWidth="1"/>
    <col min="3625" max="3625" width="7" bestFit="1" customWidth="1"/>
    <col min="3626" max="3626" width="9" bestFit="1" customWidth="1"/>
    <col min="3627" max="3627" width="4" bestFit="1" customWidth="1"/>
    <col min="3628" max="3628" width="8" bestFit="1" customWidth="1"/>
    <col min="3629" max="3631" width="9" bestFit="1" customWidth="1"/>
    <col min="3632" max="3632" width="7" bestFit="1" customWidth="1"/>
    <col min="3633" max="3633" width="9" bestFit="1" customWidth="1"/>
    <col min="3634" max="3634" width="8" bestFit="1" customWidth="1"/>
    <col min="3635" max="3637" width="9" bestFit="1" customWidth="1"/>
    <col min="3638" max="3639" width="7" bestFit="1" customWidth="1"/>
    <col min="3640" max="3641" width="9" bestFit="1" customWidth="1"/>
    <col min="3642" max="3642" width="6" bestFit="1" customWidth="1"/>
    <col min="3643" max="3643" width="9" bestFit="1" customWidth="1"/>
    <col min="3644" max="3647" width="7" bestFit="1" customWidth="1"/>
    <col min="3648" max="3648" width="9" bestFit="1" customWidth="1"/>
    <col min="3649" max="3650" width="6" bestFit="1" customWidth="1"/>
    <col min="3651" max="3652" width="7" bestFit="1" customWidth="1"/>
    <col min="3653" max="3653" width="9" bestFit="1" customWidth="1"/>
    <col min="3654" max="3656" width="7" bestFit="1" customWidth="1"/>
    <col min="3657" max="3657" width="9" bestFit="1" customWidth="1"/>
    <col min="3658" max="3658" width="7" bestFit="1" customWidth="1"/>
    <col min="3659" max="3659" width="4" bestFit="1" customWidth="1"/>
    <col min="3660" max="3660" width="9" bestFit="1" customWidth="1"/>
    <col min="3661" max="3661" width="7" bestFit="1" customWidth="1"/>
    <col min="3662" max="3662" width="9" bestFit="1" customWidth="1"/>
    <col min="3663" max="3663" width="8" bestFit="1" customWidth="1"/>
    <col min="3664" max="3666" width="9" bestFit="1" customWidth="1"/>
    <col min="3667" max="3667" width="7" bestFit="1" customWidth="1"/>
    <col min="3668" max="3668" width="8" bestFit="1" customWidth="1"/>
    <col min="3669" max="3669" width="4" bestFit="1" customWidth="1"/>
    <col min="3670" max="3672" width="9" bestFit="1" customWidth="1"/>
    <col min="3673" max="3674" width="7" bestFit="1" customWidth="1"/>
    <col min="3675" max="3676" width="9" bestFit="1" customWidth="1"/>
    <col min="3677" max="3677" width="6" bestFit="1" customWidth="1"/>
    <col min="3678" max="3678" width="9" bestFit="1" customWidth="1"/>
    <col min="3679" max="3679" width="6" bestFit="1" customWidth="1"/>
    <col min="3680" max="3680" width="7" bestFit="1" customWidth="1"/>
    <col min="3681" max="3681" width="9" bestFit="1" customWidth="1"/>
    <col min="3682" max="3683" width="7" bestFit="1" customWidth="1"/>
    <col min="3684" max="3684" width="4" bestFit="1" customWidth="1"/>
    <col min="3685" max="3686" width="9" bestFit="1" customWidth="1"/>
    <col min="3687" max="3692" width="7" bestFit="1" customWidth="1"/>
    <col min="3693" max="3693" width="9" bestFit="1" customWidth="1"/>
    <col min="3694" max="3694" width="7" bestFit="1" customWidth="1"/>
    <col min="3695" max="3695" width="6" bestFit="1" customWidth="1"/>
    <col min="3696" max="3696" width="9" bestFit="1" customWidth="1"/>
    <col min="3697" max="3697" width="8" bestFit="1" customWidth="1"/>
    <col min="3698" max="3698" width="7" bestFit="1" customWidth="1"/>
    <col min="3699" max="3699" width="4" bestFit="1" customWidth="1"/>
    <col min="3700" max="3700" width="7" bestFit="1" customWidth="1"/>
    <col min="3701" max="3701" width="8" bestFit="1" customWidth="1"/>
    <col min="3702" max="3702" width="9" bestFit="1" customWidth="1"/>
    <col min="3703" max="3705" width="7" bestFit="1" customWidth="1"/>
    <col min="3706" max="3707" width="9" bestFit="1" customWidth="1"/>
    <col min="3708" max="3708" width="7" bestFit="1" customWidth="1"/>
    <col min="3709" max="3709" width="9" bestFit="1" customWidth="1"/>
    <col min="3710" max="3714" width="7" bestFit="1" customWidth="1"/>
    <col min="3715" max="3715" width="4" bestFit="1" customWidth="1"/>
    <col min="3716" max="3716" width="9" bestFit="1" customWidth="1"/>
    <col min="3717" max="3717" width="7" bestFit="1" customWidth="1"/>
    <col min="3718" max="3718" width="6" bestFit="1" customWidth="1"/>
    <col min="3719" max="3719" width="4" bestFit="1" customWidth="1"/>
    <col min="3720" max="3721" width="7" bestFit="1" customWidth="1"/>
    <col min="3722" max="3722" width="9" bestFit="1" customWidth="1"/>
    <col min="3723" max="3723" width="4" bestFit="1" customWidth="1"/>
    <col min="3724" max="3726" width="7" bestFit="1" customWidth="1"/>
    <col min="3727" max="3727" width="9" bestFit="1" customWidth="1"/>
    <col min="3728" max="3728" width="7" bestFit="1" customWidth="1"/>
    <col min="3729" max="3729" width="9" bestFit="1" customWidth="1"/>
    <col min="3730" max="3730" width="6" bestFit="1" customWidth="1"/>
    <col min="3731" max="3731" width="7" bestFit="1" customWidth="1"/>
    <col min="3732" max="3732" width="9" bestFit="1" customWidth="1"/>
    <col min="3733" max="3733" width="7" bestFit="1" customWidth="1"/>
    <col min="3734" max="3734" width="9" bestFit="1" customWidth="1"/>
    <col min="3735" max="3735" width="7" bestFit="1" customWidth="1"/>
    <col min="3736" max="3737" width="9" bestFit="1" customWidth="1"/>
    <col min="3738" max="3739" width="7" bestFit="1" customWidth="1"/>
    <col min="3740" max="3740" width="9" bestFit="1" customWidth="1"/>
    <col min="3741" max="3741" width="8" bestFit="1" customWidth="1"/>
    <col min="3742" max="3742" width="7" bestFit="1" customWidth="1"/>
    <col min="3743" max="3743" width="8" bestFit="1" customWidth="1"/>
    <col min="3744" max="3744" width="7" bestFit="1" customWidth="1"/>
    <col min="3745" max="3745" width="9" bestFit="1" customWidth="1"/>
    <col min="3746" max="3746" width="4" bestFit="1" customWidth="1"/>
    <col min="3747" max="3748" width="7" bestFit="1" customWidth="1"/>
    <col min="3749" max="3750" width="9" bestFit="1" customWidth="1"/>
    <col min="3751" max="3752" width="8" bestFit="1" customWidth="1"/>
    <col min="3753" max="3753" width="9" bestFit="1" customWidth="1"/>
    <col min="3754" max="3755" width="7" bestFit="1" customWidth="1"/>
    <col min="3756" max="3756" width="11" bestFit="1" customWidth="1"/>
    <col min="3757" max="3758" width="7" bestFit="1" customWidth="1"/>
    <col min="3759" max="3762" width="9" bestFit="1" customWidth="1"/>
    <col min="3763" max="3763" width="8" bestFit="1" customWidth="1"/>
    <col min="3764" max="3764" width="7" bestFit="1" customWidth="1"/>
    <col min="3765" max="3765" width="9" bestFit="1" customWidth="1"/>
    <col min="3766" max="3766" width="6" bestFit="1" customWidth="1"/>
    <col min="3767" max="3767" width="7" bestFit="1" customWidth="1"/>
    <col min="3768" max="3769" width="9" bestFit="1" customWidth="1"/>
    <col min="3770" max="3771" width="7" bestFit="1" customWidth="1"/>
    <col min="3772" max="3772" width="9" bestFit="1" customWidth="1"/>
    <col min="3773" max="3773" width="7" bestFit="1" customWidth="1"/>
    <col min="3774" max="3774" width="9" bestFit="1" customWidth="1"/>
    <col min="3775" max="3777" width="7" bestFit="1" customWidth="1"/>
    <col min="3778" max="3779" width="9" bestFit="1" customWidth="1"/>
    <col min="3780" max="3782" width="7" bestFit="1" customWidth="1"/>
    <col min="3783" max="3783" width="10" bestFit="1" customWidth="1"/>
    <col min="3784" max="3784" width="7" bestFit="1" customWidth="1"/>
    <col min="3785" max="3785" width="9" bestFit="1" customWidth="1"/>
    <col min="3786" max="3786" width="7" bestFit="1" customWidth="1"/>
    <col min="3787" max="3791" width="9" bestFit="1" customWidth="1"/>
    <col min="3792" max="3792" width="11" bestFit="1" customWidth="1"/>
    <col min="3793" max="3794" width="7" bestFit="1" customWidth="1"/>
    <col min="3795" max="3795" width="4" bestFit="1" customWidth="1"/>
    <col min="3796" max="3796" width="7" bestFit="1" customWidth="1"/>
    <col min="3797" max="3797" width="8" bestFit="1" customWidth="1"/>
    <col min="3798" max="3798" width="6" bestFit="1" customWidth="1"/>
    <col min="3799" max="3799" width="9" bestFit="1" customWidth="1"/>
    <col min="3800" max="3801" width="7" bestFit="1" customWidth="1"/>
    <col min="3802" max="3802" width="9" bestFit="1" customWidth="1"/>
    <col min="3803" max="3803" width="6" bestFit="1" customWidth="1"/>
    <col min="3804" max="3804" width="9" bestFit="1" customWidth="1"/>
    <col min="3805" max="3805" width="6" bestFit="1" customWidth="1"/>
    <col min="3806" max="3808" width="7" bestFit="1" customWidth="1"/>
    <col min="3809" max="3809" width="9" bestFit="1" customWidth="1"/>
    <col min="3810" max="3811" width="7" bestFit="1" customWidth="1"/>
    <col min="3812" max="3812" width="4" bestFit="1" customWidth="1"/>
    <col min="3813" max="3813" width="9" bestFit="1" customWidth="1"/>
    <col min="3814" max="3814" width="7" bestFit="1" customWidth="1"/>
    <col min="3815" max="3815" width="9" bestFit="1" customWidth="1"/>
    <col min="3816" max="3817" width="7" bestFit="1" customWidth="1"/>
    <col min="3818" max="3818" width="8" bestFit="1" customWidth="1"/>
    <col min="3819" max="3819" width="9" bestFit="1" customWidth="1"/>
    <col min="3820" max="3820" width="7" bestFit="1" customWidth="1"/>
    <col min="3821" max="3821" width="9" bestFit="1" customWidth="1"/>
    <col min="3822" max="3822" width="6" bestFit="1" customWidth="1"/>
    <col min="3823" max="3823" width="8" bestFit="1" customWidth="1"/>
    <col min="3824" max="3824" width="9" bestFit="1" customWidth="1"/>
    <col min="3825" max="3826" width="7" bestFit="1" customWidth="1"/>
    <col min="3827" max="3828" width="9" bestFit="1" customWidth="1"/>
    <col min="3829" max="3829" width="7" bestFit="1" customWidth="1"/>
    <col min="3830" max="3833" width="9" bestFit="1" customWidth="1"/>
    <col min="3834" max="3834" width="7" bestFit="1" customWidth="1"/>
    <col min="3835" max="3835" width="9" bestFit="1" customWidth="1"/>
    <col min="3836" max="3836" width="7" bestFit="1" customWidth="1"/>
    <col min="3837" max="3837" width="9" bestFit="1" customWidth="1"/>
    <col min="3838" max="3839" width="7" bestFit="1" customWidth="1"/>
    <col min="3840" max="3840" width="9" bestFit="1" customWidth="1"/>
    <col min="3841" max="3841" width="7" bestFit="1" customWidth="1"/>
    <col min="3842" max="3842" width="4" bestFit="1" customWidth="1"/>
    <col min="3843" max="3843" width="6" bestFit="1" customWidth="1"/>
    <col min="3844" max="3846" width="9" bestFit="1" customWidth="1"/>
    <col min="3847" max="3847" width="7" bestFit="1" customWidth="1"/>
    <col min="3848" max="3848" width="9" bestFit="1" customWidth="1"/>
    <col min="3849" max="3850" width="7" bestFit="1" customWidth="1"/>
    <col min="3851" max="3852" width="9" bestFit="1" customWidth="1"/>
    <col min="3853" max="3853" width="4" bestFit="1" customWidth="1"/>
    <col min="3854" max="3855" width="7" bestFit="1" customWidth="1"/>
    <col min="3856" max="3856" width="6" bestFit="1" customWidth="1"/>
    <col min="3857" max="3857" width="7" bestFit="1" customWidth="1"/>
    <col min="3858" max="3858" width="6" bestFit="1" customWidth="1"/>
    <col min="3859" max="3859" width="7" bestFit="1" customWidth="1"/>
    <col min="3860" max="3860" width="11" bestFit="1" customWidth="1"/>
    <col min="3861" max="3861" width="7" bestFit="1" customWidth="1"/>
    <col min="3862" max="3862" width="9" bestFit="1" customWidth="1"/>
    <col min="3863" max="3864" width="7" bestFit="1" customWidth="1"/>
    <col min="3865" max="3866" width="8" bestFit="1" customWidth="1"/>
    <col min="3867" max="3867" width="6" bestFit="1" customWidth="1"/>
    <col min="3868" max="3868" width="9" bestFit="1" customWidth="1"/>
    <col min="3869" max="3870" width="7" bestFit="1" customWidth="1"/>
    <col min="3871" max="3871" width="9" bestFit="1" customWidth="1"/>
    <col min="3872" max="3872" width="8" bestFit="1" customWidth="1"/>
    <col min="3873" max="3873" width="9" bestFit="1" customWidth="1"/>
    <col min="3874" max="3875" width="7" bestFit="1" customWidth="1"/>
    <col min="3876" max="3876" width="8" bestFit="1" customWidth="1"/>
    <col min="3877" max="3877" width="6" bestFit="1" customWidth="1"/>
    <col min="3878" max="3879" width="7" bestFit="1" customWidth="1"/>
    <col min="3880" max="3882" width="9" bestFit="1" customWidth="1"/>
    <col min="3883" max="3883" width="7" bestFit="1" customWidth="1"/>
    <col min="3884" max="3884" width="9" bestFit="1" customWidth="1"/>
    <col min="3885" max="3885" width="4" bestFit="1" customWidth="1"/>
    <col min="3886" max="3886" width="7" bestFit="1" customWidth="1"/>
    <col min="3887" max="3887" width="9" bestFit="1" customWidth="1"/>
    <col min="3888" max="3888" width="6" bestFit="1" customWidth="1"/>
    <col min="3889" max="3889" width="9" bestFit="1" customWidth="1"/>
    <col min="3890" max="3890" width="7" bestFit="1" customWidth="1"/>
    <col min="3891" max="3891" width="8" bestFit="1" customWidth="1"/>
    <col min="3892" max="3892" width="9" bestFit="1" customWidth="1"/>
    <col min="3893" max="3893" width="7" bestFit="1" customWidth="1"/>
    <col min="3894" max="3894" width="6" bestFit="1" customWidth="1"/>
    <col min="3895" max="3895" width="8" bestFit="1" customWidth="1"/>
    <col min="3896" max="3896" width="7" bestFit="1" customWidth="1"/>
    <col min="3897" max="3899" width="9" bestFit="1" customWidth="1"/>
    <col min="3900" max="3900" width="7" bestFit="1" customWidth="1"/>
    <col min="3901" max="3901" width="8" bestFit="1" customWidth="1"/>
    <col min="3902" max="3902" width="6" bestFit="1" customWidth="1"/>
    <col min="3903" max="3903" width="9" bestFit="1" customWidth="1"/>
    <col min="3904" max="3904" width="7" bestFit="1" customWidth="1"/>
    <col min="3905" max="3905" width="9" bestFit="1" customWidth="1"/>
    <col min="3906" max="3909" width="7" bestFit="1" customWidth="1"/>
    <col min="3910" max="3910" width="6" bestFit="1" customWidth="1"/>
    <col min="3911" max="3912" width="7" bestFit="1" customWidth="1"/>
    <col min="3913" max="3913" width="4" bestFit="1" customWidth="1"/>
    <col min="3914" max="3915" width="9" bestFit="1" customWidth="1"/>
    <col min="3916" max="3916" width="7" bestFit="1" customWidth="1"/>
    <col min="3917" max="3919" width="9" bestFit="1" customWidth="1"/>
    <col min="3920" max="3922" width="7" bestFit="1" customWidth="1"/>
    <col min="3923" max="3923" width="9" bestFit="1" customWidth="1"/>
    <col min="3924" max="3925" width="4" bestFit="1" customWidth="1"/>
    <col min="3926" max="3926" width="6" bestFit="1" customWidth="1"/>
    <col min="3927" max="3927" width="9" bestFit="1" customWidth="1"/>
    <col min="3928" max="3928" width="7" bestFit="1" customWidth="1"/>
    <col min="3929" max="3931" width="9" bestFit="1" customWidth="1"/>
    <col min="3932" max="3932" width="7" bestFit="1" customWidth="1"/>
    <col min="3933" max="3934" width="9" bestFit="1" customWidth="1"/>
    <col min="3935" max="3937" width="7" bestFit="1" customWidth="1"/>
    <col min="3938" max="3938" width="9" bestFit="1" customWidth="1"/>
    <col min="3939" max="3939" width="7" bestFit="1" customWidth="1"/>
    <col min="3940" max="3943" width="9" bestFit="1" customWidth="1"/>
    <col min="3944" max="3944" width="7" bestFit="1" customWidth="1"/>
    <col min="3945" max="3945" width="6" bestFit="1" customWidth="1"/>
    <col min="3946" max="3946" width="7" bestFit="1" customWidth="1"/>
    <col min="3947" max="3947" width="4" bestFit="1" customWidth="1"/>
    <col min="3948" max="3948" width="9" bestFit="1" customWidth="1"/>
    <col min="3949" max="3951" width="7" bestFit="1" customWidth="1"/>
    <col min="3952" max="3954" width="9" bestFit="1" customWidth="1"/>
    <col min="3955" max="3955" width="7" bestFit="1" customWidth="1"/>
    <col min="3956" max="3956" width="9" bestFit="1" customWidth="1"/>
    <col min="3957" max="3957" width="7" bestFit="1" customWidth="1"/>
    <col min="3958" max="3959" width="9" bestFit="1" customWidth="1"/>
    <col min="3960" max="3960" width="7" bestFit="1" customWidth="1"/>
    <col min="3961" max="3962" width="9" bestFit="1" customWidth="1"/>
    <col min="3963" max="3965" width="7" bestFit="1" customWidth="1"/>
    <col min="3966" max="3967" width="9" bestFit="1" customWidth="1"/>
    <col min="3968" max="3968" width="8" bestFit="1" customWidth="1"/>
    <col min="3969" max="3970" width="9" bestFit="1" customWidth="1"/>
    <col min="3971" max="3971" width="6" bestFit="1" customWidth="1"/>
    <col min="3972" max="3972" width="10" bestFit="1" customWidth="1"/>
    <col min="3973" max="3975" width="7" bestFit="1" customWidth="1"/>
    <col min="3976" max="3976" width="9" bestFit="1" customWidth="1"/>
    <col min="3977" max="3978" width="7" bestFit="1" customWidth="1"/>
    <col min="3979" max="3979" width="8" bestFit="1" customWidth="1"/>
    <col min="3980" max="3980" width="6" bestFit="1" customWidth="1"/>
    <col min="3981" max="3981" width="9" bestFit="1" customWidth="1"/>
    <col min="3982" max="3982" width="7" bestFit="1" customWidth="1"/>
    <col min="3983" max="3983" width="9" bestFit="1" customWidth="1"/>
    <col min="3984" max="3984" width="7" bestFit="1" customWidth="1"/>
    <col min="3985" max="3985" width="9" bestFit="1" customWidth="1"/>
    <col min="3986" max="3988" width="7" bestFit="1" customWidth="1"/>
    <col min="3989" max="3989" width="9" bestFit="1" customWidth="1"/>
    <col min="3990" max="3991" width="7" bestFit="1" customWidth="1"/>
    <col min="3992" max="3992" width="6" bestFit="1" customWidth="1"/>
    <col min="3993" max="3993" width="9" bestFit="1" customWidth="1"/>
    <col min="3994" max="3994" width="7" bestFit="1" customWidth="1"/>
    <col min="3995" max="3995" width="11" bestFit="1" customWidth="1"/>
    <col min="3996" max="3999" width="9" bestFit="1" customWidth="1"/>
    <col min="4000" max="4000" width="7" bestFit="1" customWidth="1"/>
    <col min="4001" max="4001" width="4" bestFit="1" customWidth="1"/>
    <col min="4002" max="4003" width="9" bestFit="1" customWidth="1"/>
    <col min="4004" max="4004" width="7" bestFit="1" customWidth="1"/>
    <col min="4005" max="4005" width="9" bestFit="1" customWidth="1"/>
    <col min="4006" max="4006" width="6" bestFit="1" customWidth="1"/>
    <col min="4007" max="4007" width="4" bestFit="1" customWidth="1"/>
    <col min="4008" max="4008" width="6" bestFit="1" customWidth="1"/>
    <col min="4009" max="4009" width="7" bestFit="1" customWidth="1"/>
    <col min="4010" max="4011" width="9" bestFit="1" customWidth="1"/>
    <col min="4012" max="4015" width="7" bestFit="1" customWidth="1"/>
    <col min="4016" max="4017" width="9" bestFit="1" customWidth="1"/>
    <col min="4018" max="4018" width="7" bestFit="1" customWidth="1"/>
    <col min="4019" max="4019" width="9" bestFit="1" customWidth="1"/>
    <col min="4020" max="4021" width="7" bestFit="1" customWidth="1"/>
    <col min="4022" max="4023" width="9" bestFit="1" customWidth="1"/>
    <col min="4024" max="4024" width="7" bestFit="1" customWidth="1"/>
    <col min="4025" max="4026" width="6" bestFit="1" customWidth="1"/>
    <col min="4027" max="4027" width="9" bestFit="1" customWidth="1"/>
    <col min="4028" max="4030" width="7" bestFit="1" customWidth="1"/>
    <col min="4031" max="4031" width="4" bestFit="1" customWidth="1"/>
    <col min="4032" max="4034" width="7" bestFit="1" customWidth="1"/>
    <col min="4035" max="4035" width="9" bestFit="1" customWidth="1"/>
    <col min="4036" max="4036" width="7" bestFit="1" customWidth="1"/>
    <col min="4037" max="4037" width="8" bestFit="1" customWidth="1"/>
    <col min="4038" max="4038" width="4" bestFit="1" customWidth="1"/>
    <col min="4039" max="4039" width="7" bestFit="1" customWidth="1"/>
    <col min="4040" max="4040" width="9" bestFit="1" customWidth="1"/>
    <col min="4041" max="4041" width="7" bestFit="1" customWidth="1"/>
    <col min="4042" max="4042" width="6" bestFit="1" customWidth="1"/>
    <col min="4043" max="4043" width="7" bestFit="1" customWidth="1"/>
    <col min="4044" max="4046" width="9" bestFit="1" customWidth="1"/>
    <col min="4047" max="4054" width="7" bestFit="1" customWidth="1"/>
    <col min="4055" max="4055" width="6" bestFit="1" customWidth="1"/>
    <col min="4056" max="4056" width="7" bestFit="1" customWidth="1"/>
    <col min="4057" max="4057" width="9" bestFit="1" customWidth="1"/>
    <col min="4058" max="4058" width="7" bestFit="1" customWidth="1"/>
    <col min="4059" max="4059" width="4" bestFit="1" customWidth="1"/>
    <col min="4060" max="4063" width="9" bestFit="1" customWidth="1"/>
    <col min="4064" max="4067" width="7" bestFit="1" customWidth="1"/>
    <col min="4068" max="4068" width="9" bestFit="1" customWidth="1"/>
    <col min="4069" max="4069" width="11" bestFit="1" customWidth="1"/>
    <col min="4070" max="4070" width="9" bestFit="1" customWidth="1"/>
    <col min="4071" max="4071" width="6" bestFit="1" customWidth="1"/>
    <col min="4072" max="4072" width="9" bestFit="1" customWidth="1"/>
    <col min="4073" max="4073" width="7" bestFit="1" customWidth="1"/>
    <col min="4074" max="4074" width="6" bestFit="1" customWidth="1"/>
    <col min="4075" max="4075" width="7" bestFit="1" customWidth="1"/>
    <col min="4076" max="4076" width="9" bestFit="1" customWidth="1"/>
    <col min="4077" max="4080" width="7" bestFit="1" customWidth="1"/>
    <col min="4081" max="4081" width="9" bestFit="1" customWidth="1"/>
    <col min="4082" max="4084" width="7" bestFit="1" customWidth="1"/>
    <col min="4085" max="4085" width="8" bestFit="1" customWidth="1"/>
    <col min="4086" max="4086" width="9" bestFit="1" customWidth="1"/>
    <col min="4087" max="4087" width="7" bestFit="1" customWidth="1"/>
    <col min="4088" max="4088" width="9" bestFit="1" customWidth="1"/>
    <col min="4089" max="4089" width="6" bestFit="1" customWidth="1"/>
    <col min="4090" max="4090" width="7" bestFit="1" customWidth="1"/>
    <col min="4091" max="4091" width="9" bestFit="1" customWidth="1"/>
    <col min="4092" max="4093" width="7" bestFit="1" customWidth="1"/>
    <col min="4094" max="4094" width="4" bestFit="1" customWidth="1"/>
    <col min="4095" max="4095" width="7" bestFit="1" customWidth="1"/>
    <col min="4096" max="4100" width="9" bestFit="1" customWidth="1"/>
    <col min="4101" max="4101" width="7" bestFit="1" customWidth="1"/>
    <col min="4102" max="4102" width="4" bestFit="1" customWidth="1"/>
    <col min="4103" max="4112" width="7" bestFit="1" customWidth="1"/>
    <col min="4113" max="4113" width="9" bestFit="1" customWidth="1"/>
    <col min="4114" max="4116" width="7" bestFit="1" customWidth="1"/>
    <col min="4117" max="4117" width="9" bestFit="1" customWidth="1"/>
    <col min="4118" max="4118" width="7" bestFit="1" customWidth="1"/>
    <col min="4119" max="4119" width="6" bestFit="1" customWidth="1"/>
    <col min="4120" max="4121" width="9" bestFit="1" customWidth="1"/>
    <col min="4122" max="4122" width="8" bestFit="1" customWidth="1"/>
    <col min="4123" max="4123" width="6" bestFit="1" customWidth="1"/>
    <col min="4124" max="4124" width="9" bestFit="1" customWidth="1"/>
    <col min="4125" max="4126" width="7" bestFit="1" customWidth="1"/>
    <col min="4127" max="4131" width="9" bestFit="1" customWidth="1"/>
    <col min="4132" max="4134" width="7" bestFit="1" customWidth="1"/>
    <col min="4135" max="4135" width="9" bestFit="1" customWidth="1"/>
    <col min="4136" max="4137" width="7" bestFit="1" customWidth="1"/>
    <col min="4138" max="4138" width="9" bestFit="1" customWidth="1"/>
    <col min="4139" max="4139" width="7" bestFit="1" customWidth="1"/>
    <col min="4140" max="4140" width="9" bestFit="1" customWidth="1"/>
    <col min="4141" max="4141" width="4" bestFit="1" customWidth="1"/>
    <col min="4142" max="4143" width="7" bestFit="1" customWidth="1"/>
    <col min="4144" max="4144" width="9" bestFit="1" customWidth="1"/>
    <col min="4145" max="4145" width="7" bestFit="1" customWidth="1"/>
    <col min="4146" max="4146" width="6" bestFit="1" customWidth="1"/>
    <col min="4147" max="4150" width="7" bestFit="1" customWidth="1"/>
    <col min="4151" max="4151" width="9" bestFit="1" customWidth="1"/>
    <col min="4152" max="4153" width="7" bestFit="1" customWidth="1"/>
    <col min="4154" max="4154" width="6" bestFit="1" customWidth="1"/>
    <col min="4155" max="4155" width="9" bestFit="1" customWidth="1"/>
    <col min="4156" max="4156" width="7" bestFit="1" customWidth="1"/>
    <col min="4157" max="4157" width="9" bestFit="1" customWidth="1"/>
    <col min="4158" max="4158" width="7" bestFit="1" customWidth="1"/>
    <col min="4159" max="4159" width="4" bestFit="1" customWidth="1"/>
    <col min="4160" max="4161" width="9" bestFit="1" customWidth="1"/>
    <col min="4162" max="4162" width="7" bestFit="1" customWidth="1"/>
    <col min="4163" max="4163" width="9" bestFit="1" customWidth="1"/>
    <col min="4164" max="4164" width="7" bestFit="1" customWidth="1"/>
    <col min="4165" max="4165" width="8" bestFit="1" customWidth="1"/>
    <col min="4166" max="4167" width="7" bestFit="1" customWidth="1"/>
    <col min="4168" max="4168" width="8" bestFit="1" customWidth="1"/>
    <col min="4169" max="4174" width="9" bestFit="1" customWidth="1"/>
    <col min="4175" max="4175" width="6" bestFit="1" customWidth="1"/>
    <col min="4176" max="4178" width="9" bestFit="1" customWidth="1"/>
    <col min="4179" max="4179" width="7" bestFit="1" customWidth="1"/>
    <col min="4180" max="4181" width="9" bestFit="1" customWidth="1"/>
    <col min="4182" max="4182" width="7" bestFit="1" customWidth="1"/>
    <col min="4183" max="4183" width="6" bestFit="1" customWidth="1"/>
    <col min="4184" max="4184" width="9" bestFit="1" customWidth="1"/>
    <col min="4185" max="4188" width="7" bestFit="1" customWidth="1"/>
    <col min="4189" max="4189" width="9" bestFit="1" customWidth="1"/>
    <col min="4190" max="4190" width="7" bestFit="1" customWidth="1"/>
    <col min="4191" max="4191" width="9" bestFit="1" customWidth="1"/>
    <col min="4192" max="4192" width="7" bestFit="1" customWidth="1"/>
    <col min="4193" max="4194" width="6" bestFit="1" customWidth="1"/>
    <col min="4195" max="4195" width="7" bestFit="1" customWidth="1"/>
    <col min="4196" max="4197" width="6" bestFit="1" customWidth="1"/>
    <col min="4198" max="4198" width="8" bestFit="1" customWidth="1"/>
    <col min="4199" max="4202" width="7" bestFit="1" customWidth="1"/>
    <col min="4203" max="4203" width="6" bestFit="1" customWidth="1"/>
    <col min="4204" max="4205" width="7" bestFit="1" customWidth="1"/>
    <col min="4206" max="4206" width="8" bestFit="1" customWidth="1"/>
    <col min="4207" max="4207" width="4" bestFit="1" customWidth="1"/>
    <col min="4208" max="4208" width="9" bestFit="1" customWidth="1"/>
    <col min="4209" max="4209" width="8" bestFit="1" customWidth="1"/>
    <col min="4210" max="4211" width="7" bestFit="1" customWidth="1"/>
    <col min="4212" max="4212" width="9" bestFit="1" customWidth="1"/>
    <col min="4213" max="4213" width="8" bestFit="1" customWidth="1"/>
    <col min="4214" max="4216" width="7" bestFit="1" customWidth="1"/>
    <col min="4217" max="4217" width="9" bestFit="1" customWidth="1"/>
    <col min="4218" max="4218" width="11" bestFit="1" customWidth="1"/>
    <col min="4219" max="4219" width="9" bestFit="1" customWidth="1"/>
    <col min="4220" max="4222" width="7" bestFit="1" customWidth="1"/>
    <col min="4223" max="4223" width="6" bestFit="1" customWidth="1"/>
    <col min="4224" max="4225" width="7" bestFit="1" customWidth="1"/>
    <col min="4226" max="4226" width="4" bestFit="1" customWidth="1"/>
    <col min="4227" max="4231" width="7" bestFit="1" customWidth="1"/>
    <col min="4232" max="4232" width="9" bestFit="1" customWidth="1"/>
    <col min="4233" max="4233" width="8" bestFit="1" customWidth="1"/>
    <col min="4234" max="4234" width="9" bestFit="1" customWidth="1"/>
    <col min="4235" max="4237" width="7" bestFit="1" customWidth="1"/>
    <col min="4238" max="4238" width="9" bestFit="1" customWidth="1"/>
    <col min="4239" max="4239" width="7" bestFit="1" customWidth="1"/>
    <col min="4240" max="4240" width="4" bestFit="1" customWidth="1"/>
    <col min="4241" max="4241" width="9" bestFit="1" customWidth="1"/>
    <col min="4242" max="4244" width="7" bestFit="1" customWidth="1"/>
    <col min="4245" max="4246" width="9" bestFit="1" customWidth="1"/>
    <col min="4247" max="4247" width="4" bestFit="1" customWidth="1"/>
    <col min="4248" max="4248" width="7" bestFit="1" customWidth="1"/>
    <col min="4249" max="4249" width="9" bestFit="1" customWidth="1"/>
    <col min="4250" max="4250" width="7" bestFit="1" customWidth="1"/>
    <col min="4251" max="4251" width="9" bestFit="1" customWidth="1"/>
    <col min="4252" max="4253" width="6" bestFit="1" customWidth="1"/>
    <col min="4254" max="4254" width="9" bestFit="1" customWidth="1"/>
    <col min="4255" max="4255" width="7" bestFit="1" customWidth="1"/>
    <col min="4256" max="4256" width="6" bestFit="1" customWidth="1"/>
    <col min="4257" max="4260" width="7" bestFit="1" customWidth="1"/>
    <col min="4261" max="4261" width="8" bestFit="1" customWidth="1"/>
    <col min="4262" max="4262" width="9" bestFit="1" customWidth="1"/>
    <col min="4263" max="4263" width="8" bestFit="1" customWidth="1"/>
    <col min="4264" max="4264" width="6" bestFit="1" customWidth="1"/>
    <col min="4265" max="4265" width="7" bestFit="1" customWidth="1"/>
    <col min="4266" max="4269" width="9" bestFit="1" customWidth="1"/>
    <col min="4270" max="4270" width="7" bestFit="1" customWidth="1"/>
    <col min="4271" max="4271" width="9" bestFit="1" customWidth="1"/>
    <col min="4272" max="4272" width="7" bestFit="1" customWidth="1"/>
    <col min="4273" max="4273" width="9" bestFit="1" customWidth="1"/>
    <col min="4274" max="4276" width="7" bestFit="1" customWidth="1"/>
    <col min="4277" max="4277" width="9" bestFit="1" customWidth="1"/>
    <col min="4278" max="4278" width="7" bestFit="1" customWidth="1"/>
    <col min="4279" max="4279" width="9" bestFit="1" customWidth="1"/>
    <col min="4280" max="4280" width="7" bestFit="1" customWidth="1"/>
    <col min="4281" max="4281" width="8" bestFit="1" customWidth="1"/>
    <col min="4282" max="4282" width="7" bestFit="1" customWidth="1"/>
    <col min="4283" max="4283" width="8" bestFit="1" customWidth="1"/>
    <col min="4284" max="4284" width="9" bestFit="1" customWidth="1"/>
    <col min="4285" max="4285" width="8" bestFit="1" customWidth="1"/>
    <col min="4286" max="4286" width="9" bestFit="1" customWidth="1"/>
    <col min="4287" max="4288" width="7" bestFit="1" customWidth="1"/>
    <col min="4289" max="4289" width="4" bestFit="1" customWidth="1"/>
    <col min="4290" max="4290" width="9" bestFit="1" customWidth="1"/>
    <col min="4291" max="4291" width="6" bestFit="1" customWidth="1"/>
    <col min="4292" max="4292" width="7" bestFit="1" customWidth="1"/>
    <col min="4293" max="4293" width="8" bestFit="1" customWidth="1"/>
    <col min="4294" max="4294" width="4" bestFit="1" customWidth="1"/>
    <col min="4295" max="4295" width="8" bestFit="1" customWidth="1"/>
    <col min="4296" max="4297" width="7" bestFit="1" customWidth="1"/>
    <col min="4298" max="4298" width="9" bestFit="1" customWidth="1"/>
    <col min="4299" max="4300" width="7" bestFit="1" customWidth="1"/>
    <col min="4301" max="4302" width="9" bestFit="1" customWidth="1"/>
    <col min="4303" max="4304" width="6" bestFit="1" customWidth="1"/>
    <col min="4305" max="4306" width="9" bestFit="1" customWidth="1"/>
    <col min="4307" max="4307" width="8" bestFit="1" customWidth="1"/>
    <col min="4308" max="4308" width="9" bestFit="1" customWidth="1"/>
    <col min="4309" max="4309" width="7" bestFit="1" customWidth="1"/>
    <col min="4310" max="4310" width="9" bestFit="1" customWidth="1"/>
    <col min="4311" max="4311" width="7" bestFit="1" customWidth="1"/>
    <col min="4312" max="4313" width="9" bestFit="1" customWidth="1"/>
    <col min="4314" max="4315" width="7" bestFit="1" customWidth="1"/>
    <col min="4316" max="4316" width="9" bestFit="1" customWidth="1"/>
    <col min="4317" max="4317" width="7" bestFit="1" customWidth="1"/>
    <col min="4318" max="4318" width="4" bestFit="1" customWidth="1"/>
    <col min="4319" max="4319" width="11" bestFit="1" customWidth="1"/>
    <col min="4320" max="4321" width="9" bestFit="1" customWidth="1"/>
    <col min="4322" max="4322" width="7" bestFit="1" customWidth="1"/>
    <col min="4323" max="4323" width="4" bestFit="1" customWidth="1"/>
    <col min="4324" max="4324" width="8" bestFit="1" customWidth="1"/>
    <col min="4325" max="4325" width="9" bestFit="1" customWidth="1"/>
    <col min="4326" max="4328" width="7" bestFit="1" customWidth="1"/>
    <col min="4329" max="4329" width="11" bestFit="1" customWidth="1"/>
    <col min="4330" max="4332" width="7" bestFit="1" customWidth="1"/>
    <col min="4333" max="4333" width="6" bestFit="1" customWidth="1"/>
    <col min="4334" max="4334" width="8" bestFit="1" customWidth="1"/>
    <col min="4335" max="4335" width="9" bestFit="1" customWidth="1"/>
    <col min="4336" max="4339" width="7" bestFit="1" customWidth="1"/>
    <col min="4340" max="4341" width="9" bestFit="1" customWidth="1"/>
    <col min="4342" max="4342" width="8" bestFit="1" customWidth="1"/>
    <col min="4343" max="4343" width="9" bestFit="1" customWidth="1"/>
    <col min="4344" max="4344" width="7" bestFit="1" customWidth="1"/>
    <col min="4345" max="4346" width="9" bestFit="1" customWidth="1"/>
    <col min="4347" max="4347" width="7" bestFit="1" customWidth="1"/>
    <col min="4348" max="4348" width="4" bestFit="1" customWidth="1"/>
    <col min="4349" max="4349" width="6" bestFit="1" customWidth="1"/>
    <col min="4350" max="4350" width="7" bestFit="1" customWidth="1"/>
    <col min="4351" max="4352" width="9" bestFit="1" customWidth="1"/>
    <col min="4353" max="4358" width="7" bestFit="1" customWidth="1"/>
    <col min="4359" max="4360" width="9" bestFit="1" customWidth="1"/>
    <col min="4361" max="4361" width="7" bestFit="1" customWidth="1"/>
    <col min="4362" max="4362" width="6" bestFit="1" customWidth="1"/>
    <col min="4363" max="4363" width="9" bestFit="1" customWidth="1"/>
    <col min="4364" max="4364" width="6" bestFit="1" customWidth="1"/>
    <col min="4365" max="4365" width="7" bestFit="1" customWidth="1"/>
    <col min="4366" max="4366" width="9" bestFit="1" customWidth="1"/>
    <col min="4367" max="4368" width="7" bestFit="1" customWidth="1"/>
    <col min="4369" max="4369" width="9" bestFit="1" customWidth="1"/>
    <col min="4370" max="4370" width="6" bestFit="1" customWidth="1"/>
    <col min="4371" max="4374" width="7" bestFit="1" customWidth="1"/>
    <col min="4375" max="4376" width="9" bestFit="1" customWidth="1"/>
    <col min="4377" max="4378" width="7" bestFit="1" customWidth="1"/>
    <col min="4379" max="4379" width="9" bestFit="1" customWidth="1"/>
    <col min="4380" max="4382" width="7" bestFit="1" customWidth="1"/>
    <col min="4383" max="4383" width="4" bestFit="1" customWidth="1"/>
    <col min="4384" max="4384" width="7" bestFit="1" customWidth="1"/>
    <col min="4385" max="4387" width="9" bestFit="1" customWidth="1"/>
    <col min="4388" max="4391" width="7" bestFit="1" customWidth="1"/>
    <col min="4392" max="4392" width="8" bestFit="1" customWidth="1"/>
    <col min="4393" max="4393" width="7" bestFit="1" customWidth="1"/>
    <col min="4394" max="4397" width="9" bestFit="1" customWidth="1"/>
    <col min="4398" max="4398" width="4" bestFit="1" customWidth="1"/>
    <col min="4399" max="4399" width="7" bestFit="1" customWidth="1"/>
    <col min="4400" max="4400" width="8" bestFit="1" customWidth="1"/>
    <col min="4401" max="4401" width="7" bestFit="1" customWidth="1"/>
    <col min="4402" max="4403" width="9" bestFit="1" customWidth="1"/>
    <col min="4404" max="4405" width="6" bestFit="1" customWidth="1"/>
    <col min="4406" max="4409" width="7" bestFit="1" customWidth="1"/>
    <col min="4410" max="4410" width="9" bestFit="1" customWidth="1"/>
    <col min="4411" max="4413" width="7" bestFit="1" customWidth="1"/>
    <col min="4414" max="4414" width="9" bestFit="1" customWidth="1"/>
    <col min="4415" max="4417" width="7" bestFit="1" customWidth="1"/>
    <col min="4418" max="4419" width="9" bestFit="1" customWidth="1"/>
    <col min="4420" max="4420" width="8" bestFit="1" customWidth="1"/>
    <col min="4421" max="4425" width="7" bestFit="1" customWidth="1"/>
    <col min="4426" max="4426" width="8" bestFit="1" customWidth="1"/>
    <col min="4427" max="4427" width="4" bestFit="1" customWidth="1"/>
    <col min="4428" max="4428" width="7" bestFit="1" customWidth="1"/>
    <col min="4429" max="4429" width="9" bestFit="1" customWidth="1"/>
    <col min="4430" max="4431" width="8" bestFit="1" customWidth="1"/>
    <col min="4432" max="4432" width="9" bestFit="1" customWidth="1"/>
    <col min="4433" max="4435" width="7" bestFit="1" customWidth="1"/>
    <col min="4436" max="4436" width="6" bestFit="1" customWidth="1"/>
    <col min="4437" max="4437" width="7" bestFit="1" customWidth="1"/>
    <col min="4438" max="4438" width="9" bestFit="1" customWidth="1"/>
    <col min="4439" max="4439" width="7" bestFit="1" customWidth="1"/>
    <col min="4440" max="4440" width="9" bestFit="1" customWidth="1"/>
    <col min="4441" max="4441" width="7" bestFit="1" customWidth="1"/>
    <col min="4442" max="4444" width="9" bestFit="1" customWidth="1"/>
    <col min="4445" max="4445" width="7" bestFit="1" customWidth="1"/>
    <col min="4446" max="4446" width="9" bestFit="1" customWidth="1"/>
    <col min="4447" max="4447" width="6" bestFit="1" customWidth="1"/>
    <col min="4448" max="4449" width="9" bestFit="1" customWidth="1"/>
    <col min="4450" max="4450" width="7" bestFit="1" customWidth="1"/>
    <col min="4451" max="4451" width="9" bestFit="1" customWidth="1"/>
    <col min="4452" max="4452" width="7" bestFit="1" customWidth="1"/>
    <col min="4453" max="4453" width="9" bestFit="1" customWidth="1"/>
    <col min="4454" max="4454" width="6" bestFit="1" customWidth="1"/>
    <col min="4455" max="4455" width="9" bestFit="1" customWidth="1"/>
    <col min="4456" max="4456" width="11" bestFit="1" customWidth="1"/>
    <col min="4457" max="4457" width="6" bestFit="1" customWidth="1"/>
    <col min="4458" max="4458" width="7" bestFit="1" customWidth="1"/>
    <col min="4459" max="4459" width="9" bestFit="1" customWidth="1"/>
    <col min="4460" max="4460" width="7" bestFit="1" customWidth="1"/>
    <col min="4461" max="4461" width="6" bestFit="1" customWidth="1"/>
    <col min="4462" max="4462" width="7" bestFit="1" customWidth="1"/>
    <col min="4463" max="4464" width="9" bestFit="1" customWidth="1"/>
    <col min="4465" max="4465" width="7" bestFit="1" customWidth="1"/>
    <col min="4466" max="4466" width="9" bestFit="1" customWidth="1"/>
    <col min="4467" max="4467" width="7" bestFit="1" customWidth="1"/>
    <col min="4468" max="4468" width="8" bestFit="1" customWidth="1"/>
    <col min="4469" max="4469" width="9" bestFit="1" customWidth="1"/>
    <col min="4470" max="4470" width="7" bestFit="1" customWidth="1"/>
    <col min="4471" max="4471" width="10" bestFit="1" customWidth="1"/>
    <col min="4472" max="4473" width="7" bestFit="1" customWidth="1"/>
    <col min="4474" max="4474" width="4" bestFit="1" customWidth="1"/>
    <col min="4475" max="4475" width="6" bestFit="1" customWidth="1"/>
    <col min="4476" max="4476" width="9" bestFit="1" customWidth="1"/>
    <col min="4477" max="4477" width="7" bestFit="1" customWidth="1"/>
    <col min="4478" max="4478" width="4" bestFit="1" customWidth="1"/>
    <col min="4479" max="4481" width="7" bestFit="1" customWidth="1"/>
    <col min="4482" max="4482" width="9" bestFit="1" customWidth="1"/>
    <col min="4483" max="4486" width="7" bestFit="1" customWidth="1"/>
    <col min="4487" max="4487" width="4" bestFit="1" customWidth="1"/>
    <col min="4488" max="4488" width="9" bestFit="1" customWidth="1"/>
    <col min="4489" max="4489" width="6" bestFit="1" customWidth="1"/>
    <col min="4490" max="4491" width="7" bestFit="1" customWidth="1"/>
    <col min="4492" max="4492" width="6" bestFit="1" customWidth="1"/>
    <col min="4493" max="4493" width="8" bestFit="1" customWidth="1"/>
    <col min="4494" max="4494" width="9" bestFit="1" customWidth="1"/>
    <col min="4495" max="4495" width="7" bestFit="1" customWidth="1"/>
    <col min="4496" max="4496" width="8" bestFit="1" customWidth="1"/>
    <col min="4497" max="4500" width="7" bestFit="1" customWidth="1"/>
    <col min="4501" max="4501" width="8" bestFit="1" customWidth="1"/>
    <col min="4502" max="4502" width="7" bestFit="1" customWidth="1"/>
    <col min="4503" max="4503" width="9" bestFit="1" customWidth="1"/>
    <col min="4504" max="4504" width="7" bestFit="1" customWidth="1"/>
    <col min="4505" max="4506" width="9" bestFit="1" customWidth="1"/>
    <col min="4507" max="4507" width="7" bestFit="1" customWidth="1"/>
    <col min="4508" max="4508" width="9" bestFit="1" customWidth="1"/>
    <col min="4509" max="4509" width="8" bestFit="1" customWidth="1"/>
    <col min="4510" max="4510" width="9" bestFit="1" customWidth="1"/>
    <col min="4511" max="4512" width="6" bestFit="1" customWidth="1"/>
    <col min="4513" max="4513" width="9" bestFit="1" customWidth="1"/>
    <col min="4514" max="4514" width="7" bestFit="1" customWidth="1"/>
    <col min="4515" max="4515" width="9" bestFit="1" customWidth="1"/>
    <col min="4516" max="4516" width="6" bestFit="1" customWidth="1"/>
    <col min="4517" max="4517" width="7" bestFit="1" customWidth="1"/>
    <col min="4518" max="4518" width="9" bestFit="1" customWidth="1"/>
    <col min="4519" max="4519" width="11" bestFit="1" customWidth="1"/>
    <col min="4520" max="4520" width="9" bestFit="1" customWidth="1"/>
    <col min="4521" max="4521" width="7" bestFit="1" customWidth="1"/>
    <col min="4522" max="4522" width="9" bestFit="1" customWidth="1"/>
    <col min="4523" max="4523" width="6" bestFit="1" customWidth="1"/>
    <col min="4524" max="4527" width="7" bestFit="1" customWidth="1"/>
    <col min="4528" max="4529" width="9" bestFit="1" customWidth="1"/>
    <col min="4530" max="4530" width="7" bestFit="1" customWidth="1"/>
    <col min="4531" max="4531" width="9" bestFit="1" customWidth="1"/>
    <col min="4532" max="4532" width="6" bestFit="1" customWidth="1"/>
    <col min="4533" max="4533" width="10" bestFit="1" customWidth="1"/>
    <col min="4534" max="4534" width="6" bestFit="1" customWidth="1"/>
    <col min="4535" max="4536" width="9" bestFit="1" customWidth="1"/>
    <col min="4537" max="4538" width="7" bestFit="1" customWidth="1"/>
    <col min="4539" max="4539" width="9" bestFit="1" customWidth="1"/>
    <col min="4540" max="4540" width="7" bestFit="1" customWidth="1"/>
    <col min="4541" max="4541" width="8" bestFit="1" customWidth="1"/>
    <col min="4542" max="4545" width="7" bestFit="1" customWidth="1"/>
    <col min="4546" max="4546" width="9" bestFit="1" customWidth="1"/>
    <col min="4547" max="4547" width="8" bestFit="1" customWidth="1"/>
    <col min="4548" max="4549" width="9" bestFit="1" customWidth="1"/>
    <col min="4550" max="4550" width="7" bestFit="1" customWidth="1"/>
    <col min="4551" max="4552" width="9" bestFit="1" customWidth="1"/>
    <col min="4553" max="4554" width="7" bestFit="1" customWidth="1"/>
    <col min="4555" max="4555" width="9" bestFit="1" customWidth="1"/>
    <col min="4556" max="4558" width="7" bestFit="1" customWidth="1"/>
    <col min="4559" max="4559" width="11" bestFit="1" customWidth="1"/>
    <col min="4560" max="4560" width="9" bestFit="1" customWidth="1"/>
    <col min="4561" max="4561" width="8" bestFit="1" customWidth="1"/>
    <col min="4562" max="4564" width="7" bestFit="1" customWidth="1"/>
    <col min="4565" max="4566" width="9" bestFit="1" customWidth="1"/>
    <col min="4567" max="4568" width="7" bestFit="1" customWidth="1"/>
    <col min="4569" max="4569" width="8" bestFit="1" customWidth="1"/>
    <col min="4570" max="4570" width="6" bestFit="1" customWidth="1"/>
    <col min="4571" max="4571" width="9" bestFit="1" customWidth="1"/>
    <col min="4572" max="4572" width="7" bestFit="1" customWidth="1"/>
    <col min="4573" max="4573" width="9" bestFit="1" customWidth="1"/>
    <col min="4574" max="4574" width="7" bestFit="1" customWidth="1"/>
    <col min="4575" max="4575" width="9" bestFit="1" customWidth="1"/>
    <col min="4576" max="4578" width="7" bestFit="1" customWidth="1"/>
    <col min="4579" max="4579" width="4" bestFit="1" customWidth="1"/>
    <col min="4580" max="4581" width="9" bestFit="1" customWidth="1"/>
    <col min="4582" max="4582" width="6" bestFit="1" customWidth="1"/>
    <col min="4583" max="4585" width="9" bestFit="1" customWidth="1"/>
    <col min="4586" max="4586" width="6" bestFit="1" customWidth="1"/>
    <col min="4587" max="4587" width="7" bestFit="1" customWidth="1"/>
    <col min="4588" max="4588" width="9" bestFit="1" customWidth="1"/>
    <col min="4589" max="4589" width="8" bestFit="1" customWidth="1"/>
    <col min="4590" max="4591" width="7" bestFit="1" customWidth="1"/>
    <col min="4592" max="4592" width="9" bestFit="1" customWidth="1"/>
    <col min="4593" max="4593" width="7" bestFit="1" customWidth="1"/>
    <col min="4594" max="4594" width="4" bestFit="1" customWidth="1"/>
    <col min="4595" max="4596" width="7" bestFit="1" customWidth="1"/>
    <col min="4597" max="4598" width="4" bestFit="1" customWidth="1"/>
    <col min="4599" max="4600" width="9" bestFit="1" customWidth="1"/>
    <col min="4601" max="4601" width="7" bestFit="1" customWidth="1"/>
    <col min="4602" max="4602" width="9" bestFit="1" customWidth="1"/>
    <col min="4603" max="4604" width="7" bestFit="1" customWidth="1"/>
    <col min="4605" max="4605" width="9" bestFit="1" customWidth="1"/>
    <col min="4606" max="4606" width="8" bestFit="1" customWidth="1"/>
    <col min="4607" max="4607" width="6" bestFit="1" customWidth="1"/>
    <col min="4608" max="4610" width="9" bestFit="1" customWidth="1"/>
    <col min="4611" max="4611" width="7" bestFit="1" customWidth="1"/>
    <col min="4612" max="4612" width="9" bestFit="1" customWidth="1"/>
    <col min="4613" max="4613" width="4" bestFit="1" customWidth="1"/>
    <col min="4614" max="4614" width="9" bestFit="1" customWidth="1"/>
    <col min="4615" max="4615" width="8" bestFit="1" customWidth="1"/>
    <col min="4616" max="4616" width="7" bestFit="1" customWidth="1"/>
    <col min="4617" max="4617" width="9" bestFit="1" customWidth="1"/>
    <col min="4618" max="4620" width="7" bestFit="1" customWidth="1"/>
    <col min="4621" max="4621" width="9" bestFit="1" customWidth="1"/>
    <col min="4622" max="4622" width="10" bestFit="1" customWidth="1"/>
    <col min="4623" max="4624" width="6" bestFit="1" customWidth="1"/>
    <col min="4625" max="4625" width="9" bestFit="1" customWidth="1"/>
    <col min="4626" max="4626" width="6" bestFit="1" customWidth="1"/>
    <col min="4627" max="4627" width="7" bestFit="1" customWidth="1"/>
    <col min="4628" max="4628" width="9" bestFit="1" customWidth="1"/>
    <col min="4629" max="4630" width="7" bestFit="1" customWidth="1"/>
    <col min="4631" max="4631" width="9" bestFit="1" customWidth="1"/>
    <col min="4632" max="4632" width="7" bestFit="1" customWidth="1"/>
    <col min="4633" max="4634" width="9" bestFit="1" customWidth="1"/>
    <col min="4635" max="4636" width="7" bestFit="1" customWidth="1"/>
    <col min="4637" max="4637" width="9" bestFit="1" customWidth="1"/>
    <col min="4638" max="4646" width="7" bestFit="1" customWidth="1"/>
    <col min="4647" max="4647" width="9" bestFit="1" customWidth="1"/>
    <col min="4648" max="4648" width="7" bestFit="1" customWidth="1"/>
    <col min="4649" max="4649" width="8" bestFit="1" customWidth="1"/>
    <col min="4650" max="4652" width="7" bestFit="1" customWidth="1"/>
    <col min="4653" max="4653" width="6" bestFit="1" customWidth="1"/>
    <col min="4654" max="4654" width="7" bestFit="1" customWidth="1"/>
    <col min="4655" max="4655" width="9" bestFit="1" customWidth="1"/>
    <col min="4656" max="4656" width="7" bestFit="1" customWidth="1"/>
    <col min="4657" max="4657" width="4" bestFit="1" customWidth="1"/>
    <col min="4658" max="4660" width="7" bestFit="1" customWidth="1"/>
    <col min="4661" max="4661" width="8" bestFit="1" customWidth="1"/>
    <col min="4662" max="4662" width="9" bestFit="1" customWidth="1"/>
    <col min="4663" max="4663" width="4" bestFit="1" customWidth="1"/>
    <col min="4664" max="4664" width="6" bestFit="1" customWidth="1"/>
    <col min="4665" max="4666" width="7" bestFit="1" customWidth="1"/>
    <col min="4667" max="4668" width="9" bestFit="1" customWidth="1"/>
    <col min="4669" max="4669" width="7" bestFit="1" customWidth="1"/>
    <col min="4670" max="4671" width="9" bestFit="1" customWidth="1"/>
    <col min="4672" max="4672" width="6" bestFit="1" customWidth="1"/>
    <col min="4673" max="4673" width="7" bestFit="1" customWidth="1"/>
    <col min="4674" max="4675" width="9" bestFit="1" customWidth="1"/>
    <col min="4676" max="4676" width="4" bestFit="1" customWidth="1"/>
    <col min="4677" max="4677" width="7" bestFit="1" customWidth="1"/>
    <col min="4678" max="4679" width="9" bestFit="1" customWidth="1"/>
    <col min="4680" max="4680" width="4" bestFit="1" customWidth="1"/>
    <col min="4681" max="4681" width="7" bestFit="1" customWidth="1"/>
    <col min="4682" max="4682" width="8" bestFit="1" customWidth="1"/>
    <col min="4683" max="4683" width="7" bestFit="1" customWidth="1"/>
    <col min="4684" max="4685" width="9" bestFit="1" customWidth="1"/>
    <col min="4686" max="4686" width="8" bestFit="1" customWidth="1"/>
    <col min="4687" max="4688" width="7" bestFit="1" customWidth="1"/>
    <col min="4689" max="4689" width="9" bestFit="1" customWidth="1"/>
    <col min="4690" max="4692" width="7" bestFit="1" customWidth="1"/>
    <col min="4693" max="4693" width="9" bestFit="1" customWidth="1"/>
    <col min="4694" max="4694" width="7" bestFit="1" customWidth="1"/>
    <col min="4695" max="4695" width="9" bestFit="1" customWidth="1"/>
    <col min="4696" max="4696" width="8" bestFit="1" customWidth="1"/>
    <col min="4697" max="4700" width="7" bestFit="1" customWidth="1"/>
    <col min="4701" max="4701" width="8" bestFit="1" customWidth="1"/>
    <col min="4702" max="4702" width="9" bestFit="1" customWidth="1"/>
    <col min="4703" max="4703" width="7" bestFit="1" customWidth="1"/>
    <col min="4704" max="4704" width="9" bestFit="1" customWidth="1"/>
    <col min="4705" max="4707" width="7" bestFit="1" customWidth="1"/>
    <col min="4708" max="4710" width="9" bestFit="1" customWidth="1"/>
    <col min="4711" max="4711" width="10" bestFit="1" customWidth="1"/>
    <col min="4712" max="4713" width="7" bestFit="1" customWidth="1"/>
    <col min="4714" max="4714" width="4" bestFit="1" customWidth="1"/>
    <col min="4715" max="4716" width="9" bestFit="1" customWidth="1"/>
    <col min="4717" max="4717" width="7" bestFit="1" customWidth="1"/>
    <col min="4718" max="4719" width="8" bestFit="1" customWidth="1"/>
    <col min="4720" max="4720" width="9" bestFit="1" customWidth="1"/>
    <col min="4721" max="4723" width="7" bestFit="1" customWidth="1"/>
    <col min="4724" max="4724" width="9" bestFit="1" customWidth="1"/>
    <col min="4725" max="4728" width="7" bestFit="1" customWidth="1"/>
    <col min="4729" max="4729" width="9" bestFit="1" customWidth="1"/>
    <col min="4730" max="4730" width="4" bestFit="1" customWidth="1"/>
    <col min="4731" max="4732" width="7" bestFit="1" customWidth="1"/>
    <col min="4733" max="4734" width="9" bestFit="1" customWidth="1"/>
    <col min="4735" max="4735" width="7" bestFit="1" customWidth="1"/>
    <col min="4736" max="4741" width="9" bestFit="1" customWidth="1"/>
    <col min="4742" max="4745" width="7" bestFit="1" customWidth="1"/>
    <col min="4746" max="4746" width="9" bestFit="1" customWidth="1"/>
    <col min="4747" max="4748" width="7" bestFit="1" customWidth="1"/>
    <col min="4749" max="4749" width="9" bestFit="1" customWidth="1"/>
    <col min="4750" max="4752" width="7" bestFit="1" customWidth="1"/>
    <col min="4753" max="4753" width="4" bestFit="1" customWidth="1"/>
    <col min="4754" max="4754" width="9" bestFit="1" customWidth="1"/>
    <col min="4755" max="4755" width="7" bestFit="1" customWidth="1"/>
    <col min="4756" max="4756" width="6" bestFit="1" customWidth="1"/>
    <col min="4757" max="4757" width="7" bestFit="1" customWidth="1"/>
    <col min="4758" max="4758" width="9" bestFit="1" customWidth="1"/>
    <col min="4759" max="4759" width="7" bestFit="1" customWidth="1"/>
    <col min="4760" max="4760" width="4" bestFit="1" customWidth="1"/>
    <col min="4761" max="4761" width="7" bestFit="1" customWidth="1"/>
    <col min="4762" max="4763" width="9" bestFit="1" customWidth="1"/>
    <col min="4764" max="4765" width="7" bestFit="1" customWidth="1"/>
    <col min="4766" max="4766" width="8" bestFit="1" customWidth="1"/>
    <col min="4767" max="4767" width="6" bestFit="1" customWidth="1"/>
    <col min="4768" max="4769" width="4" bestFit="1" customWidth="1"/>
    <col min="4770" max="4770" width="9" bestFit="1" customWidth="1"/>
    <col min="4771" max="4773" width="7" bestFit="1" customWidth="1"/>
    <col min="4774" max="4774" width="8" bestFit="1" customWidth="1"/>
    <col min="4775" max="4775" width="6" bestFit="1" customWidth="1"/>
    <col min="4776" max="4777" width="7" bestFit="1" customWidth="1"/>
    <col min="4778" max="4778" width="6" bestFit="1" customWidth="1"/>
    <col min="4779" max="4780" width="7" bestFit="1" customWidth="1"/>
    <col min="4781" max="4782" width="9" bestFit="1" customWidth="1"/>
    <col min="4783" max="4783" width="7" bestFit="1" customWidth="1"/>
    <col min="4784" max="4784" width="9" bestFit="1" customWidth="1"/>
    <col min="4785" max="4787" width="7" bestFit="1" customWidth="1"/>
    <col min="4788" max="4789" width="9" bestFit="1" customWidth="1"/>
    <col min="4790" max="4791" width="7" bestFit="1" customWidth="1"/>
    <col min="4792" max="4792" width="6" bestFit="1" customWidth="1"/>
    <col min="4793" max="4794" width="9" bestFit="1" customWidth="1"/>
    <col min="4795" max="4795" width="6" bestFit="1" customWidth="1"/>
    <col min="4796" max="4796" width="9" bestFit="1" customWidth="1"/>
    <col min="4797" max="4799" width="7" bestFit="1" customWidth="1"/>
    <col min="4800" max="4800" width="11" bestFit="1" customWidth="1"/>
    <col min="4801" max="4801" width="9" bestFit="1" customWidth="1"/>
    <col min="4802" max="4802" width="8" bestFit="1" customWidth="1"/>
    <col min="4803" max="4807" width="7" bestFit="1" customWidth="1"/>
    <col min="4808" max="4809" width="9" bestFit="1" customWidth="1"/>
    <col min="4810" max="4810" width="7" bestFit="1" customWidth="1"/>
    <col min="4811" max="4811" width="4" bestFit="1" customWidth="1"/>
    <col min="4812" max="4812" width="9" bestFit="1" customWidth="1"/>
    <col min="4813" max="4813" width="7" bestFit="1" customWidth="1"/>
    <col min="4814" max="4814" width="8" bestFit="1" customWidth="1"/>
    <col min="4815" max="4817" width="7" bestFit="1" customWidth="1"/>
    <col min="4818" max="4818" width="6" bestFit="1" customWidth="1"/>
    <col min="4819" max="4819" width="7" bestFit="1" customWidth="1"/>
    <col min="4820" max="4820" width="9" bestFit="1" customWidth="1"/>
    <col min="4821" max="4821" width="7" bestFit="1" customWidth="1"/>
    <col min="4822" max="4823" width="9" bestFit="1" customWidth="1"/>
    <col min="4824" max="4827" width="7" bestFit="1" customWidth="1"/>
    <col min="4828" max="4831" width="9" bestFit="1" customWidth="1"/>
    <col min="4832" max="4832" width="11" bestFit="1" customWidth="1"/>
    <col min="4833" max="4833" width="4" bestFit="1" customWidth="1"/>
    <col min="4834" max="4834" width="7" bestFit="1" customWidth="1"/>
    <col min="4835" max="4835" width="9" bestFit="1" customWidth="1"/>
    <col min="4836" max="4836" width="7" bestFit="1" customWidth="1"/>
    <col min="4837" max="4837" width="9" bestFit="1" customWidth="1"/>
    <col min="4838" max="4838" width="7" bestFit="1" customWidth="1"/>
    <col min="4839" max="4839" width="6" bestFit="1" customWidth="1"/>
    <col min="4840" max="4840" width="7" bestFit="1" customWidth="1"/>
    <col min="4841" max="4841" width="11" bestFit="1" customWidth="1"/>
    <col min="4842" max="4844" width="9" bestFit="1" customWidth="1"/>
    <col min="4845" max="4847" width="7" bestFit="1" customWidth="1"/>
    <col min="4848" max="4848" width="9" bestFit="1" customWidth="1"/>
    <col min="4849" max="4851" width="7" bestFit="1" customWidth="1"/>
    <col min="4852" max="4852" width="9" bestFit="1" customWidth="1"/>
    <col min="4853" max="4853" width="8" bestFit="1" customWidth="1"/>
    <col min="4854" max="4856" width="7" bestFit="1" customWidth="1"/>
    <col min="4857" max="4857" width="6" bestFit="1" customWidth="1"/>
    <col min="4858" max="4863" width="7" bestFit="1" customWidth="1"/>
    <col min="4864" max="4864" width="9" bestFit="1" customWidth="1"/>
    <col min="4865" max="4866" width="7" bestFit="1" customWidth="1"/>
    <col min="4867" max="4867" width="6" bestFit="1" customWidth="1"/>
    <col min="4868" max="4868" width="7" bestFit="1" customWidth="1"/>
    <col min="4869" max="4873" width="9" bestFit="1" customWidth="1"/>
    <col min="4874" max="4874" width="7" bestFit="1" customWidth="1"/>
    <col min="4875" max="4875" width="9" bestFit="1" customWidth="1"/>
    <col min="4876" max="4876" width="7" bestFit="1" customWidth="1"/>
    <col min="4877" max="4877" width="4" bestFit="1" customWidth="1"/>
    <col min="4878" max="4879" width="9" bestFit="1" customWidth="1"/>
    <col min="4880" max="4880" width="6" bestFit="1" customWidth="1"/>
    <col min="4881" max="4882" width="9" bestFit="1" customWidth="1"/>
    <col min="4883" max="4883" width="4" bestFit="1" customWidth="1"/>
    <col min="4884" max="4884" width="7" bestFit="1" customWidth="1"/>
    <col min="4885" max="4886" width="9" bestFit="1" customWidth="1"/>
    <col min="4887" max="4888" width="7" bestFit="1" customWidth="1"/>
    <col min="4889" max="4890" width="9" bestFit="1" customWidth="1"/>
    <col min="4891" max="4891" width="8" bestFit="1" customWidth="1"/>
    <col min="4892" max="4892" width="7" bestFit="1" customWidth="1"/>
    <col min="4893" max="4893" width="9" bestFit="1" customWidth="1"/>
    <col min="4894" max="4899" width="7" bestFit="1" customWidth="1"/>
    <col min="4900" max="4900" width="9" bestFit="1" customWidth="1"/>
    <col min="4901" max="4903" width="7" bestFit="1" customWidth="1"/>
    <col min="4904" max="4904" width="9" bestFit="1" customWidth="1"/>
    <col min="4905" max="4905" width="7" bestFit="1" customWidth="1"/>
    <col min="4906" max="4906" width="6" bestFit="1" customWidth="1"/>
    <col min="4907" max="4908" width="7" bestFit="1" customWidth="1"/>
    <col min="4909" max="4909" width="9" bestFit="1" customWidth="1"/>
    <col min="4910" max="4914" width="7" bestFit="1" customWidth="1"/>
    <col min="4915" max="4915" width="6" bestFit="1" customWidth="1"/>
    <col min="4916" max="4916" width="9" bestFit="1" customWidth="1"/>
    <col min="4917" max="4917" width="7" bestFit="1" customWidth="1"/>
    <col min="4918" max="4918" width="9" bestFit="1" customWidth="1"/>
    <col min="4919" max="4920" width="7" bestFit="1" customWidth="1"/>
    <col min="4921" max="4921" width="4" bestFit="1" customWidth="1"/>
    <col min="4922" max="4922" width="7" bestFit="1" customWidth="1"/>
    <col min="4923" max="4923" width="9" bestFit="1" customWidth="1"/>
    <col min="4924" max="4927" width="7" bestFit="1" customWidth="1"/>
    <col min="4928" max="4929" width="9" bestFit="1" customWidth="1"/>
    <col min="4930" max="4931" width="7" bestFit="1" customWidth="1"/>
    <col min="4932" max="4933" width="9" bestFit="1" customWidth="1"/>
    <col min="4934" max="4936" width="7" bestFit="1" customWidth="1"/>
    <col min="4937" max="4939" width="9" bestFit="1" customWidth="1"/>
    <col min="4940" max="4941" width="7" bestFit="1" customWidth="1"/>
    <col min="4942" max="4942" width="6" bestFit="1" customWidth="1"/>
    <col min="4943" max="4943" width="7" bestFit="1" customWidth="1"/>
    <col min="4944" max="4944" width="9" bestFit="1" customWidth="1"/>
    <col min="4945" max="4948" width="7" bestFit="1" customWidth="1"/>
    <col min="4949" max="4949" width="4" bestFit="1" customWidth="1"/>
    <col min="4950" max="4950" width="9" bestFit="1" customWidth="1"/>
    <col min="4951" max="4951" width="7" bestFit="1" customWidth="1"/>
    <col min="4952" max="4952" width="6" bestFit="1" customWidth="1"/>
    <col min="4953" max="4953" width="4" bestFit="1" customWidth="1"/>
    <col min="4954" max="4954" width="9" bestFit="1" customWidth="1"/>
    <col min="4955" max="4955" width="6" bestFit="1" customWidth="1"/>
    <col min="4956" max="4958" width="7" bestFit="1" customWidth="1"/>
    <col min="4959" max="4962" width="9" bestFit="1" customWidth="1"/>
    <col min="4963" max="4963" width="7" bestFit="1" customWidth="1"/>
    <col min="4964" max="4964" width="9" bestFit="1" customWidth="1"/>
    <col min="4965" max="4965" width="7" bestFit="1" customWidth="1"/>
    <col min="4966" max="4968" width="9" bestFit="1" customWidth="1"/>
    <col min="4969" max="4970" width="7" bestFit="1" customWidth="1"/>
    <col min="4971" max="4972" width="8" bestFit="1" customWidth="1"/>
    <col min="4973" max="4974" width="6" bestFit="1" customWidth="1"/>
    <col min="4975" max="4976" width="7" bestFit="1" customWidth="1"/>
    <col min="4977" max="4977" width="9" bestFit="1" customWidth="1"/>
    <col min="4978" max="4978" width="7" bestFit="1" customWidth="1"/>
    <col min="4979" max="4980" width="9" bestFit="1" customWidth="1"/>
    <col min="4981" max="4981" width="7" bestFit="1" customWidth="1"/>
    <col min="4982" max="4982" width="11" bestFit="1" customWidth="1"/>
    <col min="4983" max="4983" width="9" bestFit="1" customWidth="1"/>
    <col min="4984" max="4986" width="7" bestFit="1" customWidth="1"/>
    <col min="4987" max="4989" width="9" bestFit="1" customWidth="1"/>
    <col min="4990" max="4990" width="6" bestFit="1" customWidth="1"/>
    <col min="4991" max="4995" width="7" bestFit="1" customWidth="1"/>
    <col min="4996" max="4996" width="9" bestFit="1" customWidth="1"/>
    <col min="4997" max="4998" width="7" bestFit="1" customWidth="1"/>
    <col min="4999" max="4999" width="9" bestFit="1" customWidth="1"/>
    <col min="5000" max="5000" width="7" bestFit="1" customWidth="1"/>
    <col min="5001" max="5002" width="9" bestFit="1" customWidth="1"/>
    <col min="5003" max="5003" width="7" bestFit="1" customWidth="1"/>
    <col min="5004" max="5004" width="8" bestFit="1" customWidth="1"/>
    <col min="5005" max="5006" width="7" bestFit="1" customWidth="1"/>
    <col min="5007" max="5007" width="9" bestFit="1" customWidth="1"/>
    <col min="5008" max="5008" width="7" bestFit="1" customWidth="1"/>
    <col min="5009" max="5009" width="6" bestFit="1" customWidth="1"/>
    <col min="5010" max="5010" width="9" bestFit="1" customWidth="1"/>
    <col min="5011" max="5013" width="7" bestFit="1" customWidth="1"/>
    <col min="5014" max="5016" width="9" bestFit="1" customWidth="1"/>
    <col min="5017" max="5017" width="7" bestFit="1" customWidth="1"/>
    <col min="5018" max="5018" width="9" bestFit="1" customWidth="1"/>
    <col min="5019" max="5019" width="7" bestFit="1" customWidth="1"/>
    <col min="5020" max="5020" width="9" bestFit="1" customWidth="1"/>
    <col min="5021" max="5024" width="7" bestFit="1" customWidth="1"/>
    <col min="5025" max="5025" width="9" bestFit="1" customWidth="1"/>
    <col min="5026" max="5026" width="4" bestFit="1" customWidth="1"/>
    <col min="5027" max="5028" width="7" bestFit="1" customWidth="1"/>
    <col min="5029" max="5029" width="9" bestFit="1" customWidth="1"/>
    <col min="5030" max="5030" width="6" bestFit="1" customWidth="1"/>
    <col min="5031" max="5031" width="7" bestFit="1" customWidth="1"/>
    <col min="5032" max="5032" width="9" bestFit="1" customWidth="1"/>
    <col min="5033" max="5033" width="7" bestFit="1" customWidth="1"/>
    <col min="5034" max="5034" width="9" bestFit="1" customWidth="1"/>
    <col min="5035" max="5037" width="7" bestFit="1" customWidth="1"/>
    <col min="5038" max="5040" width="9" bestFit="1" customWidth="1"/>
    <col min="5041" max="5043" width="7" bestFit="1" customWidth="1"/>
    <col min="5044" max="5045" width="9" bestFit="1" customWidth="1"/>
    <col min="5046" max="5046" width="8" bestFit="1" customWidth="1"/>
    <col min="5047" max="5051" width="7" bestFit="1" customWidth="1"/>
    <col min="5052" max="5052" width="4" bestFit="1" customWidth="1"/>
    <col min="5053" max="5053" width="6" bestFit="1" customWidth="1"/>
    <col min="5054" max="5055" width="9" bestFit="1" customWidth="1"/>
    <col min="5056" max="5058" width="7" bestFit="1" customWidth="1"/>
    <col min="5059" max="5059" width="8" bestFit="1" customWidth="1"/>
    <col min="5060" max="5060" width="7" bestFit="1" customWidth="1"/>
    <col min="5061" max="5061" width="6" bestFit="1" customWidth="1"/>
    <col min="5062" max="5063" width="7" bestFit="1" customWidth="1"/>
    <col min="5064" max="5064" width="8" bestFit="1" customWidth="1"/>
    <col min="5065" max="5065" width="4" bestFit="1" customWidth="1"/>
    <col min="5066" max="5067" width="7" bestFit="1" customWidth="1"/>
    <col min="5068" max="5068" width="9" bestFit="1" customWidth="1"/>
    <col min="5069" max="5069" width="7" bestFit="1" customWidth="1"/>
    <col min="5070" max="5070" width="6" bestFit="1" customWidth="1"/>
    <col min="5071" max="5073" width="7" bestFit="1" customWidth="1"/>
    <col min="5074" max="5075" width="9" bestFit="1" customWidth="1"/>
    <col min="5076" max="5077" width="7" bestFit="1" customWidth="1"/>
    <col min="5078" max="5078" width="6" bestFit="1" customWidth="1"/>
    <col min="5079" max="5079" width="8" bestFit="1" customWidth="1"/>
    <col min="5080" max="5081" width="9" bestFit="1" customWidth="1"/>
    <col min="5082" max="5084" width="7" bestFit="1" customWidth="1"/>
    <col min="5085" max="5085" width="6" bestFit="1" customWidth="1"/>
    <col min="5086" max="5086" width="9" bestFit="1" customWidth="1"/>
    <col min="5087" max="5087" width="6" bestFit="1" customWidth="1"/>
    <col min="5088" max="5088" width="7" bestFit="1" customWidth="1"/>
    <col min="5089" max="5089" width="4" bestFit="1" customWidth="1"/>
    <col min="5090" max="5090" width="9" bestFit="1" customWidth="1"/>
    <col min="5091" max="5091" width="6" bestFit="1" customWidth="1"/>
    <col min="5092" max="5092" width="7" bestFit="1" customWidth="1"/>
    <col min="5093" max="5093" width="9" bestFit="1" customWidth="1"/>
    <col min="5094" max="5094" width="6" bestFit="1" customWidth="1"/>
    <col min="5095" max="5095" width="9" bestFit="1" customWidth="1"/>
    <col min="5096" max="5099" width="7" bestFit="1" customWidth="1"/>
    <col min="5100" max="5100" width="8" bestFit="1" customWidth="1"/>
    <col min="5101" max="5103" width="9" bestFit="1" customWidth="1"/>
    <col min="5104" max="5104" width="7" bestFit="1" customWidth="1"/>
    <col min="5105" max="5105" width="9" bestFit="1" customWidth="1"/>
    <col min="5106" max="5106" width="6" bestFit="1" customWidth="1"/>
    <col min="5107" max="5116" width="7" bestFit="1" customWidth="1"/>
    <col min="5117" max="5117" width="9" bestFit="1" customWidth="1"/>
    <col min="5118" max="5118" width="7" bestFit="1" customWidth="1"/>
    <col min="5119" max="5119" width="4" bestFit="1" customWidth="1"/>
    <col min="5120" max="5120" width="8" bestFit="1" customWidth="1"/>
    <col min="5121" max="5121" width="7" bestFit="1" customWidth="1"/>
    <col min="5122" max="5122" width="9" bestFit="1" customWidth="1"/>
    <col min="5123" max="5123" width="6" bestFit="1" customWidth="1"/>
    <col min="5124" max="5124" width="7" bestFit="1" customWidth="1"/>
    <col min="5125" max="5125" width="4" bestFit="1" customWidth="1"/>
    <col min="5126" max="5126" width="9" bestFit="1" customWidth="1"/>
    <col min="5127" max="5130" width="7" bestFit="1" customWidth="1"/>
    <col min="5131" max="5131" width="9" bestFit="1" customWidth="1"/>
    <col min="5132" max="5132" width="7" bestFit="1" customWidth="1"/>
    <col min="5133" max="5133" width="9" bestFit="1" customWidth="1"/>
    <col min="5134" max="5134" width="6" bestFit="1" customWidth="1"/>
    <col min="5135" max="5135" width="9" bestFit="1" customWidth="1"/>
    <col min="5136" max="5140" width="7" bestFit="1" customWidth="1"/>
    <col min="5141" max="5141" width="9" bestFit="1" customWidth="1"/>
    <col min="5142" max="5142" width="4" bestFit="1" customWidth="1"/>
    <col min="5143" max="5145" width="7" bestFit="1" customWidth="1"/>
    <col min="5146" max="5146" width="9" bestFit="1" customWidth="1"/>
    <col min="5147" max="5152" width="7" bestFit="1" customWidth="1"/>
    <col min="5153" max="5153" width="6" bestFit="1" customWidth="1"/>
    <col min="5154" max="5154" width="9" bestFit="1" customWidth="1"/>
    <col min="5155" max="5155" width="7" bestFit="1" customWidth="1"/>
    <col min="5156" max="5156" width="6" bestFit="1" customWidth="1"/>
    <col min="5157" max="5157" width="9" bestFit="1" customWidth="1"/>
    <col min="5158" max="5158" width="8" bestFit="1" customWidth="1"/>
    <col min="5159" max="5159" width="7" bestFit="1" customWidth="1"/>
    <col min="5160" max="5160" width="9" bestFit="1" customWidth="1"/>
    <col min="5161" max="5161" width="7" bestFit="1" customWidth="1"/>
    <col min="5162" max="5162" width="9" bestFit="1" customWidth="1"/>
    <col min="5163" max="5163" width="6" bestFit="1" customWidth="1"/>
    <col min="5164" max="5164" width="7" bestFit="1" customWidth="1"/>
    <col min="5165" max="5165" width="9" bestFit="1" customWidth="1"/>
    <col min="5166" max="5166" width="8" bestFit="1" customWidth="1"/>
    <col min="5167" max="5167" width="9" bestFit="1" customWidth="1"/>
    <col min="5168" max="5172" width="7" bestFit="1" customWidth="1"/>
    <col min="5173" max="5174" width="9" bestFit="1" customWidth="1"/>
    <col min="5175" max="5175" width="8" bestFit="1" customWidth="1"/>
    <col min="5176" max="5177" width="7" bestFit="1" customWidth="1"/>
    <col min="5178" max="5179" width="9" bestFit="1" customWidth="1"/>
    <col min="5180" max="5181" width="7" bestFit="1" customWidth="1"/>
    <col min="5182" max="5182" width="6" bestFit="1" customWidth="1"/>
    <col min="5183" max="5183" width="7" bestFit="1" customWidth="1"/>
    <col min="5184" max="5184" width="9" bestFit="1" customWidth="1"/>
    <col min="5185" max="5185" width="7" bestFit="1" customWidth="1"/>
    <col min="5186" max="5187" width="9" bestFit="1" customWidth="1"/>
    <col min="5188" max="5188" width="8" bestFit="1" customWidth="1"/>
    <col min="5189" max="5189" width="9" bestFit="1" customWidth="1"/>
    <col min="5190" max="5190" width="6" bestFit="1" customWidth="1"/>
    <col min="5191" max="5191" width="9" bestFit="1" customWidth="1"/>
    <col min="5192" max="5194" width="7" bestFit="1" customWidth="1"/>
    <col min="5195" max="5195" width="4" bestFit="1" customWidth="1"/>
    <col min="5196" max="5196" width="8" bestFit="1" customWidth="1"/>
    <col min="5197" max="5198" width="7" bestFit="1" customWidth="1"/>
    <col min="5199" max="5199" width="4" bestFit="1" customWidth="1"/>
    <col min="5200" max="5200" width="7" bestFit="1" customWidth="1"/>
    <col min="5201" max="5201" width="9" bestFit="1" customWidth="1"/>
    <col min="5202" max="5202" width="4" bestFit="1" customWidth="1"/>
    <col min="5203" max="5204" width="7" bestFit="1" customWidth="1"/>
    <col min="5205" max="5205" width="6" bestFit="1" customWidth="1"/>
    <col min="5206" max="5207" width="7" bestFit="1" customWidth="1"/>
    <col min="5208" max="5208" width="9" bestFit="1" customWidth="1"/>
    <col min="5209" max="5209" width="8" bestFit="1" customWidth="1"/>
    <col min="5210" max="5210" width="7" bestFit="1" customWidth="1"/>
    <col min="5211" max="5211" width="8" bestFit="1" customWidth="1"/>
    <col min="5212" max="5212" width="7" bestFit="1" customWidth="1"/>
    <col min="5213" max="5213" width="9" bestFit="1" customWidth="1"/>
    <col min="5214" max="5214" width="7" bestFit="1" customWidth="1"/>
    <col min="5215" max="5215" width="6" bestFit="1" customWidth="1"/>
    <col min="5216" max="5216" width="9" bestFit="1" customWidth="1"/>
    <col min="5217" max="5219" width="7" bestFit="1" customWidth="1"/>
    <col min="5220" max="5220" width="6" bestFit="1" customWidth="1"/>
    <col min="5221" max="5222" width="9" bestFit="1" customWidth="1"/>
    <col min="5223" max="5224" width="7" bestFit="1" customWidth="1"/>
    <col min="5225" max="5227" width="9" bestFit="1" customWidth="1"/>
    <col min="5228" max="5235" width="7" bestFit="1" customWidth="1"/>
    <col min="5236" max="5237" width="9" bestFit="1" customWidth="1"/>
    <col min="5238" max="5238" width="6" bestFit="1" customWidth="1"/>
    <col min="5239" max="5239" width="9" bestFit="1" customWidth="1"/>
    <col min="5240" max="5240" width="7" bestFit="1" customWidth="1"/>
    <col min="5241" max="5241" width="9" bestFit="1" customWidth="1"/>
    <col min="5242" max="5242" width="8" bestFit="1" customWidth="1"/>
    <col min="5243" max="5244" width="9" bestFit="1" customWidth="1"/>
    <col min="5245" max="5246" width="6" bestFit="1" customWidth="1"/>
    <col min="5247" max="5248" width="9" bestFit="1" customWidth="1"/>
    <col min="5249" max="5253" width="7" bestFit="1" customWidth="1"/>
    <col min="5254" max="5254" width="9" bestFit="1" customWidth="1"/>
    <col min="5255" max="5256" width="7" bestFit="1" customWidth="1"/>
    <col min="5257" max="5257" width="9" bestFit="1" customWidth="1"/>
    <col min="5258" max="5259" width="7" bestFit="1" customWidth="1"/>
    <col min="5260" max="5260" width="4" bestFit="1" customWidth="1"/>
    <col min="5261" max="5261" width="8" bestFit="1" customWidth="1"/>
    <col min="5262" max="5262" width="7" bestFit="1" customWidth="1"/>
    <col min="5263" max="5263" width="9" bestFit="1" customWidth="1"/>
    <col min="5264" max="5267" width="7" bestFit="1" customWidth="1"/>
    <col min="5268" max="5269" width="9" bestFit="1" customWidth="1"/>
    <col min="5270" max="5270" width="6" bestFit="1" customWidth="1"/>
    <col min="5271" max="5274" width="7" bestFit="1" customWidth="1"/>
    <col min="5275" max="5275" width="9" bestFit="1" customWidth="1"/>
    <col min="5276" max="5276" width="7" bestFit="1" customWidth="1"/>
    <col min="5277" max="5277" width="9" bestFit="1" customWidth="1"/>
    <col min="5278" max="5280" width="7" bestFit="1" customWidth="1"/>
    <col min="5281" max="5281" width="9" bestFit="1" customWidth="1"/>
    <col min="5282" max="5284" width="7" bestFit="1" customWidth="1"/>
    <col min="5285" max="5285" width="9" bestFit="1" customWidth="1"/>
    <col min="5286" max="5286" width="6" bestFit="1" customWidth="1"/>
    <col min="5287" max="5288" width="9" bestFit="1" customWidth="1"/>
    <col min="5289" max="5289" width="11" bestFit="1" customWidth="1"/>
    <col min="5290" max="5290" width="7" bestFit="1" customWidth="1"/>
    <col min="5291" max="5291" width="6" bestFit="1" customWidth="1"/>
    <col min="5292" max="5292" width="4" bestFit="1" customWidth="1"/>
    <col min="5293" max="5293" width="6" bestFit="1" customWidth="1"/>
    <col min="5294" max="5294" width="7" bestFit="1" customWidth="1"/>
    <col min="5295" max="5295" width="6" bestFit="1" customWidth="1"/>
    <col min="5296" max="5296" width="7" bestFit="1" customWidth="1"/>
    <col min="5297" max="5297" width="8" bestFit="1" customWidth="1"/>
    <col min="5298" max="5298" width="7" bestFit="1" customWidth="1"/>
    <col min="5299" max="5299" width="9" bestFit="1" customWidth="1"/>
    <col min="5300" max="5313" width="7" bestFit="1" customWidth="1"/>
    <col min="5314" max="5314" width="9" bestFit="1" customWidth="1"/>
    <col min="5315" max="5315" width="6" bestFit="1" customWidth="1"/>
    <col min="5316" max="5316" width="4" bestFit="1" customWidth="1"/>
    <col min="5317" max="5317" width="7" bestFit="1" customWidth="1"/>
    <col min="5318" max="5318" width="9" bestFit="1" customWidth="1"/>
    <col min="5319" max="5320" width="7" bestFit="1" customWidth="1"/>
    <col min="5321" max="5321" width="8" bestFit="1" customWidth="1"/>
    <col min="5322" max="5325" width="7" bestFit="1" customWidth="1"/>
    <col min="5326" max="5326" width="4" bestFit="1" customWidth="1"/>
    <col min="5327" max="5327" width="7" bestFit="1" customWidth="1"/>
    <col min="5328" max="5328" width="9" bestFit="1" customWidth="1"/>
    <col min="5329" max="5331" width="7" bestFit="1" customWidth="1"/>
    <col min="5332" max="5334" width="9" bestFit="1" customWidth="1"/>
    <col min="5335" max="5335" width="10" bestFit="1" customWidth="1"/>
    <col min="5336" max="5339" width="7" bestFit="1" customWidth="1"/>
    <col min="5340" max="5340" width="6" bestFit="1" customWidth="1"/>
    <col min="5341" max="5343" width="7" bestFit="1" customWidth="1"/>
    <col min="5344" max="5344" width="8" bestFit="1" customWidth="1"/>
    <col min="5345" max="5345" width="7" bestFit="1" customWidth="1"/>
    <col min="5346" max="5346" width="9" bestFit="1" customWidth="1"/>
    <col min="5347" max="5348" width="7" bestFit="1" customWidth="1"/>
    <col min="5349" max="5349" width="6" bestFit="1" customWidth="1"/>
    <col min="5350" max="5350" width="7" bestFit="1" customWidth="1"/>
    <col min="5351" max="5351" width="9" bestFit="1" customWidth="1"/>
    <col min="5352" max="5352" width="6" bestFit="1" customWidth="1"/>
    <col min="5353" max="5354" width="7" bestFit="1" customWidth="1"/>
    <col min="5355" max="5355" width="8" bestFit="1" customWidth="1"/>
    <col min="5356" max="5356" width="7" bestFit="1" customWidth="1"/>
    <col min="5357" max="5357" width="9" bestFit="1" customWidth="1"/>
    <col min="5358" max="5359" width="7" bestFit="1" customWidth="1"/>
    <col min="5360" max="5361" width="9" bestFit="1" customWidth="1"/>
    <col min="5362" max="5363" width="6" bestFit="1" customWidth="1"/>
    <col min="5364" max="5364" width="9" bestFit="1" customWidth="1"/>
    <col min="5365" max="5366" width="7" bestFit="1" customWidth="1"/>
    <col min="5367" max="5367" width="4" bestFit="1" customWidth="1"/>
    <col min="5368" max="5369" width="7" bestFit="1" customWidth="1"/>
    <col min="5370" max="5370" width="9" bestFit="1" customWidth="1"/>
    <col min="5371" max="5371" width="6" bestFit="1" customWidth="1"/>
    <col min="5372" max="5372" width="7" bestFit="1" customWidth="1"/>
    <col min="5373" max="5373" width="9" bestFit="1" customWidth="1"/>
    <col min="5374" max="5374" width="7" bestFit="1" customWidth="1"/>
    <col min="5375" max="5375" width="9" bestFit="1" customWidth="1"/>
    <col min="5376" max="5376" width="7" bestFit="1" customWidth="1"/>
    <col min="5377" max="5377" width="9" bestFit="1" customWidth="1"/>
    <col min="5378" max="5380" width="7" bestFit="1" customWidth="1"/>
    <col min="5381" max="5381" width="9" bestFit="1" customWidth="1"/>
    <col min="5382" max="5383" width="7" bestFit="1" customWidth="1"/>
    <col min="5384" max="5384" width="8" bestFit="1" customWidth="1"/>
    <col min="5385" max="5385" width="7" bestFit="1" customWidth="1"/>
    <col min="5386" max="5386" width="4" bestFit="1" customWidth="1"/>
    <col min="5387" max="5387" width="9" bestFit="1" customWidth="1"/>
    <col min="5388" max="5388" width="6" bestFit="1" customWidth="1"/>
    <col min="5389" max="5390" width="7" bestFit="1" customWidth="1"/>
    <col min="5391" max="5392" width="6" bestFit="1" customWidth="1"/>
    <col min="5393" max="5394" width="9" bestFit="1" customWidth="1"/>
    <col min="5395" max="5395" width="7" bestFit="1" customWidth="1"/>
    <col min="5396" max="5396" width="9" bestFit="1" customWidth="1"/>
    <col min="5397" max="5397" width="10" bestFit="1" customWidth="1"/>
    <col min="5398" max="5398" width="7" bestFit="1" customWidth="1"/>
    <col min="5399" max="5399" width="4" bestFit="1" customWidth="1"/>
    <col min="5400" max="5401" width="7" bestFit="1" customWidth="1"/>
    <col min="5402" max="5402" width="9" bestFit="1" customWidth="1"/>
    <col min="5403" max="5404" width="7" bestFit="1" customWidth="1"/>
    <col min="5405" max="5405" width="4" bestFit="1" customWidth="1"/>
    <col min="5406" max="5406" width="7" bestFit="1" customWidth="1"/>
    <col min="5407" max="5407" width="6" bestFit="1" customWidth="1"/>
    <col min="5408" max="5412" width="7" bestFit="1" customWidth="1"/>
    <col min="5413" max="5413" width="9" bestFit="1" customWidth="1"/>
    <col min="5414" max="5414" width="8" bestFit="1" customWidth="1"/>
    <col min="5415" max="5417" width="9" bestFit="1" customWidth="1"/>
    <col min="5418" max="5419" width="6" bestFit="1" customWidth="1"/>
    <col min="5420" max="5420" width="4" bestFit="1" customWidth="1"/>
    <col min="5421" max="5421" width="9" bestFit="1" customWidth="1"/>
    <col min="5422" max="5422" width="6" bestFit="1" customWidth="1"/>
    <col min="5423" max="5425" width="7" bestFit="1" customWidth="1"/>
    <col min="5426" max="5426" width="6" bestFit="1" customWidth="1"/>
    <col min="5427" max="5428" width="7" bestFit="1" customWidth="1"/>
    <col min="5429" max="5430" width="8" bestFit="1" customWidth="1"/>
    <col min="5431" max="5431" width="10" bestFit="1" customWidth="1"/>
    <col min="5432" max="5432" width="5" bestFit="1" customWidth="1"/>
    <col min="5433" max="5433" width="10" bestFit="1" customWidth="1"/>
    <col min="5434" max="5434" width="8" bestFit="1" customWidth="1"/>
    <col min="5435" max="5435" width="9" bestFit="1" customWidth="1"/>
    <col min="5436" max="5436" width="8" bestFit="1" customWidth="1"/>
    <col min="5437" max="5437" width="5" bestFit="1" customWidth="1"/>
    <col min="5438" max="5438" width="8" bestFit="1" customWidth="1"/>
    <col min="5439" max="5439" width="10" bestFit="1" customWidth="1"/>
    <col min="5440" max="5440" width="8" bestFit="1" customWidth="1"/>
    <col min="5441" max="5441" width="7" bestFit="1" customWidth="1"/>
    <col min="5442" max="5443" width="8" bestFit="1" customWidth="1"/>
    <col min="5444" max="5445" width="10" bestFit="1" customWidth="1"/>
    <col min="5446" max="5446" width="8" bestFit="1" customWidth="1"/>
    <col min="5447" max="5447" width="10" bestFit="1" customWidth="1"/>
    <col min="5448" max="5448" width="7" bestFit="1" customWidth="1"/>
    <col min="5449" max="5449" width="10" bestFit="1" customWidth="1"/>
    <col min="5450" max="5452" width="8" bestFit="1" customWidth="1"/>
    <col min="5453" max="5453" width="10" bestFit="1" customWidth="1"/>
    <col min="5454" max="5454" width="7" bestFit="1" customWidth="1"/>
    <col min="5455" max="5455" width="10" bestFit="1" customWidth="1"/>
    <col min="5456" max="5456" width="9" bestFit="1" customWidth="1"/>
    <col min="5457" max="5457" width="8" bestFit="1" customWidth="1"/>
    <col min="5458" max="5458" width="9" bestFit="1" customWidth="1"/>
    <col min="5459" max="5460" width="8" bestFit="1" customWidth="1"/>
    <col min="5461" max="5461" width="11" bestFit="1" customWidth="1"/>
    <col min="5462" max="5465" width="8" bestFit="1" customWidth="1"/>
    <col min="5466" max="5466" width="5" bestFit="1" customWidth="1"/>
    <col min="5467" max="5468" width="8" bestFit="1" customWidth="1"/>
    <col min="5469" max="5469" width="10" bestFit="1" customWidth="1"/>
    <col min="5470" max="5471" width="8" bestFit="1" customWidth="1"/>
    <col min="5472" max="5472" width="10" bestFit="1" customWidth="1"/>
    <col min="5473" max="5473" width="9" bestFit="1" customWidth="1"/>
    <col min="5474" max="5475" width="10" bestFit="1" customWidth="1"/>
    <col min="5476" max="5476" width="5" bestFit="1" customWidth="1"/>
    <col min="5477" max="5477" width="7" bestFit="1" customWidth="1"/>
    <col min="5478" max="5478" width="8" bestFit="1" customWidth="1"/>
    <col min="5479" max="5479" width="10" bestFit="1" customWidth="1"/>
    <col min="5480" max="5480" width="7" bestFit="1" customWidth="1"/>
    <col min="5481" max="5481" width="8" bestFit="1" customWidth="1"/>
    <col min="5482" max="5482" width="7" bestFit="1" customWidth="1"/>
    <col min="5483" max="5485" width="8" bestFit="1" customWidth="1"/>
    <col min="5486" max="5486" width="10" bestFit="1" customWidth="1"/>
    <col min="5487" max="5487" width="8" bestFit="1" customWidth="1"/>
    <col min="5488" max="5488" width="10" bestFit="1" customWidth="1"/>
    <col min="5489" max="5489" width="8" bestFit="1" customWidth="1"/>
    <col min="5490" max="5491" width="10" bestFit="1" customWidth="1"/>
    <col min="5492" max="5495" width="8" bestFit="1" customWidth="1"/>
    <col min="5496" max="5496" width="7" bestFit="1" customWidth="1"/>
    <col min="5497" max="5498" width="8" bestFit="1" customWidth="1"/>
    <col min="5499" max="5499" width="5" bestFit="1" customWidth="1"/>
    <col min="5500" max="5506" width="8" bestFit="1" customWidth="1"/>
    <col min="5507" max="5507" width="9" bestFit="1" customWidth="1"/>
    <col min="5508" max="5509" width="8" bestFit="1" customWidth="1"/>
    <col min="5510" max="5510" width="10" bestFit="1" customWidth="1"/>
    <col min="5511" max="5514" width="8" bestFit="1" customWidth="1"/>
    <col min="5515" max="5515" width="9" bestFit="1" customWidth="1"/>
    <col min="5516" max="5516" width="5" bestFit="1" customWidth="1"/>
    <col min="5517" max="5517" width="9" bestFit="1" customWidth="1"/>
    <col min="5518" max="5522" width="8" bestFit="1" customWidth="1"/>
    <col min="5523" max="5523" width="10" bestFit="1" customWidth="1"/>
    <col min="5524" max="5525" width="8" bestFit="1" customWidth="1"/>
    <col min="5526" max="5527" width="10" bestFit="1" customWidth="1"/>
    <col min="5528" max="5529" width="8" bestFit="1" customWidth="1"/>
    <col min="5530" max="5530" width="10" bestFit="1" customWidth="1"/>
    <col min="5531" max="5531" width="8" bestFit="1" customWidth="1"/>
    <col min="5532" max="5532" width="10" bestFit="1" customWidth="1"/>
    <col min="5533" max="5535" width="8" bestFit="1" customWidth="1"/>
    <col min="5536" max="5536" width="10" bestFit="1" customWidth="1"/>
    <col min="5537" max="5539" width="8" bestFit="1" customWidth="1"/>
    <col min="5540" max="5540" width="7" bestFit="1" customWidth="1"/>
    <col min="5541" max="5541" width="8" bestFit="1" customWidth="1"/>
    <col min="5542" max="5543" width="10" bestFit="1" customWidth="1"/>
    <col min="5544" max="5544" width="7" bestFit="1" customWidth="1"/>
    <col min="5545" max="5545" width="8" bestFit="1" customWidth="1"/>
    <col min="5546" max="5546" width="7" bestFit="1" customWidth="1"/>
    <col min="5547" max="5548" width="8" bestFit="1" customWidth="1"/>
    <col min="5549" max="5549" width="7" bestFit="1" customWidth="1"/>
    <col min="5550" max="5550" width="9" bestFit="1" customWidth="1"/>
    <col min="5551" max="5551" width="10" bestFit="1" customWidth="1"/>
    <col min="5552" max="5552" width="8" bestFit="1" customWidth="1"/>
    <col min="5553" max="5555" width="10" bestFit="1" customWidth="1"/>
    <col min="5556" max="5556" width="7" bestFit="1" customWidth="1"/>
    <col min="5557" max="5562" width="8" bestFit="1" customWidth="1"/>
    <col min="5563" max="5564" width="10" bestFit="1" customWidth="1"/>
    <col min="5565" max="5567" width="8" bestFit="1" customWidth="1"/>
    <col min="5568" max="5568" width="10" bestFit="1" customWidth="1"/>
    <col min="5569" max="5569" width="12" bestFit="1" customWidth="1"/>
    <col min="5570" max="5570" width="8" bestFit="1" customWidth="1"/>
    <col min="5571" max="5572" width="10" bestFit="1" customWidth="1"/>
    <col min="5573" max="5574" width="8" bestFit="1" customWidth="1"/>
    <col min="5575" max="5575" width="10" bestFit="1" customWidth="1"/>
    <col min="5576" max="5576" width="7" bestFit="1" customWidth="1"/>
    <col min="5577" max="5578" width="8" bestFit="1" customWidth="1"/>
    <col min="5579" max="5579" width="7" bestFit="1" customWidth="1"/>
    <col min="5580" max="5580" width="10" bestFit="1" customWidth="1"/>
    <col min="5581" max="5581" width="5" bestFit="1" customWidth="1"/>
    <col min="5582" max="5582" width="10" bestFit="1" customWidth="1"/>
    <col min="5583" max="5585" width="8" bestFit="1" customWidth="1"/>
    <col min="5586" max="5586" width="7" bestFit="1" customWidth="1"/>
    <col min="5587" max="5589" width="8" bestFit="1" customWidth="1"/>
    <col min="5590" max="5590" width="5" bestFit="1" customWidth="1"/>
    <col min="5591" max="5591" width="9" bestFit="1" customWidth="1"/>
    <col min="5592" max="5592" width="10" bestFit="1" customWidth="1"/>
    <col min="5593" max="5594" width="8" bestFit="1" customWidth="1"/>
    <col min="5595" max="5595" width="7" bestFit="1" customWidth="1"/>
    <col min="5596" max="5596" width="8" bestFit="1" customWidth="1"/>
    <col min="5597" max="5597" width="10" bestFit="1" customWidth="1"/>
    <col min="5598" max="5598" width="9" bestFit="1" customWidth="1"/>
    <col min="5599" max="5600" width="10" bestFit="1" customWidth="1"/>
    <col min="5601" max="5602" width="8" bestFit="1" customWidth="1"/>
    <col min="5603" max="5604" width="10" bestFit="1" customWidth="1"/>
    <col min="5605" max="5605" width="7" bestFit="1" customWidth="1"/>
    <col min="5606" max="5606" width="8" bestFit="1" customWidth="1"/>
    <col min="5607" max="5607" width="10" bestFit="1" customWidth="1"/>
    <col min="5608" max="5608" width="8" bestFit="1" customWidth="1"/>
    <col min="5609" max="5609" width="10" bestFit="1" customWidth="1"/>
    <col min="5610" max="5610" width="8" bestFit="1" customWidth="1"/>
    <col min="5611" max="5611" width="7" bestFit="1" customWidth="1"/>
    <col min="5612" max="5612" width="10" bestFit="1" customWidth="1"/>
    <col min="5613" max="5613" width="8" bestFit="1" customWidth="1"/>
    <col min="5614" max="5614" width="10" bestFit="1" customWidth="1"/>
    <col min="5615" max="5616" width="8" bestFit="1" customWidth="1"/>
    <col min="5617" max="5617" width="10" bestFit="1" customWidth="1"/>
    <col min="5618" max="5618" width="5" bestFit="1" customWidth="1"/>
    <col min="5619" max="5619" width="9" bestFit="1" customWidth="1"/>
    <col min="5620" max="5620" width="7" bestFit="1" customWidth="1"/>
    <col min="5621" max="5621" width="8" bestFit="1" customWidth="1"/>
    <col min="5622" max="5622" width="9" bestFit="1" customWidth="1"/>
    <col min="5623" max="5624" width="8" bestFit="1" customWidth="1"/>
    <col min="5625" max="5626" width="10" bestFit="1" customWidth="1"/>
    <col min="5627" max="5630" width="8" bestFit="1" customWidth="1"/>
    <col min="5631" max="5631" width="5" bestFit="1" customWidth="1"/>
    <col min="5632" max="5635" width="8" bestFit="1" customWidth="1"/>
    <col min="5636" max="5636" width="10" bestFit="1" customWidth="1"/>
    <col min="5637" max="5637" width="9" bestFit="1" customWidth="1"/>
    <col min="5638" max="5638" width="10" bestFit="1" customWidth="1"/>
    <col min="5639" max="5639" width="8" bestFit="1" customWidth="1"/>
    <col min="5640" max="5640" width="5" bestFit="1" customWidth="1"/>
    <col min="5641" max="5642" width="8" bestFit="1" customWidth="1"/>
    <col min="5643" max="5644" width="10" bestFit="1" customWidth="1"/>
    <col min="5645" max="5647" width="8" bestFit="1" customWidth="1"/>
    <col min="5648" max="5648" width="5" bestFit="1" customWidth="1"/>
    <col min="5649" max="5651" width="8" bestFit="1" customWidth="1"/>
    <col min="5652" max="5652" width="12" bestFit="1" customWidth="1"/>
    <col min="5653" max="5653" width="10" bestFit="1" customWidth="1"/>
    <col min="5654" max="5654" width="7" bestFit="1" customWidth="1"/>
    <col min="5655" max="5656" width="8" bestFit="1" customWidth="1"/>
    <col min="5657" max="5657" width="10" bestFit="1" customWidth="1"/>
    <col min="5658" max="5660" width="8" bestFit="1" customWidth="1"/>
    <col min="5661" max="5661" width="10" bestFit="1" customWidth="1"/>
    <col min="5662" max="5662" width="8" bestFit="1" customWidth="1"/>
    <col min="5663" max="5663" width="10" bestFit="1" customWidth="1"/>
    <col min="5664" max="5664" width="7" bestFit="1" customWidth="1"/>
    <col min="5665" max="5666" width="10" bestFit="1" customWidth="1"/>
    <col min="5667" max="5668" width="8" bestFit="1" customWidth="1"/>
    <col min="5669" max="5669" width="10" bestFit="1" customWidth="1"/>
    <col min="5670" max="5670" width="9" bestFit="1" customWidth="1"/>
    <col min="5671" max="5672" width="8" bestFit="1" customWidth="1"/>
    <col min="5673" max="5674" width="5" bestFit="1" customWidth="1"/>
    <col min="5675" max="5677" width="8" bestFit="1" customWidth="1"/>
    <col min="5678" max="5678" width="7" bestFit="1" customWidth="1"/>
    <col min="5679" max="5680" width="8" bestFit="1" customWidth="1"/>
    <col min="5681" max="5681" width="5" bestFit="1" customWidth="1"/>
    <col min="5682" max="5687" width="8" bestFit="1" customWidth="1"/>
    <col min="5688" max="5688" width="7" bestFit="1" customWidth="1"/>
    <col min="5689" max="5706" width="8" bestFit="1" customWidth="1"/>
    <col min="5707" max="5707" width="9" bestFit="1" customWidth="1"/>
    <col min="5708" max="5708" width="10" bestFit="1" customWidth="1"/>
    <col min="5709" max="5709" width="8" bestFit="1" customWidth="1"/>
    <col min="5710" max="5710" width="10" bestFit="1" customWidth="1"/>
    <col min="5711" max="5711" width="7" bestFit="1" customWidth="1"/>
    <col min="5712" max="5712" width="8" bestFit="1" customWidth="1"/>
    <col min="5713" max="5713" width="5" bestFit="1" customWidth="1"/>
    <col min="5714" max="5714" width="10" bestFit="1" customWidth="1"/>
    <col min="5715" max="5717" width="8" bestFit="1" customWidth="1"/>
    <col min="5718" max="5718" width="7" bestFit="1" customWidth="1"/>
    <col min="5719" max="5719" width="9" bestFit="1" customWidth="1"/>
    <col min="5720" max="5720" width="10" bestFit="1" customWidth="1"/>
    <col min="5721" max="5722" width="8" bestFit="1" customWidth="1"/>
    <col min="5723" max="5723" width="10" bestFit="1" customWidth="1"/>
    <col min="5724" max="5724" width="8" bestFit="1" customWidth="1"/>
    <col min="5725" max="5725" width="5" bestFit="1" customWidth="1"/>
    <col min="5726" max="5726" width="10" bestFit="1" customWidth="1"/>
    <col min="5727" max="5727" width="8" bestFit="1" customWidth="1"/>
    <col min="5728" max="5728" width="9" bestFit="1" customWidth="1"/>
    <col min="5729" max="5729" width="8" bestFit="1" customWidth="1"/>
    <col min="5730" max="5730" width="10" bestFit="1" customWidth="1"/>
    <col min="5731" max="5731" width="7" bestFit="1" customWidth="1"/>
    <col min="5732" max="5734" width="8" bestFit="1" customWidth="1"/>
    <col min="5735" max="5735" width="10" bestFit="1" customWidth="1"/>
    <col min="5736" max="5738" width="8" bestFit="1" customWidth="1"/>
    <col min="5739" max="5739" width="10" bestFit="1" customWidth="1"/>
    <col min="5740" max="5741" width="8" bestFit="1" customWidth="1"/>
    <col min="5742" max="5742" width="10" bestFit="1" customWidth="1"/>
    <col min="5743" max="5745" width="8" bestFit="1" customWidth="1"/>
    <col min="5746" max="5746" width="7" bestFit="1" customWidth="1"/>
    <col min="5747" max="5747" width="8" bestFit="1" customWidth="1"/>
    <col min="5748" max="5748" width="10" bestFit="1" customWidth="1"/>
    <col min="5749" max="5749" width="11" bestFit="1" customWidth="1"/>
    <col min="5750" max="5750" width="8" bestFit="1" customWidth="1"/>
    <col min="5751" max="5751" width="9" bestFit="1" customWidth="1"/>
    <col min="5752" max="5753" width="8" bestFit="1" customWidth="1"/>
    <col min="5754" max="5755" width="10" bestFit="1" customWidth="1"/>
    <col min="5756" max="5756" width="9" bestFit="1" customWidth="1"/>
    <col min="5757" max="5757" width="8" bestFit="1" customWidth="1"/>
    <col min="5758" max="5758" width="10" bestFit="1" customWidth="1"/>
    <col min="5759" max="5759" width="7" bestFit="1" customWidth="1"/>
    <col min="5760" max="5761" width="8" bestFit="1" customWidth="1"/>
    <col min="5762" max="5762" width="10" bestFit="1" customWidth="1"/>
    <col min="5763" max="5763" width="8" bestFit="1" customWidth="1"/>
    <col min="5764" max="5764" width="7" bestFit="1" customWidth="1"/>
    <col min="5765" max="5765" width="10" bestFit="1" customWidth="1"/>
    <col min="5766" max="5766" width="8" bestFit="1" customWidth="1"/>
    <col min="5767" max="5767" width="7" bestFit="1" customWidth="1"/>
    <col min="5768" max="5773" width="8" bestFit="1" customWidth="1"/>
    <col min="5774" max="5774" width="10" bestFit="1" customWidth="1"/>
    <col min="5775" max="5776" width="9" bestFit="1" customWidth="1"/>
    <col min="5777" max="5777" width="8" bestFit="1" customWidth="1"/>
    <col min="5778" max="5779" width="10" bestFit="1" customWidth="1"/>
    <col min="5780" max="5780" width="8" bestFit="1" customWidth="1"/>
    <col min="5781" max="5781" width="5" bestFit="1" customWidth="1"/>
    <col min="5782" max="5783" width="10" bestFit="1" customWidth="1"/>
    <col min="5784" max="5785" width="8" bestFit="1" customWidth="1"/>
    <col min="5786" max="5786" width="7" bestFit="1" customWidth="1"/>
    <col min="5787" max="5787" width="8" bestFit="1" customWidth="1"/>
    <col min="5788" max="5788" width="9" bestFit="1" customWidth="1"/>
    <col min="5789" max="5790" width="8" bestFit="1" customWidth="1"/>
    <col min="5791" max="5791" width="10" bestFit="1" customWidth="1"/>
    <col min="5792" max="5792" width="9" bestFit="1" customWidth="1"/>
    <col min="5793" max="5793" width="8" bestFit="1" customWidth="1"/>
    <col min="5794" max="5794" width="7" bestFit="1" customWidth="1"/>
    <col min="5795" max="5796" width="8" bestFit="1" customWidth="1"/>
    <col min="5797" max="5797" width="9" bestFit="1" customWidth="1"/>
    <col min="5798" max="5798" width="10" bestFit="1" customWidth="1"/>
    <col min="5799" max="5799" width="8" bestFit="1" customWidth="1"/>
    <col min="5800" max="5800" width="10" bestFit="1" customWidth="1"/>
    <col min="5801" max="5801" width="12" bestFit="1" customWidth="1"/>
    <col min="5802" max="5802" width="7" bestFit="1" customWidth="1"/>
    <col min="5803" max="5804" width="8" bestFit="1" customWidth="1"/>
    <col min="5805" max="5805" width="10" bestFit="1" customWidth="1"/>
    <col min="5806" max="5808" width="8" bestFit="1" customWidth="1"/>
    <col min="5809" max="5809" width="5" bestFit="1" customWidth="1"/>
    <col min="5810" max="5810" width="8" bestFit="1" customWidth="1"/>
    <col min="5811" max="5811" width="10" bestFit="1" customWidth="1"/>
    <col min="5812" max="5812" width="9" bestFit="1" customWidth="1"/>
    <col min="5813" max="5814" width="8" bestFit="1" customWidth="1"/>
    <col min="5815" max="5815" width="10" bestFit="1" customWidth="1"/>
    <col min="5816" max="5816" width="9" bestFit="1" customWidth="1"/>
    <col min="5817" max="5820" width="10" bestFit="1" customWidth="1"/>
    <col min="5821" max="5822" width="8" bestFit="1" customWidth="1"/>
    <col min="5823" max="5824" width="10" bestFit="1" customWidth="1"/>
    <col min="5825" max="5825" width="8" bestFit="1" customWidth="1"/>
    <col min="5826" max="5826" width="7" bestFit="1" customWidth="1"/>
    <col min="5827" max="5831" width="8" bestFit="1" customWidth="1"/>
    <col min="5832" max="5832" width="5" bestFit="1" customWidth="1"/>
    <col min="5833" max="5833" width="10" bestFit="1" customWidth="1"/>
    <col min="5834" max="5838" width="8" bestFit="1" customWidth="1"/>
    <col min="5839" max="5840" width="10" bestFit="1" customWidth="1"/>
    <col min="5841" max="5841" width="5" bestFit="1" customWidth="1"/>
    <col min="5842" max="5843" width="8" bestFit="1" customWidth="1"/>
    <col min="5844" max="5846" width="10" bestFit="1" customWidth="1"/>
    <col min="5847" max="5847" width="8" bestFit="1" customWidth="1"/>
    <col min="5848" max="5849" width="10" bestFit="1" customWidth="1"/>
    <col min="5850" max="5851" width="8" bestFit="1" customWidth="1"/>
    <col min="5852" max="5852" width="5" bestFit="1" customWidth="1"/>
    <col min="5853" max="5855" width="8" bestFit="1" customWidth="1"/>
    <col min="5856" max="5856" width="5" bestFit="1" customWidth="1"/>
    <col min="5857" max="5857" width="7" bestFit="1" customWidth="1"/>
    <col min="5858" max="5858" width="5" bestFit="1" customWidth="1"/>
    <col min="5859" max="5861" width="8" bestFit="1" customWidth="1"/>
    <col min="5862" max="5862" width="5" bestFit="1" customWidth="1"/>
    <col min="5863" max="5870" width="8" bestFit="1" customWidth="1"/>
    <col min="5871" max="5872" width="10" bestFit="1" customWidth="1"/>
    <col min="5873" max="5873" width="7" bestFit="1" customWidth="1"/>
    <col min="5874" max="5876" width="8" bestFit="1" customWidth="1"/>
    <col min="5877" max="5877" width="9" bestFit="1" customWidth="1"/>
    <col min="5878" max="5878" width="10" bestFit="1" customWidth="1"/>
    <col min="5879" max="5879" width="8" bestFit="1" customWidth="1"/>
    <col min="5880" max="5880" width="5" bestFit="1" customWidth="1"/>
    <col min="5881" max="5882" width="8" bestFit="1" customWidth="1"/>
    <col min="5883" max="5884" width="10" bestFit="1" customWidth="1"/>
    <col min="5885" max="5886" width="8" bestFit="1" customWidth="1"/>
    <col min="5887" max="5887" width="10" bestFit="1" customWidth="1"/>
    <col min="5888" max="5889" width="8" bestFit="1" customWidth="1"/>
    <col min="5890" max="5890" width="10" bestFit="1" customWidth="1"/>
    <col min="5891" max="5892" width="8" bestFit="1" customWidth="1"/>
    <col min="5893" max="5893" width="5" bestFit="1" customWidth="1"/>
    <col min="5894" max="5895" width="7" bestFit="1" customWidth="1"/>
    <col min="5896" max="5896" width="8" bestFit="1" customWidth="1"/>
    <col min="5897" max="5897" width="10" bestFit="1" customWidth="1"/>
    <col min="5898" max="5900" width="8" bestFit="1" customWidth="1"/>
    <col min="5901" max="5901" width="12" bestFit="1" customWidth="1"/>
    <col min="5902" max="5903" width="7" bestFit="1" customWidth="1"/>
    <col min="5904" max="5904" width="12" bestFit="1" customWidth="1"/>
    <col min="5905" max="5905" width="9" bestFit="1" customWidth="1"/>
    <col min="5906" max="5906" width="10" bestFit="1" customWidth="1"/>
    <col min="5907" max="5908" width="8" bestFit="1" customWidth="1"/>
    <col min="5909" max="5910" width="10" bestFit="1" customWidth="1"/>
    <col min="5911" max="5911" width="8" bestFit="1" customWidth="1"/>
    <col min="5912" max="5913" width="10" bestFit="1" customWidth="1"/>
    <col min="5914" max="5914" width="8" bestFit="1" customWidth="1"/>
    <col min="5915" max="5915" width="10" bestFit="1" customWidth="1"/>
    <col min="5916" max="5917" width="8" bestFit="1" customWidth="1"/>
    <col min="5918" max="5918" width="5" bestFit="1" customWidth="1"/>
    <col min="5919" max="5919" width="8" bestFit="1" customWidth="1"/>
    <col min="5920" max="5920" width="7" bestFit="1" customWidth="1"/>
    <col min="5921" max="5921" width="8" bestFit="1" customWidth="1"/>
    <col min="5922" max="5923" width="10" bestFit="1" customWidth="1"/>
    <col min="5924" max="5924" width="7" bestFit="1" customWidth="1"/>
    <col min="5925" max="5931" width="8" bestFit="1" customWidth="1"/>
    <col min="5932" max="5932" width="10" bestFit="1" customWidth="1"/>
    <col min="5933" max="5933" width="8" bestFit="1" customWidth="1"/>
    <col min="5934" max="5934" width="5" bestFit="1" customWidth="1"/>
    <col min="5935" max="5935" width="10" bestFit="1" customWidth="1"/>
    <col min="5936" max="5937" width="8" bestFit="1" customWidth="1"/>
    <col min="5938" max="5938" width="12" bestFit="1" customWidth="1"/>
    <col min="5939" max="5939" width="10" bestFit="1" customWidth="1"/>
    <col min="5940" max="5940" width="8" bestFit="1" customWidth="1"/>
    <col min="5941" max="5941" width="5" bestFit="1" customWidth="1"/>
    <col min="5942" max="5942" width="10" bestFit="1" customWidth="1"/>
    <col min="5943" max="5946" width="8" bestFit="1" customWidth="1"/>
    <col min="5947" max="5947" width="7" bestFit="1" customWidth="1"/>
    <col min="5948" max="5948" width="8" bestFit="1" customWidth="1"/>
    <col min="5949" max="5949" width="10" bestFit="1" customWidth="1"/>
    <col min="5950" max="5950" width="8" bestFit="1" customWidth="1"/>
    <col min="5951" max="5951" width="7" bestFit="1" customWidth="1"/>
    <col min="5952" max="5953" width="8" bestFit="1" customWidth="1"/>
    <col min="5954" max="5954" width="10" bestFit="1" customWidth="1"/>
    <col min="5955" max="5955" width="9" bestFit="1" customWidth="1"/>
    <col min="5956" max="5957" width="8" bestFit="1" customWidth="1"/>
    <col min="5958" max="5958" width="9" bestFit="1" customWidth="1"/>
    <col min="5959" max="5962" width="8" bestFit="1" customWidth="1"/>
    <col min="5963" max="5963" width="10" bestFit="1" customWidth="1"/>
    <col min="5964" max="5965" width="8" bestFit="1" customWidth="1"/>
    <col min="5966" max="5966" width="7" bestFit="1" customWidth="1"/>
    <col min="5967" max="5967" width="5" bestFit="1" customWidth="1"/>
    <col min="5968" max="5969" width="8" bestFit="1" customWidth="1"/>
    <col min="5970" max="5970" width="10" bestFit="1" customWidth="1"/>
    <col min="5971" max="5972" width="8" bestFit="1" customWidth="1"/>
    <col min="5973" max="5973" width="10" bestFit="1" customWidth="1"/>
    <col min="5974" max="5974" width="7" bestFit="1" customWidth="1"/>
    <col min="5975" max="5977" width="8" bestFit="1" customWidth="1"/>
    <col min="5978" max="5978" width="7" bestFit="1" customWidth="1"/>
    <col min="5979" max="5980" width="8" bestFit="1" customWidth="1"/>
    <col min="5981" max="5981" width="5" bestFit="1" customWidth="1"/>
    <col min="5982" max="5985" width="8" bestFit="1" customWidth="1"/>
    <col min="5986" max="5986" width="11" bestFit="1" customWidth="1"/>
    <col min="5987" max="5990" width="8" bestFit="1" customWidth="1"/>
    <col min="5991" max="5991" width="10" bestFit="1" customWidth="1"/>
    <col min="5992" max="5992" width="8" bestFit="1" customWidth="1"/>
    <col min="5993" max="5993" width="7" bestFit="1" customWidth="1"/>
    <col min="5994" max="5995" width="8" bestFit="1" customWidth="1"/>
    <col min="5996" max="5998" width="10" bestFit="1" customWidth="1"/>
    <col min="5999" max="6003" width="8" bestFit="1" customWidth="1"/>
    <col min="6004" max="6004" width="10" bestFit="1" customWidth="1"/>
    <col min="6005" max="6005" width="5" bestFit="1" customWidth="1"/>
    <col min="6006" max="6008" width="8" bestFit="1" customWidth="1"/>
    <col min="6009" max="6009" width="10" bestFit="1" customWidth="1"/>
    <col min="6010" max="6014" width="8" bestFit="1" customWidth="1"/>
    <col min="6015" max="6015" width="7" bestFit="1" customWidth="1"/>
    <col min="6016" max="6016" width="8" bestFit="1" customWidth="1"/>
    <col min="6017" max="6017" width="7" bestFit="1" customWidth="1"/>
    <col min="6018" max="6023" width="8" bestFit="1" customWidth="1"/>
    <col min="6024" max="6027" width="10" bestFit="1" customWidth="1"/>
    <col min="6028" max="6028" width="8" bestFit="1" customWidth="1"/>
    <col min="6029" max="6029" width="7" bestFit="1" customWidth="1"/>
    <col min="6030" max="6031" width="8" bestFit="1" customWidth="1"/>
    <col min="6032" max="6032" width="9" bestFit="1" customWidth="1"/>
    <col min="6033" max="6033" width="8" bestFit="1" customWidth="1"/>
    <col min="6034" max="6034" width="7" bestFit="1" customWidth="1"/>
    <col min="6035" max="6035" width="10" bestFit="1" customWidth="1"/>
    <col min="6036" max="6037" width="8" bestFit="1" customWidth="1"/>
    <col min="6038" max="6038" width="10" bestFit="1" customWidth="1"/>
    <col min="6039" max="6039" width="9" bestFit="1" customWidth="1"/>
    <col min="6040" max="6040" width="10" bestFit="1" customWidth="1"/>
    <col min="6041" max="6041" width="8" bestFit="1" customWidth="1"/>
    <col min="6042" max="6042" width="5" bestFit="1" customWidth="1"/>
    <col min="6043" max="6047" width="8" bestFit="1" customWidth="1"/>
    <col min="6048" max="6048" width="10" bestFit="1" customWidth="1"/>
    <col min="6049" max="6052" width="8" bestFit="1" customWidth="1"/>
    <col min="6053" max="6054" width="10" bestFit="1" customWidth="1"/>
    <col min="6055" max="6055" width="9" bestFit="1" customWidth="1"/>
    <col min="6056" max="6056" width="12" bestFit="1" customWidth="1"/>
    <col min="6057" max="6057" width="10" bestFit="1" customWidth="1"/>
    <col min="6058" max="6058" width="9" bestFit="1" customWidth="1"/>
    <col min="6059" max="6059" width="7" bestFit="1" customWidth="1"/>
    <col min="6060" max="6061" width="8" bestFit="1" customWidth="1"/>
    <col min="6062" max="6062" width="10" bestFit="1" customWidth="1"/>
    <col min="6063" max="6063" width="8" bestFit="1" customWidth="1"/>
    <col min="6064" max="6064" width="5" bestFit="1" customWidth="1"/>
    <col min="6065" max="6065" width="8" bestFit="1" customWidth="1"/>
    <col min="6066" max="6066" width="10" bestFit="1" customWidth="1"/>
    <col min="6067" max="6069" width="8" bestFit="1" customWidth="1"/>
    <col min="6070" max="6070" width="10" bestFit="1" customWidth="1"/>
    <col min="6071" max="6074" width="8" bestFit="1" customWidth="1"/>
    <col min="6075" max="6075" width="10" bestFit="1" customWidth="1"/>
    <col min="6076" max="6077" width="8" bestFit="1" customWidth="1"/>
    <col min="6078" max="6078" width="10" bestFit="1" customWidth="1"/>
    <col min="6079" max="6080" width="8" bestFit="1" customWidth="1"/>
    <col min="6081" max="6081" width="10" bestFit="1" customWidth="1"/>
    <col min="6082" max="6086" width="8" bestFit="1" customWidth="1"/>
    <col min="6087" max="6087" width="7" bestFit="1" customWidth="1"/>
    <col min="6088" max="6090" width="10" bestFit="1" customWidth="1"/>
    <col min="6091" max="6091" width="8" bestFit="1" customWidth="1"/>
    <col min="6092" max="6092" width="5" bestFit="1" customWidth="1"/>
    <col min="6093" max="6101" width="8" bestFit="1" customWidth="1"/>
    <col min="6102" max="6102" width="5" bestFit="1" customWidth="1"/>
    <col min="6103" max="6103" width="8" bestFit="1" customWidth="1"/>
    <col min="6104" max="6104" width="10" bestFit="1" customWidth="1"/>
    <col min="6105" max="6105" width="7" bestFit="1" customWidth="1"/>
    <col min="6106" max="6106" width="8" bestFit="1" customWidth="1"/>
    <col min="6107" max="6108" width="10" bestFit="1" customWidth="1"/>
    <col min="6109" max="6109" width="7" bestFit="1" customWidth="1"/>
    <col min="6110" max="6111" width="8" bestFit="1" customWidth="1"/>
    <col min="6112" max="6112" width="7" bestFit="1" customWidth="1"/>
    <col min="6113" max="6113" width="8" bestFit="1" customWidth="1"/>
    <col min="6114" max="6114" width="7" bestFit="1" customWidth="1"/>
    <col min="6115" max="6116" width="8" bestFit="1" customWidth="1"/>
    <col min="6117" max="6117" width="10" bestFit="1" customWidth="1"/>
    <col min="6118" max="6118" width="8" bestFit="1" customWidth="1"/>
    <col min="6119" max="6119" width="7" bestFit="1" customWidth="1"/>
    <col min="6120" max="6123" width="8" bestFit="1" customWidth="1"/>
    <col min="6124" max="6124" width="10" bestFit="1" customWidth="1"/>
    <col min="6125" max="6128" width="8" bestFit="1" customWidth="1"/>
    <col min="6129" max="6129" width="10" bestFit="1" customWidth="1"/>
    <col min="6130" max="6133" width="8" bestFit="1" customWidth="1"/>
    <col min="6134" max="6134" width="10" bestFit="1" customWidth="1"/>
    <col min="6135" max="6135" width="9" bestFit="1" customWidth="1"/>
    <col min="6136" max="6137" width="8" bestFit="1" customWidth="1"/>
    <col min="6138" max="6138" width="7" bestFit="1" customWidth="1"/>
    <col min="6139" max="6139" width="8" bestFit="1" customWidth="1"/>
    <col min="6140" max="6140" width="5" bestFit="1" customWidth="1"/>
    <col min="6141" max="6141" width="8" bestFit="1" customWidth="1"/>
    <col min="6142" max="6142" width="5" bestFit="1" customWidth="1"/>
    <col min="6143" max="6150" width="8" bestFit="1" customWidth="1"/>
    <col min="6151" max="6151" width="12" bestFit="1" customWidth="1"/>
    <col min="6152" max="6155" width="8" bestFit="1" customWidth="1"/>
    <col min="6156" max="6157" width="10" bestFit="1" customWidth="1"/>
    <col min="6158" max="6159" width="8" bestFit="1" customWidth="1"/>
    <col min="6160" max="6160" width="10" bestFit="1" customWidth="1"/>
    <col min="6161" max="6161" width="9" bestFit="1" customWidth="1"/>
    <col min="6162" max="6163" width="8" bestFit="1" customWidth="1"/>
    <col min="6164" max="6165" width="10" bestFit="1" customWidth="1"/>
    <col min="6166" max="6166" width="8" bestFit="1" customWidth="1"/>
    <col min="6167" max="6167" width="10" bestFit="1" customWidth="1"/>
    <col min="6168" max="6170" width="8" bestFit="1" customWidth="1"/>
    <col min="6171" max="6171" width="10" bestFit="1" customWidth="1"/>
    <col min="6172" max="6173" width="8" bestFit="1" customWidth="1"/>
    <col min="6174" max="6174" width="5" bestFit="1" customWidth="1"/>
    <col min="6175" max="6175" width="8" bestFit="1" customWidth="1"/>
    <col min="6176" max="6176" width="7" bestFit="1" customWidth="1"/>
    <col min="6177" max="6177" width="10" bestFit="1" customWidth="1"/>
    <col min="6178" max="6178" width="5" bestFit="1" customWidth="1"/>
    <col min="6179" max="6179" width="9" bestFit="1" customWidth="1"/>
    <col min="6180" max="6187" width="8" bestFit="1" customWidth="1"/>
    <col min="6188" max="6188" width="7" bestFit="1" customWidth="1"/>
    <col min="6189" max="6193" width="8" bestFit="1" customWidth="1"/>
    <col min="6194" max="6194" width="10" bestFit="1" customWidth="1"/>
    <col min="6195" max="6201" width="8" bestFit="1" customWidth="1"/>
    <col min="6202" max="6202" width="7" bestFit="1" customWidth="1"/>
    <col min="6203" max="6203" width="10" bestFit="1" customWidth="1"/>
    <col min="6204" max="6205" width="8" bestFit="1" customWidth="1"/>
    <col min="6206" max="6206" width="10" bestFit="1" customWidth="1"/>
    <col min="6207" max="6209" width="8" bestFit="1" customWidth="1"/>
    <col min="6210" max="6210" width="7" bestFit="1" customWidth="1"/>
    <col min="6211" max="6211" width="8" bestFit="1" customWidth="1"/>
    <col min="6212" max="6212" width="9" bestFit="1" customWidth="1"/>
    <col min="6213" max="6213" width="8" bestFit="1" customWidth="1"/>
    <col min="6214" max="6214" width="10" bestFit="1" customWidth="1"/>
    <col min="6215" max="6218" width="8" bestFit="1" customWidth="1"/>
    <col min="6219" max="6220" width="7" bestFit="1" customWidth="1"/>
    <col min="6221" max="6221" width="10" bestFit="1" customWidth="1"/>
    <col min="6222" max="6223" width="8" bestFit="1" customWidth="1"/>
    <col min="6224" max="6224" width="7" bestFit="1" customWidth="1"/>
    <col min="6225" max="6233" width="8" bestFit="1" customWidth="1"/>
    <col min="6234" max="6234" width="10" bestFit="1" customWidth="1"/>
    <col min="6235" max="6235" width="8" bestFit="1" customWidth="1"/>
    <col min="6236" max="6236" width="10" bestFit="1" customWidth="1"/>
    <col min="6237" max="6237" width="8" bestFit="1" customWidth="1"/>
    <col min="6238" max="6238" width="10" bestFit="1" customWidth="1"/>
    <col min="6239" max="6241" width="8" bestFit="1" customWidth="1"/>
    <col min="6242" max="6242" width="10" bestFit="1" customWidth="1"/>
    <col min="6243" max="6244" width="8" bestFit="1" customWidth="1"/>
    <col min="6245" max="6245" width="10" bestFit="1" customWidth="1"/>
    <col min="6246" max="6246" width="5" bestFit="1" customWidth="1"/>
    <col min="6247" max="6248" width="8" bestFit="1" customWidth="1"/>
    <col min="6249" max="6249" width="5" bestFit="1" customWidth="1"/>
    <col min="6250" max="6250" width="10" bestFit="1" customWidth="1"/>
    <col min="6251" max="6254" width="8" bestFit="1" customWidth="1"/>
    <col min="6255" max="6255" width="10" bestFit="1" customWidth="1"/>
    <col min="6256" max="6256" width="8" bestFit="1" customWidth="1"/>
    <col min="6257" max="6257" width="10" bestFit="1" customWidth="1"/>
    <col min="6258" max="6258" width="8" bestFit="1" customWidth="1"/>
    <col min="6259" max="6259" width="9" bestFit="1" customWidth="1"/>
    <col min="6260" max="6264" width="8" bestFit="1" customWidth="1"/>
    <col min="6265" max="6265" width="10" bestFit="1" customWidth="1"/>
    <col min="6266" max="6267" width="8" bestFit="1" customWidth="1"/>
    <col min="6268" max="6268" width="7" bestFit="1" customWidth="1"/>
    <col min="6269" max="6269" width="8" bestFit="1" customWidth="1"/>
    <col min="6270" max="6270" width="5" bestFit="1" customWidth="1"/>
    <col min="6271" max="6279" width="8" bestFit="1" customWidth="1"/>
    <col min="6280" max="6280" width="10" bestFit="1" customWidth="1"/>
    <col min="6281" max="6283" width="8" bestFit="1" customWidth="1"/>
    <col min="6284" max="6284" width="10" bestFit="1" customWidth="1"/>
    <col min="6285" max="6287" width="8" bestFit="1" customWidth="1"/>
    <col min="6288" max="6288" width="7" bestFit="1" customWidth="1"/>
    <col min="6289" max="6290" width="8" bestFit="1" customWidth="1"/>
    <col min="6291" max="6291" width="10" bestFit="1" customWidth="1"/>
    <col min="6292" max="6292" width="7" bestFit="1" customWidth="1"/>
    <col min="6293" max="6293" width="8" bestFit="1" customWidth="1"/>
    <col min="6294" max="6294" width="7" bestFit="1" customWidth="1"/>
    <col min="6295" max="6295" width="8" bestFit="1" customWidth="1"/>
    <col min="6296" max="6297" width="10" bestFit="1" customWidth="1"/>
    <col min="6298" max="6299" width="8" bestFit="1" customWidth="1"/>
    <col min="6300" max="6300" width="10" bestFit="1" customWidth="1"/>
    <col min="6301" max="6301" width="8" bestFit="1" customWidth="1"/>
    <col min="6302" max="6303" width="7" bestFit="1" customWidth="1"/>
    <col min="6304" max="6307" width="8" bestFit="1" customWidth="1"/>
    <col min="6308" max="6308" width="7" bestFit="1" customWidth="1"/>
    <col min="6309" max="6309" width="8" bestFit="1" customWidth="1"/>
    <col min="6310" max="6310" width="10" bestFit="1" customWidth="1"/>
    <col min="6311" max="6311" width="8" bestFit="1" customWidth="1"/>
    <col min="6312" max="6312" width="7" bestFit="1" customWidth="1"/>
    <col min="6313" max="6313" width="8" bestFit="1" customWidth="1"/>
    <col min="6314" max="6314" width="7" bestFit="1" customWidth="1"/>
    <col min="6315" max="6319" width="8" bestFit="1" customWidth="1"/>
    <col min="6320" max="6320" width="7" bestFit="1" customWidth="1"/>
    <col min="6321" max="6323" width="8" bestFit="1" customWidth="1"/>
    <col min="6324" max="6324" width="10" bestFit="1" customWidth="1"/>
    <col min="6325" max="6327" width="8" bestFit="1" customWidth="1"/>
    <col min="6328" max="6328" width="7" bestFit="1" customWidth="1"/>
    <col min="6329" max="6332" width="8" bestFit="1" customWidth="1"/>
    <col min="6333" max="6333" width="7" bestFit="1" customWidth="1"/>
    <col min="6334" max="6338" width="8" bestFit="1" customWidth="1"/>
    <col min="6339" max="6339" width="10" bestFit="1" customWidth="1"/>
    <col min="6340" max="6344" width="8" bestFit="1" customWidth="1"/>
    <col min="6345" max="6345" width="7" bestFit="1" customWidth="1"/>
    <col min="6346" max="6347" width="10" bestFit="1" customWidth="1"/>
    <col min="6348" max="6353" width="8" bestFit="1" customWidth="1"/>
    <col min="6354" max="6354" width="5" bestFit="1" customWidth="1"/>
    <col min="6355" max="6358" width="8" bestFit="1" customWidth="1"/>
    <col min="6359" max="6359" width="9" bestFit="1" customWidth="1"/>
    <col min="6360" max="6361" width="8" bestFit="1" customWidth="1"/>
    <col min="6362" max="6363" width="9" bestFit="1" customWidth="1"/>
    <col min="6364" max="6364" width="8" bestFit="1" customWidth="1"/>
    <col min="6365" max="6366" width="9" bestFit="1" customWidth="1"/>
    <col min="6367" max="6367" width="6" bestFit="1" customWidth="1"/>
    <col min="6368" max="6368" width="9" bestFit="1" customWidth="1"/>
    <col min="6369" max="6369" width="8" bestFit="1" customWidth="1"/>
    <col min="6370" max="6370" width="9" bestFit="1" customWidth="1"/>
    <col min="6371" max="6371" width="8" bestFit="1" customWidth="1"/>
    <col min="6372" max="6372" width="10" bestFit="1" customWidth="1"/>
    <col min="6373" max="6374" width="9" bestFit="1" customWidth="1"/>
    <col min="6375" max="6375" width="6" bestFit="1" customWidth="1"/>
    <col min="6376" max="6380" width="9" bestFit="1" customWidth="1"/>
    <col min="6381" max="6381" width="11" bestFit="1" customWidth="1"/>
    <col min="6382" max="6386" width="9" bestFit="1" customWidth="1"/>
    <col min="6387" max="6387" width="8" bestFit="1" customWidth="1"/>
    <col min="6388" max="6388" width="11" bestFit="1" customWidth="1"/>
    <col min="6389" max="6393" width="9" bestFit="1" customWidth="1"/>
    <col min="6394" max="6394" width="11" bestFit="1" customWidth="1"/>
    <col min="6395" max="6397" width="9" bestFit="1" customWidth="1"/>
    <col min="6398" max="6398" width="11" bestFit="1" customWidth="1"/>
    <col min="6399" max="6399" width="9" bestFit="1" customWidth="1"/>
    <col min="6400" max="6400" width="6" bestFit="1" customWidth="1"/>
    <col min="6401" max="6411" width="9" bestFit="1" customWidth="1"/>
    <col min="6412" max="6412" width="11" bestFit="1" customWidth="1"/>
    <col min="6413" max="6415" width="9" bestFit="1" customWidth="1"/>
    <col min="6416" max="6417" width="8" bestFit="1" customWidth="1"/>
    <col min="6418" max="6418" width="9" bestFit="1" customWidth="1"/>
    <col min="6419" max="6419" width="8" bestFit="1" customWidth="1"/>
    <col min="6420" max="6420" width="9" bestFit="1" customWidth="1"/>
    <col min="6421" max="6421" width="8" bestFit="1" customWidth="1"/>
    <col min="6422" max="6424" width="9" bestFit="1" customWidth="1"/>
    <col min="6425" max="6426" width="8" bestFit="1" customWidth="1"/>
    <col min="6427" max="6438" width="9" bestFit="1" customWidth="1"/>
    <col min="6439" max="6439" width="6" bestFit="1" customWidth="1"/>
    <col min="6440" max="6441" width="9" bestFit="1" customWidth="1"/>
    <col min="6442" max="6442" width="8" bestFit="1" customWidth="1"/>
    <col min="6443" max="6444" width="9" bestFit="1" customWidth="1"/>
    <col min="6445" max="6445" width="11" bestFit="1" customWidth="1"/>
    <col min="6446" max="6448" width="9" bestFit="1" customWidth="1"/>
    <col min="6449" max="6449" width="6" bestFit="1" customWidth="1"/>
    <col min="6450" max="6452" width="9" bestFit="1" customWidth="1"/>
    <col min="6453" max="6453" width="6" bestFit="1" customWidth="1"/>
    <col min="6454" max="6455" width="9" bestFit="1" customWidth="1"/>
    <col min="6456" max="6456" width="11" bestFit="1" customWidth="1"/>
    <col min="6457" max="6471" width="9" bestFit="1" customWidth="1"/>
    <col min="6472" max="6472" width="10" bestFit="1" customWidth="1"/>
    <col min="6473" max="6473" width="10.77734375" bestFit="1" customWidth="1"/>
  </cols>
  <sheetData>
    <row r="1" spans="1:35" ht="17.399999999999999" x14ac:dyDescent="0.3">
      <c r="A1" s="9" t="s">
        <v>38</v>
      </c>
      <c r="G1" s="9" t="s">
        <v>89</v>
      </c>
      <c r="N1" s="9" t="s">
        <v>91</v>
      </c>
      <c r="T1" s="9" t="s">
        <v>95</v>
      </c>
      <c r="Y1" s="9" t="s">
        <v>107</v>
      </c>
      <c r="AH1" s="12" t="s">
        <v>103</v>
      </c>
    </row>
    <row r="2" spans="1:35" x14ac:dyDescent="0.3">
      <c r="A2" s="4" t="s">
        <v>3</v>
      </c>
      <c r="B2" t="s">
        <v>109</v>
      </c>
      <c r="C2" t="s">
        <v>108</v>
      </c>
      <c r="G2" s="4" t="s">
        <v>3</v>
      </c>
      <c r="H2" t="s">
        <v>5</v>
      </c>
      <c r="J2" s="7" t="s">
        <v>3</v>
      </c>
      <c r="K2" s="7" t="s">
        <v>109</v>
      </c>
      <c r="N2" s="4" t="s">
        <v>3</v>
      </c>
      <c r="O2" t="s">
        <v>109</v>
      </c>
      <c r="P2" t="s">
        <v>108</v>
      </c>
      <c r="T2" s="4" t="s">
        <v>3</v>
      </c>
      <c r="U2" t="s">
        <v>5</v>
      </c>
      <c r="Y2" s="4" t="s">
        <v>3</v>
      </c>
      <c r="Z2" t="s">
        <v>5</v>
      </c>
      <c r="AH2" s="13" t="s">
        <v>3</v>
      </c>
      <c r="AI2" s="13" t="s">
        <v>101</v>
      </c>
    </row>
    <row r="3" spans="1:35" x14ac:dyDescent="0.3">
      <c r="A3" s="5" t="s">
        <v>6</v>
      </c>
      <c r="B3" s="6">
        <v>1491445.0357090002</v>
      </c>
      <c r="C3" s="6">
        <v>49556.032899999977</v>
      </c>
      <c r="G3" s="5" t="s">
        <v>40</v>
      </c>
      <c r="H3" s="6">
        <v>8880.2099999999991</v>
      </c>
      <c r="J3" s="5" t="s">
        <v>40</v>
      </c>
      <c r="K3" s="6">
        <v>118424.38000000008</v>
      </c>
      <c r="N3" s="5" t="s">
        <v>13</v>
      </c>
      <c r="O3" s="6">
        <v>734307.8048250007</v>
      </c>
      <c r="P3" s="6">
        <v>43808.956100000003</v>
      </c>
      <c r="Q3" s="6"/>
      <c r="R3" s="6"/>
      <c r="T3" s="5" t="s">
        <v>92</v>
      </c>
      <c r="U3" s="6">
        <v>530886.53088799969</v>
      </c>
      <c r="Y3" s="5" t="s">
        <v>98</v>
      </c>
      <c r="Z3" s="6">
        <v>194510.47389999992</v>
      </c>
      <c r="AH3" s="14" t="s">
        <v>9</v>
      </c>
      <c r="AI3" s="15">
        <v>296</v>
      </c>
    </row>
    <row r="4" spans="1:35" x14ac:dyDescent="0.3">
      <c r="A4" s="5" t="s">
        <v>7</v>
      </c>
      <c r="B4" s="6">
        <v>1468322.2373219999</v>
      </c>
      <c r="C4" s="6">
        <v>61618.603700000029</v>
      </c>
      <c r="G4" s="5" t="s">
        <v>41</v>
      </c>
      <c r="H4" s="6">
        <v>15258.9215</v>
      </c>
      <c r="J4" s="5" t="s">
        <v>41</v>
      </c>
      <c r="K4" s="6">
        <v>49731.575899999982</v>
      </c>
      <c r="N4" s="5" t="s">
        <v>11</v>
      </c>
      <c r="O4" s="6">
        <v>643475.04760000075</v>
      </c>
      <c r="P4" s="6">
        <v>33230.561399999977</v>
      </c>
      <c r="Q4" s="6"/>
      <c r="R4" s="6"/>
      <c r="T4" s="5" t="s">
        <v>93</v>
      </c>
      <c r="U4" s="6">
        <v>869821.21990000026</v>
      </c>
      <c r="Y4" s="5" t="s">
        <v>97</v>
      </c>
      <c r="Z4" s="6">
        <v>220225.41959999996</v>
      </c>
      <c r="AH4" s="14" t="s">
        <v>4</v>
      </c>
      <c r="AI4" s="15">
        <v>296</v>
      </c>
    </row>
    <row r="5" spans="1:35" x14ac:dyDescent="0.3">
      <c r="A5" s="5" t="s">
        <v>8</v>
      </c>
      <c r="B5" s="6">
        <v>1979747.7285139943</v>
      </c>
      <c r="C5" s="6">
        <v>81795.174300000013</v>
      </c>
      <c r="G5" s="5" t="s">
        <v>42</v>
      </c>
      <c r="H5" s="6">
        <v>10939.44</v>
      </c>
      <c r="J5" s="5" t="s">
        <v>42</v>
      </c>
      <c r="K5" s="6">
        <v>49895.749999999978</v>
      </c>
      <c r="N5" s="5" t="s">
        <v>10</v>
      </c>
      <c r="O5" s="6">
        <v>443800.49138800014</v>
      </c>
      <c r="P5" s="6">
        <v>7550.8441999999914</v>
      </c>
      <c r="Q5" s="6"/>
      <c r="R5" s="6"/>
      <c r="T5" s="5" t="s">
        <v>94</v>
      </c>
      <c r="U5" s="6">
        <v>791981.92869999981</v>
      </c>
      <c r="Y5" s="5" t="s">
        <v>96</v>
      </c>
      <c r="Z5" s="6">
        <v>258602.9008</v>
      </c>
      <c r="AH5"/>
      <c r="AI5"/>
    </row>
    <row r="6" spans="1:35" x14ac:dyDescent="0.3">
      <c r="A6" s="5" t="s">
        <v>9</v>
      </c>
      <c r="B6" s="6">
        <v>2192689.6794879995</v>
      </c>
      <c r="C6" s="6">
        <v>93439.2696</v>
      </c>
      <c r="G6" s="5" t="s">
        <v>43</v>
      </c>
      <c r="H6" s="6">
        <v>403549.63392500015</v>
      </c>
      <c r="J6" s="5" t="s">
        <v>43</v>
      </c>
      <c r="K6" s="6">
        <v>1153528.119375</v>
      </c>
      <c r="N6" s="5" t="s">
        <v>12</v>
      </c>
      <c r="O6" s="6">
        <v>371106.33567499981</v>
      </c>
      <c r="P6" s="6">
        <v>8848.9079000000038</v>
      </c>
      <c r="Q6" s="6"/>
      <c r="R6" s="6"/>
      <c r="T6" s="5" t="s">
        <v>4</v>
      </c>
      <c r="U6" s="6">
        <v>2192689.6794879995</v>
      </c>
      <c r="Y6" s="5" t="s">
        <v>100</v>
      </c>
      <c r="Z6" s="6">
        <v>258770.758</v>
      </c>
      <c r="AH6"/>
      <c r="AI6"/>
    </row>
    <row r="7" spans="1:35" x14ac:dyDescent="0.3">
      <c r="A7" s="5" t="s">
        <v>4</v>
      </c>
      <c r="B7" s="6">
        <v>7132204.681032964</v>
      </c>
      <c r="C7" s="6">
        <v>286409.08049999917</v>
      </c>
      <c r="G7" s="5" t="s">
        <v>44</v>
      </c>
      <c r="H7" s="6">
        <v>17500.490100000003</v>
      </c>
      <c r="J7" s="5" t="s">
        <v>44</v>
      </c>
      <c r="K7" s="6">
        <v>45095.782599999991</v>
      </c>
      <c r="N7" s="5" t="s">
        <v>4</v>
      </c>
      <c r="O7" s="6">
        <v>2192689.6794879995</v>
      </c>
      <c r="P7" s="6">
        <v>93439.2696</v>
      </c>
      <c r="Q7" s="6"/>
      <c r="R7" s="6"/>
      <c r="Y7" s="5" t="s">
        <v>99</v>
      </c>
      <c r="Z7" s="6">
        <v>279795.11200000014</v>
      </c>
      <c r="AH7"/>
      <c r="AI7"/>
    </row>
    <row r="8" spans="1:35" x14ac:dyDescent="0.3">
      <c r="G8" s="5" t="s">
        <v>45</v>
      </c>
      <c r="H8" s="6">
        <v>21778.629999999994</v>
      </c>
      <c r="J8" s="5" t="s">
        <v>45</v>
      </c>
      <c r="K8" s="6">
        <v>58771.207099999985</v>
      </c>
      <c r="Y8" s="5" t="s">
        <v>4</v>
      </c>
      <c r="Z8" s="6">
        <v>1211904.6643000003</v>
      </c>
    </row>
    <row r="9" spans="1:35" x14ac:dyDescent="0.3">
      <c r="G9" s="5" t="s">
        <v>46</v>
      </c>
      <c r="H9" s="6">
        <v>45353.838699999993</v>
      </c>
      <c r="J9" s="5" t="s">
        <v>46</v>
      </c>
      <c r="K9" s="6">
        <v>114447.17189999994</v>
      </c>
    </row>
    <row r="10" spans="1:35" x14ac:dyDescent="0.3">
      <c r="G10" s="5" t="s">
        <v>47</v>
      </c>
      <c r="H10" s="6">
        <v>315.83999999999997</v>
      </c>
      <c r="J10" s="5" t="s">
        <v>47</v>
      </c>
      <c r="K10" s="6">
        <v>15724.480000000001</v>
      </c>
    </row>
    <row r="11" spans="1:35" x14ac:dyDescent="0.3">
      <c r="G11" s="5" t="s">
        <v>48</v>
      </c>
      <c r="H11" s="6">
        <v>32160.270075</v>
      </c>
      <c r="J11" s="5" t="s">
        <v>48</v>
      </c>
      <c r="K11" s="6">
        <v>152593.52685000011</v>
      </c>
    </row>
    <row r="12" spans="1:35" x14ac:dyDescent="0.3">
      <c r="G12" s="5" t="s">
        <v>49</v>
      </c>
      <c r="H12" s="6">
        <v>97619.419999999969</v>
      </c>
      <c r="J12" s="5" t="s">
        <v>49</v>
      </c>
      <c r="K12" s="6">
        <v>242265.34000000008</v>
      </c>
    </row>
    <row r="13" spans="1:35" x14ac:dyDescent="0.3">
      <c r="G13" s="5" t="s">
        <v>50</v>
      </c>
      <c r="H13" s="6">
        <v>4061.0328000000004</v>
      </c>
      <c r="J13" s="5" t="s">
        <v>50</v>
      </c>
      <c r="K13" s="6">
        <v>11281.759600000001</v>
      </c>
    </row>
    <row r="14" spans="1:35" x14ac:dyDescent="0.3">
      <c r="G14" s="5" t="s">
        <v>51</v>
      </c>
      <c r="H14" s="6">
        <v>36577.234499999999</v>
      </c>
      <c r="J14" s="5" t="s">
        <v>51</v>
      </c>
      <c r="K14" s="6">
        <v>112345.21509999997</v>
      </c>
    </row>
    <row r="15" spans="1:35" x14ac:dyDescent="0.3">
      <c r="G15" s="5" t="s">
        <v>52</v>
      </c>
      <c r="H15" s="6">
        <v>96580.049999999988</v>
      </c>
      <c r="J15" s="5" t="s">
        <v>52</v>
      </c>
      <c r="K15" s="6">
        <v>267037.66000000015</v>
      </c>
    </row>
    <row r="16" spans="1:35" x14ac:dyDescent="0.3">
      <c r="G16" s="5" t="s">
        <v>53</v>
      </c>
      <c r="H16" s="6">
        <v>2579.21</v>
      </c>
      <c r="J16" s="5" t="s">
        <v>53</v>
      </c>
      <c r="K16" s="6">
        <v>26255.539999999997</v>
      </c>
    </row>
    <row r="17" spans="1:11" x14ac:dyDescent="0.3">
      <c r="G17" s="5" t="s">
        <v>54</v>
      </c>
      <c r="H17" s="6">
        <v>2402.0699999999997</v>
      </c>
      <c r="J17" s="5" t="s">
        <v>54</v>
      </c>
      <c r="K17" s="6">
        <v>8954.130000000001</v>
      </c>
    </row>
    <row r="18" spans="1:11" x14ac:dyDescent="0.3">
      <c r="G18" s="5" t="s">
        <v>55</v>
      </c>
      <c r="H18" s="6">
        <v>86339.099999999991</v>
      </c>
      <c r="J18" s="5" t="s">
        <v>55</v>
      </c>
      <c r="K18" s="6">
        <v>197200.61000000004</v>
      </c>
    </row>
    <row r="19" spans="1:11" x14ac:dyDescent="0.3">
      <c r="G19" s="5" t="s">
        <v>56</v>
      </c>
      <c r="H19" s="6">
        <v>19543.59</v>
      </c>
      <c r="J19" s="5" t="s">
        <v>56</v>
      </c>
      <c r="K19" s="6">
        <v>38007.649999999987</v>
      </c>
    </row>
    <row r="20" spans="1:11" x14ac:dyDescent="0.3">
      <c r="G20" s="5" t="s">
        <v>58</v>
      </c>
      <c r="H20" s="6">
        <v>53311.05999999999</v>
      </c>
      <c r="J20" s="5" t="s">
        <v>57</v>
      </c>
      <c r="K20" s="6">
        <v>7623.9900000000007</v>
      </c>
    </row>
    <row r="21" spans="1:11" x14ac:dyDescent="0.3">
      <c r="G21" s="5" t="s">
        <v>59</v>
      </c>
      <c r="H21" s="6">
        <v>26830.589600000007</v>
      </c>
      <c r="J21" s="5" t="s">
        <v>58</v>
      </c>
      <c r="K21" s="6">
        <v>107732.47110000005</v>
      </c>
    </row>
    <row r="22" spans="1:11" x14ac:dyDescent="0.3">
      <c r="G22" s="5" t="s">
        <v>60</v>
      </c>
      <c r="H22" s="6">
        <v>102712.82709999998</v>
      </c>
      <c r="J22" s="5" t="s">
        <v>59</v>
      </c>
      <c r="K22" s="6">
        <v>119272.78420000007</v>
      </c>
    </row>
    <row r="23" spans="1:11" x14ac:dyDescent="0.3">
      <c r="G23" s="5" t="s">
        <v>61</v>
      </c>
      <c r="H23" s="6">
        <v>20945.949999999993</v>
      </c>
      <c r="J23" s="5" t="s">
        <v>60</v>
      </c>
      <c r="K23" s="6">
        <v>389034.90820000012</v>
      </c>
    </row>
    <row r="24" spans="1:11" x14ac:dyDescent="0.3">
      <c r="A24" t="s">
        <v>104</v>
      </c>
      <c r="B24" t="s">
        <v>105</v>
      </c>
      <c r="C24" t="s">
        <v>106</v>
      </c>
      <c r="G24" s="5" t="s">
        <v>62</v>
      </c>
      <c r="H24" s="6">
        <v>11594.899999999996</v>
      </c>
      <c r="J24" s="5" t="s">
        <v>61</v>
      </c>
      <c r="K24" s="6">
        <v>134978.48999999996</v>
      </c>
    </row>
    <row r="25" spans="1:11" x14ac:dyDescent="0.3">
      <c r="A25" s="16">
        <v>2192689.6794879995</v>
      </c>
      <c r="B25" s="16">
        <v>1979747.7285139996</v>
      </c>
      <c r="C25" s="17">
        <f>GETPIVOTDATA("[Measures].[TotalSalesSelectedYear]",$A$24)-GETPIVOTDATA("[Measures].[TotalSalesPreviousYear]",$A$24)</f>
        <v>212941.95097399992</v>
      </c>
      <c r="G25" s="5" t="s">
        <v>63</v>
      </c>
      <c r="H25" s="6">
        <v>42515.19999999999</v>
      </c>
      <c r="J25" s="5" t="s">
        <v>62</v>
      </c>
      <c r="K25" s="6">
        <v>59277.36</v>
      </c>
    </row>
    <row r="26" spans="1:11" x14ac:dyDescent="0.3">
      <c r="A26" s="17">
        <f>GETPIVOTDATA("[Measures].[TotalSalesSelectedYear]",$A$24)</f>
        <v>2192689.6794879995</v>
      </c>
      <c r="B26" s="17">
        <f>GETPIVOTDATA("[Measures].[TotalSalesPreviousYear]",$A$24)</f>
        <v>1979747.7285139996</v>
      </c>
      <c r="C26" s="17">
        <f>C25</f>
        <v>212941.95097399992</v>
      </c>
      <c r="G26" s="5" t="s">
        <v>64</v>
      </c>
      <c r="H26" s="6">
        <v>18755.579999999998</v>
      </c>
      <c r="J26" s="5" t="s">
        <v>63</v>
      </c>
      <c r="K26" s="6">
        <v>112044.91000000003</v>
      </c>
    </row>
    <row r="27" spans="1:11" x14ac:dyDescent="0.3">
      <c r="G27" s="5" t="s">
        <v>65</v>
      </c>
      <c r="H27" s="6">
        <v>12460.61</v>
      </c>
      <c r="J27" s="5" t="s">
        <v>64</v>
      </c>
      <c r="K27" s="6">
        <v>21817.140799999997</v>
      </c>
    </row>
    <row r="28" spans="1:11" x14ac:dyDescent="0.3">
      <c r="A28" t="s">
        <v>110</v>
      </c>
      <c r="B28" t="s">
        <v>111</v>
      </c>
      <c r="C28" t="s">
        <v>106</v>
      </c>
      <c r="G28" s="5" t="s">
        <v>66</v>
      </c>
      <c r="H28" s="6">
        <v>10055.5708</v>
      </c>
      <c r="J28" s="5" t="s">
        <v>65</v>
      </c>
      <c r="K28" s="6">
        <v>39925.69</v>
      </c>
    </row>
    <row r="29" spans="1:11" x14ac:dyDescent="0.3">
      <c r="A29" s="6">
        <v>93439.2696</v>
      </c>
      <c r="B29" s="6">
        <v>81795.174299999999</v>
      </c>
      <c r="C29" s="17">
        <f>GETPIVOTDATA("[Measures].[selected profit]",$A$28)-GETPIVOTDATA("[Measures].[before selected profit]",$A$28)</f>
        <v>11644.095300000001</v>
      </c>
      <c r="G29" s="5" t="s">
        <v>67</v>
      </c>
      <c r="H29" s="6">
        <v>8196.89</v>
      </c>
      <c r="J29" s="5" t="s">
        <v>66</v>
      </c>
      <c r="K29" s="6">
        <v>41233.892399999982</v>
      </c>
    </row>
    <row r="30" spans="1:11" x14ac:dyDescent="0.3">
      <c r="A30" s="17">
        <f>GETPIVOTDATA("[Measures].[selected profit]",$A$28)</f>
        <v>93439.2696</v>
      </c>
      <c r="B30" s="17">
        <f>GETPIVOTDATA("[Measures].[before selected profit]",$A$28)</f>
        <v>81795.174299999999</v>
      </c>
      <c r="C30" s="17">
        <f>C29</f>
        <v>11644.095300000001</v>
      </c>
      <c r="G30" s="5" t="s">
        <v>68</v>
      </c>
      <c r="H30" s="6">
        <v>37714.890000000007</v>
      </c>
      <c r="J30" s="5" t="s">
        <v>67</v>
      </c>
      <c r="K30" s="6">
        <v>39191.6368</v>
      </c>
    </row>
    <row r="31" spans="1:11" x14ac:dyDescent="0.3">
      <c r="G31" s="5" t="s">
        <v>69</v>
      </c>
      <c r="H31" s="6">
        <v>14418.834799999999</v>
      </c>
      <c r="J31" s="5" t="s">
        <v>68</v>
      </c>
      <c r="K31" s="6">
        <v>182365.51520000008</v>
      </c>
    </row>
    <row r="32" spans="1:11" x14ac:dyDescent="0.3">
      <c r="G32" s="5" t="s">
        <v>70</v>
      </c>
      <c r="H32" s="6">
        <v>317322.08830000018</v>
      </c>
      <c r="J32" s="5" t="s">
        <v>69</v>
      </c>
      <c r="K32" s="6">
        <v>18540.913200000003</v>
      </c>
    </row>
    <row r="33" spans="7:11" x14ac:dyDescent="0.3">
      <c r="G33" s="5" t="s">
        <v>71</v>
      </c>
      <c r="H33" s="6">
        <v>37080.606099999997</v>
      </c>
      <c r="J33" s="5" t="s">
        <v>70</v>
      </c>
      <c r="K33" s="6">
        <v>993861.57910000079</v>
      </c>
    </row>
    <row r="34" spans="7:11" x14ac:dyDescent="0.3">
      <c r="G34" s="5" t="s">
        <v>72</v>
      </c>
      <c r="H34" s="6">
        <v>3687.75</v>
      </c>
      <c r="J34" s="5" t="s">
        <v>71</v>
      </c>
      <c r="K34" s="6">
        <v>93145.570999999967</v>
      </c>
    </row>
    <row r="35" spans="7:11" x14ac:dyDescent="0.3">
      <c r="G35" s="5" t="s">
        <v>73</v>
      </c>
      <c r="H35" s="6">
        <v>36599.451399999991</v>
      </c>
      <c r="J35" s="5" t="s">
        <v>72</v>
      </c>
      <c r="K35" s="6">
        <v>3687.75</v>
      </c>
    </row>
    <row r="36" spans="7:11" x14ac:dyDescent="0.3">
      <c r="G36" s="5" t="s">
        <v>74</v>
      </c>
      <c r="H36" s="6">
        <v>31551.81</v>
      </c>
      <c r="J36" s="5" t="s">
        <v>73</v>
      </c>
      <c r="K36" s="6">
        <v>131428.18599999993</v>
      </c>
    </row>
    <row r="37" spans="7:11" x14ac:dyDescent="0.3">
      <c r="G37" s="5" t="s">
        <v>75</v>
      </c>
      <c r="H37" s="6">
        <v>3944.806900000001</v>
      </c>
      <c r="J37" s="5" t="s">
        <v>74</v>
      </c>
      <c r="K37" s="6">
        <v>98109.829999999987</v>
      </c>
    </row>
    <row r="38" spans="7:11" x14ac:dyDescent="0.3">
      <c r="G38" s="5" t="s">
        <v>76</v>
      </c>
      <c r="H38" s="6">
        <v>75765.080800000011</v>
      </c>
      <c r="J38" s="5" t="s">
        <v>75</v>
      </c>
      <c r="K38" s="6">
        <v>19534.550800000005</v>
      </c>
    </row>
    <row r="39" spans="7:11" x14ac:dyDescent="0.3">
      <c r="G39" s="5" t="s">
        <v>77</v>
      </c>
      <c r="H39" s="6">
        <v>12275.449200000003</v>
      </c>
      <c r="J39" s="5" t="s">
        <v>76</v>
      </c>
      <c r="K39" s="6">
        <v>200650.92920000001</v>
      </c>
    </row>
    <row r="40" spans="7:11" x14ac:dyDescent="0.3">
      <c r="G40" s="5" t="s">
        <v>78</v>
      </c>
      <c r="H40" s="6">
        <v>8625.41</v>
      </c>
      <c r="J40" s="5" t="s">
        <v>77</v>
      </c>
      <c r="K40" s="6">
        <v>124730.88700000002</v>
      </c>
    </row>
    <row r="41" spans="7:11" x14ac:dyDescent="0.3">
      <c r="G41" s="5" t="s">
        <v>79</v>
      </c>
      <c r="H41" s="6">
        <v>3439.5299999999997</v>
      </c>
      <c r="J41" s="5" t="s">
        <v>78</v>
      </c>
      <c r="K41" s="6">
        <v>42626.770000000004</v>
      </c>
    </row>
    <row r="42" spans="7:11" x14ac:dyDescent="0.3">
      <c r="G42" s="5" t="s">
        <v>80</v>
      </c>
      <c r="H42" s="6">
        <v>30027.069500000005</v>
      </c>
      <c r="J42" s="5" t="s">
        <v>79</v>
      </c>
      <c r="K42" s="6">
        <v>3773.3399999999997</v>
      </c>
    </row>
    <row r="43" spans="7:11" x14ac:dyDescent="0.3">
      <c r="G43" s="5" t="s">
        <v>81</v>
      </c>
      <c r="H43" s="6">
        <v>61895.379787999991</v>
      </c>
      <c r="J43" s="5" t="s">
        <v>80</v>
      </c>
      <c r="K43" s="6">
        <v>55149.647500000006</v>
      </c>
    </row>
    <row r="44" spans="7:11" x14ac:dyDescent="0.3">
      <c r="G44" s="5" t="s">
        <v>82</v>
      </c>
      <c r="H44" s="6">
        <v>5974.1507999999994</v>
      </c>
      <c r="J44" s="5" t="s">
        <v>81</v>
      </c>
      <c r="K44" s="6">
        <v>261431.07250800001</v>
      </c>
    </row>
    <row r="45" spans="7:11" x14ac:dyDescent="0.3">
      <c r="G45" s="5" t="s">
        <v>83</v>
      </c>
      <c r="H45" s="6">
        <v>3398.0299999999997</v>
      </c>
      <c r="J45" s="5" t="s">
        <v>82</v>
      </c>
      <c r="K45" s="6">
        <v>45519.383999999991</v>
      </c>
    </row>
    <row r="46" spans="7:11" x14ac:dyDescent="0.3">
      <c r="G46" s="5" t="s">
        <v>84</v>
      </c>
      <c r="H46" s="6">
        <v>28296.320000000003</v>
      </c>
      <c r="J46" s="5" t="s">
        <v>83</v>
      </c>
      <c r="K46" s="6">
        <v>54625.849999999991</v>
      </c>
    </row>
    <row r="47" spans="7:11" x14ac:dyDescent="0.3">
      <c r="G47" s="5" t="s">
        <v>85</v>
      </c>
      <c r="H47" s="6">
        <v>240788.78320000018</v>
      </c>
      <c r="J47" s="5" t="s">
        <v>84</v>
      </c>
      <c r="K47" s="6">
        <v>376453.76000000042</v>
      </c>
    </row>
    <row r="48" spans="7:11" x14ac:dyDescent="0.3">
      <c r="G48" s="5" t="s">
        <v>86</v>
      </c>
      <c r="H48" s="6">
        <v>4613.2096000000001</v>
      </c>
      <c r="J48" s="5" t="s">
        <v>85</v>
      </c>
      <c r="K48" s="6">
        <v>515438.12520000042</v>
      </c>
    </row>
    <row r="49" spans="7:11" x14ac:dyDescent="0.3">
      <c r="G49" s="5" t="s">
        <v>87</v>
      </c>
      <c r="H49" s="6">
        <v>26452.869999999995</v>
      </c>
      <c r="J49" s="5" t="s">
        <v>86</v>
      </c>
      <c r="K49" s="6">
        <v>4613.2096000000001</v>
      </c>
    </row>
    <row r="50" spans="7:11" x14ac:dyDescent="0.3">
      <c r="G50" s="5" t="s">
        <v>4</v>
      </c>
      <c r="H50" s="6">
        <v>2192689.6794879995</v>
      </c>
      <c r="J50" s="5" t="s">
        <v>87</v>
      </c>
      <c r="K50" s="6">
        <v>171542.13000000009</v>
      </c>
    </row>
    <row r="51" spans="7:11" x14ac:dyDescent="0.3">
      <c r="J51" s="5" t="s">
        <v>88</v>
      </c>
      <c r="K51" s="6">
        <v>1282.5088000000003</v>
      </c>
    </row>
  </sheetData>
  <pageMargins left="0.7" right="0.7" top="0.75" bottom="0.75" header="0.3" footer="0.3"/>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    2 _ 6 9 8 c 1 c a d - 8 7 3 9 - 4 b b 6 - 8 4 b e - a 4 4 a b 7 f f 0 3 8 d " > < C u s t o m C o n t e n t   x m l n s = " h t t p : / / g e m i n i / p i v o t c u s t o m i z a t i o n / T a b l e X M L _ O r d e r s   2 _ 6 9 8 c 1 c a d - 8 7 3 9 - 4 b b 6 - 8 4 b e - a 4 4 a b 7 f f 0 3 8 d " > < ! [ 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 I D < / s t r i n g > < / k e y > < v a l u e > < i n t > 1 1 2 < / i n t > < / v a l u e > < / i t e m > < i t e m > < k e y > < s t r i n g > O r d e r   D a t e < / s t r i n g > < / k e y > < v a l u e > < i n t > 1 3 3 < / i n t > < / v a l u e > < / i t e m > < i t e m > < k e y > < s t r i n g > S h i p   D a t e . 1 . 1 . 1 < / s t r i n g > < / k e y > < v a l u e > < i n t > 1 6 7 < / i n t > < / v a l u e > < / i t e m > < i t e m > < k e y > < s t r i n g > S h i p   D a t e . 1 . 1 . 2 < / s t r i n g > < / k e y > < v a l u e > < i n t > 1 6 7 < / i n t > < / v a l u e > < / i t e m > < i t e m > < k e y > < s t r i n g > S h i p   D a t e   y e a r < / s t r i n g > < / k e y > < v a l u e > < i n t > 1 6 3 < / i n t > < / v a l u e > < / i t e m > < i t e m > < k e y > < s t r i n g > s h i p   d a t e < / s t r i n g > < / k e y > < v a l u e > < i n t > 1 1 7 < / i n t > < / v a l u e > < / i t e m > < i t e m > < k e y > < s t r i n g > S h i p   M o d e < / s t r i n g > < / k e y > < v a l u e > < i n t > 1 3 3 < / i n t > < / v a l u e > < / i t e m > < i t e m > < k e y > < s t r i n g > C u s t o m e r   I D < / s t r i n g > < / k e y > < v a l u e > < i n t > 1 4 4 < / i n t > < / v a l u e > < / i t e m > < i t e m > < k e y > < s t r i n g > C u s t o m e r   N a m e < / s t r i n g > < / k e y > < v a l u e > < i n t > 1 7 8 < / i n t > < / v a l u e > < / i t e m > < i t e m > < k e y > < s t r i n g > S e g m e n t < / s t r i n g > < / k e y > < v a l u e > < i n t > 1 1 7 < / i n t > < / v a l u e > < / i t e m > < i t e m > < k e y > < s t r i n g > c o u n t r y < / s t r i n g > < / k e y > < v a l u e > < i n t > 1 0 3 < / i n t > < / v a l u e > < / i t e m > < i t e m > < k e y > < s t r i n g > c i t y < / s t r i n g > < / k e y > < v a l u e > < i n t > 6 8 < / i n t > < / v a l u e > < / i t e m > < i t e m > < k e y > < s t r i n g > S t a t e < / s t r i n g > < / k e y > < v a l u e > < i n t > 8 2 < / i n t > < / v a l u e > < / i t e m > < i t e m > < k e y > < s t r i n g > P o s t a l   C o d e < / s t r i n g > < / k e y > < v a l u e > < i n t > 1 4 2 < / i n t > < / v a l u e > < / i t e m > < i t e m > < k e y > < s t r i n g > R e g i o n < / s t r i n g > < / k e y > < v a l u e > < i n t > 1 0 2 < / i n t > < / v a l u e > < / i t e m > < i t e m > < k e y > < s t r i n g > P r o d u c t   I D < / s t r i n g > < / k e y > < v a l u e > < i n t > 1 2 8 < / i n t > < / v a l u e > < / i t e m > < i t e m > < k e y > < s t r i n g > C a t e g o r y < / s t r i n g > < / k e y > < v a l u e > < i n t > 1 1 6 < / i n t > < / v a l u e > < / i t e m > < i t e m > < k e y > < s t r i n g > S u b - C a t e g o r y < / s t r i n g > < / k e y > < v a l u e > < i n t > 1 5 6 < / i n t > < / v a l u e > < / i t e m > < i t e m > < k e y > < s t r i n g > P r o d u c t   N a m e < / s t r i n g > < / k e y > < v a l u e > < i n t > 1 6 2 < / i n t > < / v a l u e > < / i t e m > < i t e m > < k e y > < s t r i n g > S a l e s < / s t r i n g > < / k e y > < v a l u e > < i n t > 8 7 < / i n t > < / v a l u e > < / i t e m > < i t e m > < k e y > < s t r i n g > Q u a n t i t y < / s t r i n g > < / k e y > < v a l u e > < i n t > 1 0 9 < / i n t > < / v a l u e > < / i t e m > < i t e m > < k e y > < s t r i n g > D i s c o u n t < / s t r i n g > < / k e y > < v a l u e > < i n t > 1 1 4 < / i n t > < / v a l u e > < / i t e m > < i t e m > < k e y > < s t r i n g > P r o f i t < / s t r i n g > < / k e y > < v a l u e > < i n t > 8 2 < / i n t > < / v a l u e > < / i t e m > < / C o l u m n W i d t h s > < C o l u m n D i s p l a y I n d e x > < i t e m > < k e y > < s t r i n g > R o w   I D < / s t r i n g > < / k e y > < v a l u e > < i n t > 0 < / i n t > < / v a l u e > < / i t e m > < i t e m > < k e y > < s t r i n g > O r d e r   I D < / s t r i n g > < / k e y > < v a l u e > < i n t > 1 < / i n t > < / v a l u e > < / i t e m > < i t e m > < k e y > < s t r i n g > O r d e r   D a t e < / s t r i n g > < / k e y > < v a l u e > < i n t > 2 < / i n t > < / v a l u e > < / i t e m > < i t e m > < k e y > < s t r i n g > S h i p   D a t e . 1 . 1 . 1 < / s t r i n g > < / k e y > < v a l u e > < i n t > 3 < / i n t > < / v a l u e > < / i t e m > < i t e m > < k e y > < s t r i n g > S h i p   D a t e . 1 . 1 . 2 < / s t r i n g > < / k e y > < v a l u e > < i n t > 4 < / i n t > < / v a l u e > < / i t e m > < i t e m > < k e y > < s t r i n g > S h i p   D a t e   y e a r < / s t r i n g > < / k e y > < v a l u e > < i n t > 5 < / i n t > < / v a l u e > < / i t e m > < i t e m > < k e y > < s t r i n g > s h i p   d a t e < / s t r i n g > < / k e y > < v a l u e > < i n t > 6 < / i n t > < / v a l u e > < / i t e m > < i t e m > < k e y > < s t r i n g > S h i p   M o d e < / s t r i n g > < / k e y > < v a l u e > < i n t > 7 < / i n t > < / v a l u e > < / i t e m > < i t e m > < k e y > < s t r i n g > C u s t o m e r   I D < / s t r i n g > < / k e y > < v a l u e > < i n t > 8 < / i n t > < / v a l u e > < / i t e m > < i t e m > < k e y > < s t r i n g > C u s t o m e r   N a m e < / s t r i n g > < / k e y > < v a l u e > < i n t > 9 < / i n t > < / v a l u e > < / i t e m > < i t e m > < k e y > < s t r i n g > S e g m e n t < / s t r i n g > < / k e y > < v a l u e > < i n t > 1 0 < / i n t > < / v a l u e > < / i t e m > < i t e m > < k e y > < s t r i n g > c o u n t r y < / s t r i n g > < / k e y > < v a l u e > < i n t > 1 1 < / i n t > < / v a l u e > < / i t e m > < i t e m > < k e y > < s t r i n g > c i t y < / s t r i n g > < / k e y > < v a l u e > < i n t > 1 2 < / i n t > < / v a l u e > < / i t e m > < i t e m > < k e y > < s t r i n g > S t a t e < / s t r i n g > < / k e y > < v a l u e > < i n t > 1 3 < / i n t > < / v a l u e > < / i t e m > < i t e m > < k e y > < s t r i n g > P o s t a l   C o d e < / s t r i n g > < / k e y > < v a l u e > < i n t > 1 4 < / i n t > < / v a l u e > < / i t e m > < i t e m > < k e y > < s t r i n g > R e g i o n < / s t r i n g > < / k e y > < v a l u e > < i n t > 1 5 < / i n t > < / v a l u e > < / i t e m > < i t e m > < k e y > < s t r i n g > P r o d u c t   I D < / s t r i n g > < / k e y > < v a l u e > < i n t > 1 6 < / i n t > < / v a l u e > < / i t e m > < i t e m > < k e y > < s t r i n g > C a t e g o r y < / s t r i n g > < / k e y > < v a l u e > < i n t > 1 7 < / i n t > < / v a l u e > < / i t e m > < i t e m > < k e y > < s t r i n g > S u b - C a t e g o r y < / s t r i n g > < / k e y > < v a l u e > < i n t > 1 8 < / i n t > < / v a l u e > < / i t e m > < i t e m > < k e y > < s t r i n g > P r o d u c t   N a m e < / s t r i n g > < / k e y > < v a l u e > < i n t > 1 9 < / i n t > < / v a l u e > < / i t e m > < i t e m > < k e y > < s t r i n g > S a l e s < / s t r i n g > < / k e y > < v a l u e > < i n t > 2 0 < / i n t > < / v a l u e > < / i t e m > < i t e m > < k e y > < s t r i n g > Q u a n t i t y < / s t r i n g > < / k e y > < v a l u e > < i n t > 2 1 < / i n t > < / v a l u e > < / i t e m > < i t e m > < k e y > < s t r i n g > D i s c o u n t < / s t r i n g > < / k e y > < v a l u e > < i n t > 2 2 < / i n t > < / v a l u e > < / i t e m > < i t e m > < k e y > < s t r i n g > P r o f i t < / s t r i n g > < / k e y > < v a l u e > < i n t > 2 3 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P e o p l e _ 6 7 9 6 d 3 9 7 - 6 2 6 a - 4 6 b 0 - 9 a e f - 1 d c 2 b c 7 5 0 3 4 f " > < C u s t o m C o n t e n t > < ! [ C D A T A [ < T a b l e W i d g e t G r i d S e r i a l i z a t i o n   x m l n s : x s d = " h t t p : / / w w w . w 3 . o r g / 2 0 0 1 / X M L S c h e m a "   x m l n s : x s i = " h t t p : / / w w w . w 3 . o r g / 2 0 0 1 / X M L S c h e m a - i n s t a n c e " > < C o l u m n S u g g e s t e d T y p e   / > < C o l u m n F o r m a t   / > < C o l u m n A c c u r a c y   / > < C o l u m n C u r r e n c y S y m b o l   / > < C o l u m n P o s i t i v e P a t t e r n   / > < C o l u m n N e g a t i v e P a t t e r n   / > < C o l u m n W i d t h s > < i t e m > < k e y > < s t r i n g > P e r s o n < / s t r i n g > < / k e y > < v a l u e > < i n t > 1 0 1 < / i n t > < / v a l u e > < / i t e m > < i t e m > < k e y > < s t r i n g > R e g i o n < / s t r i n g > < / k e y > < v a l u e > < i n t > 1 0 2 < / 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 O r d e r s _ f c 6 5 6 c 1 4 - 8 8 3 f - 4 c 2 d - a b d 0 - 4 4 e 9 4 3 4 0 8 5 0 3 < / K e y > < V a l u e   x m l n s : a = " h t t p : / / s c h e m a s . d a t a c o n t r a c t . o r g / 2 0 0 4 / 0 7 / M i c r o s o f t . A n a l y s i s S e r v i c e s . C o m m o n " > < a : H a s F o c u s > t r u e < / a : H a s F o c u s > < a : S i z e A t D p i 9 6 > 1 1 7 < / a : S i z e A t D p i 9 6 > < a : V i s i b l e > t r u e < / a : V i s i b l e > < / V a l u e > < / K e y V a l u e O f s t r i n g S a n d b o x E d i t o r . M e a s u r e G r i d S t a t e S c d E 3 5 R y > < K e y V a l u e O f s t r i n g S a n d b o x E d i t o r . M e a s u r e G r i d S t a t e S c d E 3 5 R y > < K e y > P e o p l e _ 6 7 9 6 d 3 9 7 - 6 2 6 a - 4 6 b 0 - 9 a e f - 1 d c 2 b c 7 5 0 3 4 f < / K e y > < V a l u e   x m l n s : a = " h t t p : / / s c h e m a s . d a t a c o n t r a c t . o r g / 2 0 0 4 / 0 7 / M i c r o s o f t . A n a l y s i s S e r v i c e s . C o m m o n " > < a : H a s F o c u s > t r u e < / a : H a s F o c u s > < a : S i z e A t D p i 9 6 > 1 1 6 < / a : S i z e A t D p i 9 6 > < a : V i s i b l e > t r u e < / a : V i s i b l e > < / V a l u e > < / K e y V a l u e O f s t r i n g S a n d b o x E d i t o r . M e a s u r e G r i d S t a t e S c d E 3 5 R y > < K e y V a l u e O f s t r i n g S a n d b o x E d i t o r . M e a s u r e G r i d S t a t e S c d E 3 5 R y > < K e y > R e t u r n _ 3 e 9 e 7 f 6 2 - 9 6 7 9 - 4 0 4 0 - a b c 0 - 8 4 f 1 3 f e a 6 c 9 8 < / K e y > < V a l u e   x m l n s : a = " h t t p : / / s c h e m a s . d a t a c o n t r a c t . o r g / 2 0 0 4 / 0 7 / M i c r o s o f t . A n a l y s i s S e r v i c e s . C o m m o n " > < a : H a s F o c u s > t r u e < / a : H a s F o c u s > < a : S i z e A t D p i 9 6 > 1 1 6 < / a : S i z e A t D p i 9 6 > < a : V i s i b l e > t r u e < / a : V i s i b l e > < / V a l u e > < / K e y V a l u e O f s t r i n g S a n d b o x E d i t o r . M e a s u r e G r i d S t a t e S c d E 3 5 R y > < K e y V a l u e O f s t r i n g S a n d b o x E d i t o r . M e a s u r e G r i d S t a t e S c d E 3 5 R y > < K e y > S h i p p i n g _ C o s t _ 3 b 6 3 5 c 2 0 - f 0 d 3 - 4 4 5 8 - 9 d 9 1 - a a 3 9 b f e a 1 c f 5 < / 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 R e t u r n 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 t o t a l _ s a l e s < / K e y > < / D i a g r a m O b j e c t K e y > < D i a g r a m O b j e c t K e y > < K e y > M e a s u r e s \ C o u n t   o f   t o t a l _ s a l e s \ T a g I n f o \ F o r m u l a < / K e y > < / D i a g r a m O b j e c t K e y > < D i a g r a m O b j e c t K e y > < K e y > M e a s u r e s \ C o u n t   o f   t o t a l _ s a l e s \ T a g I n f o \ V a l u e < / K e y > < / D i a g r a m O b j e c t K e y > < D i a g r a m O b j e c t K e y > < K e y > M e a s u r e s \ S u m   o f   t o t a l _ s a l e s < / K e y > < / D i a g r a m O b j e c t K e y > < D i a g r a m O b j e c t K e y > < K e y > M e a s u r e s \ S u m   o f   t o t a l _ s a l e s \ T a g I n f o \ F o r m u l a < / K e y > < / D i a g r a m O b j e c t K e y > < D i a g r a m O b j e c t K e y > < K e y > M e a s u r e s \ S u m   o f   t o t a l _ s a l e s \ T a g I n f o \ V a l u e < / K e y > < / D i a g r a m O b j e c t K e y > < D i a g r a m O b j e c t K e y > < K e y > M e a s u r e s \ S u m   o f   P r o f i t < / K e y > < / D i a g r a m O b j e c t K e y > < D i a g r a m O b j e c t K e y > < K e y > M e a s u r e s \ S u m   o f   P r o f i t \ T a g I n f o \ F o r m u l a < / K e y > < / D i a g r a m O b j e c t K e y > < D i a g r a m O b j e c t K e y > < K e y > M e a s u r e s \ S u m   o f   P r o f i t \ T a g I n f o \ V a l u e < / K e y > < / D i a g r a m O b j e c t K e y > < D i a g r a m O b j e c t K e y > < K e y > C o l u m n s \ R o w   I D < / K e y > < / D i a g r a m O b j e c t K e y > < D i a g r a m O b j e c t K e y > < K e y > C o l u m n s \ O r d e r   I D < / K e y > < / D i a g r a m O b j e c t K e y > < D i a g r a m O b j e c t K e y > < K e y > C o l u m n s \ O r d e r   D a t e < / K e y > < / D i a g r a m O b j e c t K e y > < D i a g r a m O b j e c t K e y > < K e y > C o l u m n s \ S h i p   D a t e . 1 . 1 . 1 < / K e y > < / D i a g r a m O b j e c t K e y > < D i a g r a m O b j e c t K e y > < K e y > C o l u m n s \ S h i p   D a t e . 1 . 1 . 2 < / K e y > < / D i a g r a m O b j e c t K e y > < D i a g r a m O b j e c t K e y > < K e y > C o l u m n s \ S h i p   D a t e   y e a r < / 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 C o l u m n s \ t o t a l _ s a l e s < / K e y > < / D i a g r a m O b j e c t K e y > < D i a g r a m O b j e c t K e y > < K e y > C o l u m n s \ P r o f i t < / 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 L i n k s \ & l t ; C o l u m n s \ C o u n t   o f   t o t a l _ s a l e s & g t ; - & l t ; M e a s u r e s \ t o t a l _ s a l e s & g t ; < / K e y > < / D i a g r a m O b j e c t K e y > < D i a g r a m O b j e c t K e y > < K e y > L i n k s \ & l t ; C o l u m n s \ C o u n t   o f   t o t a l _ s a l e s & g t ; - & l t ; M e a s u r e s \ t o t a l _ s a l e s & g t ; \ C O L U M N < / K e y > < / D i a g r a m O b j e c t K e y > < D i a g r a m O b j e c t K e y > < K e y > L i n k s \ & l t ; C o l u m n s \ C o u n t   o f   t o t a l _ s a l e s & g t ; - & l t ; M e a s u r e s \ t o t a l _ s a l e s & g t ; \ M E A S U R E < / K e y > < / D i a g r a m O b j e c t K e y > < D i a g r a m O b j e c t K e y > < K e y > L i n k s \ & l t ; C o l u m n s \ S u m   o f   t o t a l _ s a l e s & g t ; - & l t ; M e a s u r e s \ t o t a l _ s a l e s & g t ; < / K e y > < / D i a g r a m O b j e c t K e y > < D i a g r a m O b j e c t K e y > < K e y > L i n k s \ & l t ; C o l u m n s \ S u m   o f   t o t a l _ s a l e s & g t ; - & l t ; M e a s u r e s \ t o t a l _ s a l e s & g t ; \ C O L U M N < / K e y > < / D i a g r a m O b j e c t K e y > < D i a g r a m O b j e c t K e y > < K e y > L i n k s \ & l t ; C o l u m n s \ S u m   o f   t o t a l _ s a l e s & g t ; - & l t ; M e a s u r e s \ t o t a l _ s a l e s & g t ; \ M E A S U R E 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 t o t a l _ s a l e s < / K e y > < / a : K e y > < a : V a l u e   i : t y p e = " M e a s u r e G r i d N o d e V i e w S t a t e " > < C o l u m n > 2 3 < / C o l u m n > < L a y e d O u t > t r u e < / L a y e d O u t > < W a s U I I n v i s i b l e > t r u e < / W a s U I I n v i s i b l e > < / a : V a l u e > < / a : K e y V a l u e O f D i a g r a m O b j e c t K e y a n y T y p e z b w N T n L X > < a : K e y V a l u e O f D i a g r a m O b j e c t K e y a n y T y p e z b w N T n L X > < a : K e y > < K e y > M e a s u r e s \ C o u n t   o f   t o t a l _ s a l e s \ T a g I n f o \ F o r m u l a < / K e y > < / a : K e y > < a : V a l u e   i : t y p e = " M e a s u r e G r i d V i e w S t a t e I D i a g r a m T a g A d d i t i o n a l I n f o " / > < / a : K e y V a l u e O f D i a g r a m O b j e c t K e y a n y T y p e z b w N T n L X > < a : K e y V a l u e O f D i a g r a m O b j e c t K e y a n y T y p e z b w N T n L X > < a : K e y > < K e y > M e a s u r e s \ C o u n t   o f   t o t a l _ s a l e s \ T a g I n f o \ V a l u e < / K e y > < / a : K e y > < a : V a l u e   i : t y p e = " M e a s u r e G r i d V i e w S t a t e I D i a g r a m T a g A d d i t i o n a l I n f o " / > < / a : K e y V a l u e O f D i a g r a m O b j e c t K e y a n y T y p e z b w N T n L X > < a : K e y V a l u e O f D i a g r a m O b j e c t K e y a n y T y p e z b w N T n L X > < a : K e y > < K e y > M e a s u r e s \ S u m   o f   t o t a l _ s a l e s < / K e y > < / a : K e y > < a : V a l u e   i : t y p e = " M e a s u r e G r i d N o d e V i e w S t a t e " > < C o l u m n > 2 3 < / C o l u m n > < L a y e d O u t > t r u e < / L a y e d O u t > < R o w > 1 < / R o w > < W a s U I I n v i s i b l e > t r u e < / W a s U I I n v i s i b l e > < / a : V a l u e > < / a : K e y V a l u e O f D i a g r a m O b j e c t K e y a n y T y p e z b w N T n L X > < a : K e y V a l u e O f D i a g r a m O b j e c t K e y a n y T y p e z b w N T n L X > < a : K e y > < K e y > M e a s u r e s \ S u m   o f   t o t a l _ s a l e s \ T a g I n f o \ F o r m u l a < / K e y > < / a : K e y > < a : V a l u e   i : t y p e = " M e a s u r e G r i d V i e w S t a t e I D i a g r a m T a g A d d i t i o n a l I n f o " / > < / a : K e y V a l u e O f D i a g r a m O b j e c t K e y a n y T y p e z b w N T n L X > < a : K e y V a l u e O f D i a g r a m O b j e c t K e y a n y T y p e z b w N T n L X > < a : K e y > < K e y > M e a s u r e s \ S u m   o f   t o t a l _ s a l e s \ T a g I n f o \ V a l u e < / K e y > < / a : K e y > < a : V a l u e   i : t y p e = " M e a s u r e G r i d V i e w S t a t e I D i a g r a m T a g A d d i t i o n a l I n f o " / > < / a : K e y V a l u e O f D i a g r a m O b j e c t K e y a n y T y p e z b w N T n L X > < a : K e y V a l u e O f D i a g r a m O b j e c t K e y a n y T y p e z b w N T n L X > < a : K e y > < K e y > M e a s u r e s \ S u m   o f   P r o f i t < / K e y > < / a : K e y > < a : V a l u e   i : t y p e = " M e a s u r e G r i d N o d e V i e w S t a t e " > < C o l u m n > 2 4 < / 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 D a t e . 1 . 1 . 1 < / K e y > < / a : K e y > < a : V a l u e   i : t y p e = " M e a s u r e G r i d N o d e V i e w S t a t e " > < C o l u m n > 3 < / C o l u m n > < L a y e d O u t > t r u e < / L a y e d O u t > < / a : V a l u e > < / a : K e y V a l u e O f D i a g r a m O b j e c t K e y a n y T y p e z b w N T n L X > < a : K e y V a l u e O f D i a g r a m O b j e c t K e y a n y T y p e z b w N T n L X > < a : K e y > < K e y > C o l u m n s \ S h i p   D a t e . 1 . 1 . 2 < / K e y > < / a : K e y > < a : V a l u e   i : t y p e = " M e a s u r e G r i d N o d e V i e w S t a t e " > < C o l u m n > 4 < / C o l u m n > < L a y e d O u t > t r u e < / L a y e d O u t > < / a : V a l u e > < / a : K e y V a l u e O f D i a g r a m O b j e c t K e y a n y T y p e z b w N T n L X > < a : K e y V a l u e O f D i a g r a m O b j e c t K e y a n y T y p e z b w N T n L X > < a : K e y > < K e y > C o l u m n s \ S h i p   D a t e   y e a r < / K e y > < / a : K e y > < a : V a l u e   i : t y p e = " M e a s u r e G r i d N o d e V i e w S t a t e " > < C o l u m n > 5 < / C o l u m n > < L a y e d O u t > t r u e < / L a y e d O u t > < / a : V a l u e > < / a : K e y V a l u e O f D i a g r a m O b j e c t K e y a n y T y p e z b w N T n L X > < a : K e y V a l u e O f D i a g r a m O b j e c t K e y a n y T y p e z b w N T n L X > < a : K e y > < K e y > C o l u m n s \ s h i p   d a t e 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 I D < / K e y > < / a : K e y > < a : V a l u e   i : t y p e = " M e a s u r e G r i d N o d e V i e w S t a t e " > < C o l u m n > 8 < / C o l u m n > < L a y e d O u t > t r u e < / L a y e d O u t > < / a : V a l u e > < / a : K e y V a l u e O f D i a g r a m O b j e c t K e y a n y T y p e z b w N T n L X > < a : K e y V a l u e O f D i a g r a m O b j e c t K e y a n y T y p e z b w N T n L X > < a : K e y > < K e y > C o l u m n s \ C u s t o m e r   N a m e < / K e y > < / a : K e y > < a : V a l u e   i : t y p e = " M e a s u r e G r i d N o d e V i e w S t a t e " > < C o l u m n > 9 < / C o l u m n > < L a y e d O u t > t r u e < / L a y e d O u t > < / a : V a l u e > < / a : K e y V a l u e O f D i a g r a m O b j e c t K e y a n y T y p e z b w N T n L X > < a : K e y V a l u e O f D i a g r a m O b j e c t K e y a n y T y p e z b w N T n L X > < a : K e y > < K e y > C o l u m n s \ S e g m e n t < / 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 C o l u m n s \ c i t y < / K e y > < / a : K e y > < a : V a l u e   i : t y p e = " M e a s u r e G r i d N o d e V i e w S t a t e " > < C o l u m n > 1 2 < / C o l u m n > < L a y e d O u t > t r u e < / L a y e d O u t > < / a : V a l u e > < / a : K e y V a l u e O f D i a g r a m O b j e c t K e y a n y T y p e z b w N T n L X > < a : K e y V a l u e O f D i a g r a m O b j e c t K e y a n y T y p e z b w N T n L X > < a : K e y > < K e y > C o l u m n s \ S t a t e < / K e y > < / a : K e y > < a : V a l u e   i : t y p e = " M e a s u r e G r i d N o d e V i e w S t a t e " > < C o l u m n > 1 3 < / C o l u m n > < L a y e d O u t > t r u e < / L a y e d O u t > < / a : V a l u e > < / a : K e y V a l u e O f D i a g r a m O b j e c t K e y a n y T y p e z b w N T n L X > < a : K e y V a l u e O f D i a g r a m O b j e c t K e y a n y T y p e z b w N T n L X > < a : K e y > < K e y > C o l u m n s \ P o s t a l   C o d e < / 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 C o l u m n s \ P r o d u c t   I D < / K e y > < / a : K e y > < a : V a l u e   i : t y p e = " M e a s u r e G r i d N o d e V i e w S t a t e " > < C o l u m n > 1 6 < / C o l u m n > < L a y e d O u t > t r u e < / L a y e d O u t > < / a : V a l u e > < / a : K e y V a l u e O f D i a g r a m O b j e c t K e y a n y T y p e z b w N T n L X > < a : K e y V a l u e O f D i a g r a m O b j e c t K e y a n y T y p e z b w N T n L X > < a : K e y > < K e y > C o l u m n s \ C a t e g o r y < / K e y > < / a : K e y > < a : V a l u e   i : t y p e = " M e a s u r e G r i d N o d e V i e w S t a t e " > < C o l u m n > 1 7 < / C o l u m n > < L a y e d O u t > t r u e < / L a y e d O u t > < / a : V a l u e > < / a : K e y V a l u e O f D i a g r a m O b j e c t K e y a n y T y p e z b w N T n L X > < a : K e y V a l u e O f D i a g r a m O b j e c t K e y a n y T y p e z b w N T n L X > < a : K e y > < K e y > C o l u m n s \ S u b - C a t e g o r y < / K e y > < / a : K e y > < a : V a l u e   i : t y p e = " M e a s u r e G r i d N o d e V i e w S t a t e " > < C o l u m n > 1 8 < / C o l u m n > < L a y e d O u t > t r u e < / L a y e d O u t > < / a : V a l u e > < / a : K e y V a l u e O f D i a g r a m O b j e c t K e y a n y T y p e z b w N T n L X > < a : K e y V a l u e O f D i a g r a m O b j e c t K e y a n y T y p e z b w N T n L X > < a : K e y > < K e y > C o l u m n s \ P r o d u c t   N a m e < / K e y > < / a : K e y > < a : V a l u e   i : t y p e = " M e a s u r e G r i d N o d e V i e w S t a t e " > < C o l u m n > 1 9 < / C o l u m n > < L a y e d O u t > t r u e < / L a y e d O u t > < / a : V a l u e > < / a : K e y V a l u e O f D i a g r a m O b j e c t K e y a n y T y p e z b w N T n L X > < a : K e y V a l u e O f D i a g r a m O b j e c t K e y a n y T y p e z b w N T n L X > < a : K e y > < K e y > C o l u m n s \ S a l e s < / K e y > < / a : K e y > < a : V a l u e   i : t y p e = " M e a s u r e G r i d N o d e V i e w S t a t e " > < C o l u m n > 2 0 < / C o l u m n > < L a y e d O u t > t r u e < / L a y e d O u t > < / a : V a l u e > < / a : K e y V a l u e O f D i a g r a m O b j e c t K e y a n y T y p e z b w N T n L X > < a : K e y V a l u e O f D i a g r a m O b j e c t K e y a n y T y p e z b w N T n L X > < a : K e y > < K e y > C o l u m n s \ Q u a n t i t y < / K e y > < / a : K e y > < a : V a l u e   i : t y p e = " M e a s u r e G r i d N o d e V i e w S t a t e " > < C o l u m n > 2 1 < / C o l u m n > < L a y e d O u t > t r u e < / L a y e d O u t > < / a : V a l u e > < / a : K e y V a l u e O f D i a g r a m O b j e c t K e y a n y T y p e z b w N T n L X > < a : K e y V a l u e O f D i a g r a m O b j e c t K e y a n y T y p e z b w N T n L X > < a : K e y > < K e y > C o l u m n s \ D i s c o u n t < / K e y > < / a : K e y > < a : V a l u e   i : t y p e = " M e a s u r e G r i d N o d e V i e w S t a t e " > < C o l u m n > 2 2 < / C o l u m n > < L a y e d O u t > t r u e < / L a y e d O u t > < / a : V a l u e > < / a : K e y V a l u e O f D i a g r a m O b j e c t K e y a n y T y p e z b w N T n L X > < a : K e y V a l u e O f D i a g r a m O b j e c t K e y a n y T y p e z b w N T n L X > < a : K e y > < K e y > C o l u m n s \ t o t a l _ s a l e s < / K e y > < / a : K e y > < a : V a l u e   i : t y p e = " M e a s u r e G r i d N o d e V i e w S t a t e " > < C o l u m n > 2 3 < / C o l u m n > < L a y e d O u t > t r u e < / L a y e d O u t > < / a : V a l u e > < / a : K e y V a l u e O f D i a g r a m O b j e c t K e y a n y T y p e z b w N T n L X > < a : K e y V a l u e O f D i a g r a m O b j e c t K e y a n y T y p e z b w N T n L X > < a : K e y > < K e y > C o l u m n s \ P r o f i t < / K e y > < / a : K e y > < a : V a l u e   i : t y p e = " M e a s u r e G r i d N o d e V i e w S t a t e " > < C o l u m n > 2 4 < / C o l u m n > < L a y e d O u t > t r u e < / L a y e d O u t > < / a : V a l u e > < / a : K e y V a l u e O f D i a g r a m O b j e c t K e y a n y T y p e z b w N T n L X > < a : K e y V a l u e O f D i a g r a m O b j e c t K e y a n y T y p e z b w N T n L X > < a : K e y > < K e y > C o l u m n s \ O r d e r   D a t e   ( Y e a r ) < / K e y > < / a : K e y > < a : V a l u e   i : t y p e = " M e a s u r e G r i d N o d e V i e w S t a t e " > < C o l u m n > 2 5 < / C o l u m n > < L a y e d O u t > t r u e < / L a y e d O u t > < / a : V a l u e > < / a : K e y V a l u e O f D i a g r a m O b j e c t K e y a n y T y p e z b w N T n L X > < a : K e y V a l u e O f D i a g r a m O b j e c t K e y a n y T y p e z b w N T n L X > < a : K e y > < K e y > C o l u m n s \ O r d e r   D a t e   ( Q u a r t e r ) < / 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 L i n k s \ & l t ; C o l u m n s \ C o u n t   o f   t o t a l _ s a l e s & g t ; - & l t ; M e a s u r e s \ t o t a l _ s a l e s & g t ; < / K e y > < / a : K e y > < a : V a l u e   i : t y p e = " M e a s u r e G r i d V i e w S t a t e I D i a g r a m L i n k " / > < / a : K e y V a l u e O f D i a g r a m O b j e c t K e y a n y T y p e z b w N T n L X > < a : K e y V a l u e O f D i a g r a m O b j e c t K e y a n y T y p e z b w N T n L X > < a : K e y > < K e y > L i n k s \ & l t ; C o l u m n s \ C o u n t   o f   t o t a l _ s a l e s & g t ; - & l t ; M e a s u r e s \ t o t a l _ s a l e s & g t ; \ C O L U M N < / K e y > < / a : K e y > < a : V a l u e   i : t y p e = " M e a s u r e G r i d V i e w S t a t e I D i a g r a m L i n k E n d p o i n t " / > < / a : K e y V a l u e O f D i a g r a m O b j e c t K e y a n y T y p e z b w N T n L X > < a : K e y V a l u e O f D i a g r a m O b j e c t K e y a n y T y p e z b w N T n L X > < a : K e y > < K e y > L i n k s \ & l t ; C o l u m n s \ C o u n t   o f   t o t a l _ s a l e s & g t ; - & l t ; M e a s u r e s \ t o t a l _ s a l e s & g t ; \ M E A S U R E < / K e y > < / a : K e y > < a : V a l u e   i : t y p e = " M e a s u r e G r i d V i e w S t a t e I D i a g r a m L i n k E n d p o i n t " / > < / a : K e y V a l u e O f D i a g r a m O b j e c t K e y a n y T y p e z b w N T n L X > < a : K e y V a l u e O f D i a g r a m O b j e c t K e y a n y T y p e z b w N T n L X > < a : K e y > < K e y > L i n k s \ & l t ; C o l u m n s \ S u m   o f   t o t a l _ s a l e s & g t ; - & l t ; M e a s u r e s \ t o t a l _ s a l e s & g t ; < / K e y > < / a : K e y > < a : V a l u e   i : t y p e = " M e a s u r e G r i d V i e w S t a t e I D i a g r a m L i n k " / > < / a : K e y V a l u e O f D i a g r a m O b j e c t K e y a n y T y p e z b w N T n L X > < a : K e y V a l u e O f D i a g r a m O b j e c t K e y a n y T y p e z b w N T n L X > < a : K e y > < K e y > L i n k s \ & l t ; C o l u m n s \ S u m   o f   t o t a l _ s a l e s & g t ; - & l t ; M e a s u r e s \ t o t a l _ s a l e s & g t ; \ C O L U M N < / K e y > < / a : K e y > < a : V a l u e   i : t y p e = " M e a s u r e G r i d V i e w S t a t e I D i a g r a m L i n k E n d p o i n t " / > < / a : K e y V a l u e O f D i a g r a m O b j e c t K e y a n y T y p e z b w N T n L X > < a : K e y V a l u e O f D i a g r a m O b j e c t K e y a n y T y p e z b w N T n L X > < a : K e y > < K e y > L i n k s \ & l t ; C o l u m n s \ S u m   o f   t o t a l _ s a l e s & g t ; - & l t ; M e a s u r e s \ t o t a l _ s a l e s & g t ; \ M E A S U R E 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 S h i p p i n g _ C o s t 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 S h i p p i n g _ C o s t 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 C o l u m n s \ S h i p p i n g   C o s t   P e r   U n i t 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 C o l u m n s \ S h i p p i n g   C o s t   P e r   U n i t 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 T a g s \ T a b l e s \ & l t ; T a b l e s \ P e o p l e & g t ; < / K e y > < / D i a g r a m O b j e c t K e y > < D i a g r a m O b j e c t K e y > < K e y > D y n a m i c   T a g s \ T a b l e s \ & l t ; T a b l e s \ R e t u r n & g t ; < / K e y > < / D i a g r a m O b j e c t K e y > < D i a g r a m O b j e c t K e y > < K e y > D y n a m i c   T a g s \ T a b l e s \ & l t ; T a b l e s \ S h i p p i n g _ C o s t & g t ; < / 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 T a b l e s \ O r d e r s \ C o l u m n s \ O r d e r   Y e a r < / K e y > < / D i a g r a m O b j e c t K e y > < D i a g r a m O b j e c t K e y > < K e y > T a b l e s \ O r d e r s \ C o l u m n s \ S h i p   D a t e . 1 . 1 . 1 < / K e y > < / D i a g r a m O b j e c t K e y > < D i a g r a m O b j e c t K e y > < K e y > T a b l e s \ O r d e r s \ C o l u m n s \ S h i p   D a t e . 1 . 1 . 2 < / K e y > < / D i a g r a m O b j e c t K e y > < D i a g r a m O b j e c t K e y > < K e y > T a b l e s \ O r d e r s \ C o l u m n s \ S h i p   D a t e   y e a r < / K e y > < / D i a g r a m O b j e c t K e y > < D i a g r a m O b j e c t K e y > < K e y > T a b l e s \ O r d e r s \ C o l u m n s \ s h i p   d a t e < / 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 T a b l e s \ O r d e r s \ C o l u m n s \ t o t a l _ s a l e s < / K e y > < / D i a g r a m O b j e c t K e y > < D i a g r a m O b j e c t K e y > < K e y > T a b l e s \ O r d e r s \ C o l u m n s \ P r o f i t < / 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 T a b l e s \ O r d e r s \ M e a s u r e s \ C o u n t   o f   t o t a l _ s a l e s < / K e y > < / D i a g r a m O b j e c t K e y > < D i a g r a m O b j e c t K e y > < K e y > T a b l e s \ O r d e r s \ C o u n t   o f   t o t a l _ s a l e s \ A d d i t i o n a l   I n f o \ I m p l i c i t   M e a s u r e < / K e y > < / D i a g r a m O b j e c t K e y > < D i a g r a m O b j e c t K e y > < K e y > T a b l e s \ O r d e r s \ M e a s u r e s \ S u m   o f   t o t a l _ s a l e s < / K e y > < / D i a g r a m O b j e c t K e y > < D i a g r a m O b j e c t K e y > < K e y > T a b l e s \ O r d e r s \ S u m   o f   t o t a l _ s a l e s \ A d d i t i o n a l   I n f o \ I m p l i c i t   M e a s u r e < / K e y > < / D i a g r a m O b j e c t K e y > < D i a g r a m O b j e c t K e y > < K e y > T a b l e s \ O r d e r s \ M e a s u r e s \ S u m   o f   P r o f i t < / K e y > < / D i a g r a m O b j e c t K e y > < D i a g r a m O b j e c t K e y > < K e y > T a b l e s \ O r d e r s \ S u m   o f   P r o f i t \ A d d i t i o n a l   I n f o \ I m p l i c i t   M e a s u r e < / K e y > < / D i a g r a m O b j e c t K e y > < D i a g r a m O b j e c t K e y > < K e y > T a b l e s \ P e o p l e < / K e y > < / D i a g r a m O b j e c t K e y > < D i a g r a m O b j e c t K e y > < K e y > T a b l e s \ P e o p l e \ C o l u m n s \ P e r s o n < / K e y > < / D i a g r a m O b j e c t K e y > < D i a g r a m O b j e c t K e y > < K e y > T a b l e s \ P e o p l e \ C o l u m n s \ R e g i o n < / K e y > < / D i a g r a m O b j e c t K e y > < D i a g r a m O b j e c t K e y > < K e y > T a b l e s \ R e t u r n < / K e y > < / D i a g r a m O b j e c t K e y > < D i a g r a m O b j e c t K e y > < K e y > T a b l e s \ R e t u r n \ C o l u m n s \ R e t u r n e d < / K e y > < / D i a g r a m O b j e c t K e y > < D i a g r a m O b j e c t K e y > < K e y > T a b l e s \ R e t u r n \ C o l u m n s \ O r d e r   I D < / K e y > < / D i a g r a m O b j e c t K e y > < D i a g r a m O b j e c t K e y > < K e y > T a b l e s \ R e t u r n \ M e a s u r e s \ C o u n t   o f   R e t u r n e d < / K e y > < / D i a g r a m O b j e c t K e y > < D i a g r a m O b j e c t K e y > < K e y > T a b l e s \ R e t u r n \ C o u n t   o f   R e t u r n e d \ A d d i t i o n a l   I n f o \ I m p l i c i t   M e a s u r e < / K e y > < / D i a g r a m O b j e c t K e y > < D i a g r a m O b j e c t K e y > < K e y > T a b l e s \ S h i p p i n g _ C o s t < / K e y > < / D i a g r a m O b j e c t K e y > < D i a g r a m O b j e c t K e y > < K e y > T a b l e s \ S h i p p i n g _ C o s t \ C o l u m n s \ S t a t e < / K e y > < / D i a g r a m O b j e c t K e y > < D i a g r a m O b j e c t K e y > < K e y > T a b l e s \ S h i p p i n g _ C o s t \ C o l u m n s \ S h i p p i n g   C o s t   P e r   U n i t < / K e y > < / D i a g r a m O b j e c t K e y > < D i a g r a m O b j e c t K e y > < K e y > R e l a t i o n s h i p s \ & l t ; T a b l e s \ O r d e r s \ C o l u m n s \ O r d e r   I D & g t ; - & l t ; T a b l e s \ R e t u r n \ C o l u m n s \ O r d e r   I D & g t ; < / K e y > < / D i a g r a m O b j e c t K e y > < D i a g r a m O b j e c t K e y > < K e y > R e l a t i o n s h i p s \ & l t ; T a b l e s \ O r d e r s \ C o l u m n s \ O r d e r   I D & g t ; - & l t ; T a b l e s \ R e t u r n \ C o l u m n s \ O r d e r   I D & g t ; \ F K < / K e y > < / D i a g r a m O b j e c t K e y > < D i a g r a m O b j e c t K e y > < K e y > R e l a t i o n s h i p s \ & l t ; T a b l e s \ O r d e r s \ C o l u m n s \ O r d e r   I D & g t ; - & l t ; T a b l e s \ R e t u r n \ C o l u m n s \ O r d e r   I D & g t ; \ P K < / K e y > < / D i a g r a m O b j e c t K e y > < D i a g r a m O b j e c t K e y > < K e y > R e l a t i o n s h i p s \ & l t ; T a b l e s \ O r d e r s \ C o l u m n s \ O r d e r   I D & g t ; - & l t ; T a b l e s \ R e t u r n \ C o l u m n s \ O r d e r   I D & g t ; \ C r o s s F i l t e r < / K e y > < / D i a g r a m O b j e c t K e y > < D i a g r a m O b j e c t K e y > < K e y > R e l a t i o n s h i p s \ & l t ; T a b l e s \ O r d e r s \ C o l u m n s \ S t a t e & g t ; - & l t ; T a b l e s \ S h i p p i n g _ C o s t \ C o l u m n s \ S t a t e & g t ; < / K e y > < / D i a g r a m O b j e c t K e y > < D i a g r a m O b j e c t K e y > < K e y > R e l a t i o n s h i p s \ & l t ; T a b l e s \ O r d e r s \ C o l u m n s \ S t a t e & g t ; - & l t ; T a b l e s \ S h i p p i n g _ C o s t \ C o l u m n s \ S t a t e & g t ; \ F K < / K e y > < / D i a g r a m O b j e c t K e y > < D i a g r a m O b j e c t K e y > < K e y > R e l a t i o n s h i p s \ & l t ; T a b l e s \ O r d e r s \ C o l u m n s \ S t a t e & g t ; - & l t ; T a b l e s \ S h i p p i n g _ C o s t \ C o l u m n s \ S t a t e & g t ; \ P K < / K e y > < / D i a g r a m O b j e c t K e y > < D i a g r a m O b j e c t K e y > < K e y > R e l a t i o n s h i p s \ & l t ; T a b l e s \ O r d e r s \ C o l u m n s \ S t a t e & g t ; - & l t ; T a b l e s \ S h i p p i n g _ C o s t \ C o l u m n s \ S t a t e & g t ; \ C r o s s F i l t e r < / K e y > < / D i a g r a m O b j e c t K e y > < D i a g r a m O b j e c t K e y > < K e y > R e l a t i o n s h i p s \ & l t ; T a b l e s \ O r d e r s \ C o l u m n s \ R e g i o n & g t ; - & l t ; T a b l e s \ P e o p l e \ C o l u m n s \ R e g i o n & g t ; < / K e y > < / D i a g r a m O b j e c t K e y > < D i a g r a m O b j e c t K e y > < K e y > R e l a t i o n s h i p s \ & l t ; T a b l e s \ O r d e r s \ C o l u m n s \ R e g i o n & g t ; - & l t ; T a b l e s \ P e o p l e \ C o l u m n s \ R e g i o n & g t ; \ F K < / K e y > < / D i a g r a m O b j e c t K e y > < D i a g r a m O b j e c t K e y > < K e y > R e l a t i o n s h i p s \ & l t ; T a b l e s \ O r d e r s \ C o l u m n s \ R e g i o n & g t ; - & l t ; T a b l e s \ P e o p l e \ C o l u m n s \ R e g i o n & g t ; \ P K < / K e y > < / D i a g r a m O b j e c t K e y > < D i a g r a m O b j e c t K e y > < K e y > R e l a t i o n s h i p s \ & l t ; T a b l e s \ O r d e r s \ C o l u m n s \ R e g i o n & g t ; - & l t ; T a b l e s \ P e o p l e \ C o l u m n s \ R e g i o n & g t ; \ C r o s s F i l t e r < / K e y > < / D i a g r a m O b j e c t K e y > < / A l l K e y s > < S e l e c t e d K e y s > < D i a g r a m O b j e c t K e y > < K e y > T a b l e s \ O r d e r s \ C o l u m n s \ O r d e r 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 T a g s \ T a b l e s \ & l t ; T a b l e s \ R e t u r n & g t ; < / K e y > < / a : K e y > < a : V a l u e   i : t y p e = " D i a g r a m D i s p l a y T a g V i e w S t a t e " > < I s N o t F i l t e r e d O u t > t r u e < / I s N o t F i l t e r e d O u t > < / a : V a l u e > < / a : K e y V a l u e O f D i a g r a m O b j e c t K e y a n y T y p e z b w N T n L X > < a : K e y V a l u e O f D i a g r a m O b j e c t K e y a n y T y p e z b w N T n L X > < a : K e y > < K e y > D y n a m i c   T a g s \ T a b l e s \ & l t ; T a b l e s \ S h i p p i n g _ C o s t & g t ; < / K e y > < / a : K e y > < a : V a l u e   i : t y p e = " D i a g r a m D i s p l a y T a g V i e w S t a t e " > < I s N o t F i l t e r e d O u t > t r u e < / I s N o t F i l t e r e d O u t > < / a : V a l u e > < / a : K e y V a l u e O f D i a g r a m O b j e c t K e y a n y T y p e z b w N T n L X > < a : K e y V a l u e O f D i a g r a m O b j e c t K e y a n y T y p e z b w N T n L X > < a : K e y > < K e y > T a b l e s \ O r d e r s < / K e y > < / a : K e y > < a : V a l u e   i : t y p e = " D i a g r a m D i s p l a y N o d e V i e w S t a t e " > < H e i g h t > 6 1 8 . 7 9 9 9 9 9 9 9 9 9 9 9 8 4 < / H e i g h t > < I s E x p a n d e d > t r u e < / I s E x p a n d e d > < L a y e d O u t > t r u e < / L a y e d O u t > < L e f t > 5 5 5 . 6 < / L e f 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I s F o c u s e d > t r u e < / I s F o c u s 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 T a b l e s \ O r d e r s \ C o l u m n s \ O r d e r   Y e a r < / K e y > < / a : K e y > < a : V a l u e   i : t y p e = " D i a g r a m D i s p l a y N o d e V i e w S t a t e " > < H e i g h t > 1 5 0 < / H e i g h t > < I s E x p a n d e d > t r u e < / I s E x p a n d e d > < W i d t h > 2 0 0 < / W i d t h > < / a : V a l u e > < / a : K e y V a l u e O f D i a g r a m O b j e c t K e y a n y T y p e z b w N T n L X > < a : K e y V a l u e O f D i a g r a m O b j e c t K e y a n y T y p e z b w N T n L X > < a : K e y > < K e y > T a b l e s \ O r d e r s \ C o l u m n s \ S h i p   D a t e . 1 . 1 . 1 < / K e y > < / a : K e y > < a : V a l u e   i : t y p e = " D i a g r a m D i s p l a y N o d e V i e w S t a t e " > < H e i g h t > 1 5 0 < / H e i g h t > < I s E x p a n d e d > t r u e < / I s E x p a n d e d > < W i d t h > 2 0 0 < / W i d t h > < / a : V a l u e > < / a : K e y V a l u e O f D i a g r a m O b j e c t K e y a n y T y p e z b w N T n L X > < a : K e y V a l u e O f D i a g r a m O b j e c t K e y a n y T y p e z b w N T n L X > < a : K e y > < K e y > T a b l e s \ O r d e r s \ C o l u m n s \ S h i p   D a t e . 1 . 1 . 2 < / K e y > < / a : K e y > < a : V a l u e   i : t y p e = " D i a g r a m D i s p l a y N o d e V i e w S t a t e " > < H e i g h t > 1 5 0 < / H e i g h t > < I s E x p a n d e d > t r u e < / I s E x p a n d e d > < W i d t h > 2 0 0 < / W i d t h > < / a : V a l u e > < / a : K e y V a l u e O f D i a g r a m O b j e c t K e y a n y T y p e z b w N T n L X > < a : K e y V a l u e O f D i a g r a m O b j e c t K e y a n y T y p e z b w N T n L X > < a : K e y > < K e y > T a b l e s \ O r d e r s \ C o l u m n s \ S h i p   D a t e   y e a r < / 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 T a b l e s \ O r d e r s \ C o l u m n s \ t o t a l _ s a l e s < / 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 T a b l e s \ O r d e r s \ M e a s u r e s \ C o u n t   o f   t o t a l _ s a l e s < / K e y > < / a : K e y > < a : V a l u e   i : t y p e = " D i a g r a m D i s p l a y N o d e V i e w S t a t e " > < H e i g h t > 1 5 0 < / H e i g h t > < I s E x p a n d e d > t r u e < / I s E x p a n d e d > < W i d t h > 2 0 0 < / W i d t h > < / a : V a l u e > < / a : K e y V a l u e O f D i a g r a m O b j e c t K e y a n y T y p e z b w N T n L X > < a : K e y V a l u e O f D i a g r a m O b j e c t K e y a n y T y p e z b w N T n L X > < a : K e y > < K e y > T a b l e s \ O r d e r s \ C o u n t   o f   t o t a l _ s a l e s \ A d d i t i o n a l   I n f o \ I m p l i c i t   M e a s u r e < / K e y > < / a : K e y > < a : V a l u e   i : t y p e = " D i a g r a m D i s p l a y V i e w S t a t e I D i a g r a m T a g A d d i t i o n a l I n f o " / > < / a : K e y V a l u e O f D i a g r a m O b j e c t K e y a n y T y p e z b w N T n L X > < a : K e y V a l u e O f D i a g r a m O b j e c t K e y a n y T y p e z b w N T n L X > < a : K e y > < K e y > T a b l e s \ O r d e r s \ M e a s u r e s \ S u m   o f   t o t a l _ s a l e s < / K e y > < / a : K e y > < a : V a l u e   i : t y p e = " D i a g r a m D i s p l a y N o d e V i e w S t a t e " > < H e i g h t > 1 5 0 < / H e i g h t > < I s E x p a n d e d > t r u e < / I s E x p a n d e d > < W i d t h > 2 0 0 < / W i d t h > < / a : V a l u e > < / a : K e y V a l u e O f D i a g r a m O b j e c t K e y a n y T y p e z b w N T n L X > < a : K e y V a l u e O f D i a g r a m O b j e c t K e y a n y T y p e z b w N T n L X > < a : K e y > < K e y > T a b l e s \ O r d e r s \ S u m   o f   t o t a l _ s a l e s \ A d d i t i o n a l 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 T a b l e s \ P e o p l e < / K e y > < / a : K e y > < a : V a l u e   i : t y p e = " D i a g r a m D i s p l a y N o d e V i e w S t a t e " > < H e i g h t > 1 5 0 < / H e i g h t > < I s E x p a n d e d > t r u e < / I s E x p a n d e d > < L a y e d O u t > t r u e < / L a y e d O u t > < L e f t > 2 2 4 . 7 0 3 8 1 0 5 6 7 6 6 5 8 7 < / L e f t > < T o p > 7 1 . 1 9 9 9 9 9 9 9 9 9 9 9 9 8 9 < / T o p > < W i d t h > 2 0 0 < / W i d t h > < / a : V a l u e > < / a : K e y V a l u e O f D i a g r a m O b j e c t K e y a n y T y p e z b w N T n L X > < a : K e y V a l u e O f D i a g r a m O b j e c t K e y a n y T y p e z b w N T n L X > < a : K e y > < K e y > T a b l e s \ P e o p l e \ C o l u m n s \ P e r s o n < / 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W i d t h > 2 0 0 < / W i d t h > < / a : V a l u e > < / a : K e y V a l u e O f D i a g r a m O b j e c t K e y a n y T y p e z b w N T n L X > < a : K e y V a l u e O f D i a g r a m O b j e c t K e y a n y T y p e z b w N T n L X > < a : K e y > < K e y > T a b l e s \ R e t u r n < / K e y > < / a : K e y > < a : V a l u e   i : t y p e = " D i a g r a m D i s p l a y N o d e V i e w S t a t e " > < H e i g h t > 1 5 0 < / H e i g h t > < I s E x p a n d e d > t r u e < / I s E x p a n d e d > < L a y e d O u t > t r u e < / L a y e d O u t > < L e f t > 2 4 0 . 6 0 7 6 2 1 1 3 5 3 3 1 5 < / L e f t > < T a b I n d e x > 3 < / T a b I n d e x > < T o p > 3 3 3 . 6 < / T o p > < W i d t h > 2 0 0 < / W i d t h > < / a : V a l u e > < / a : K e y V a l u e O f D i a g r a m O b j e c t K e y a n y T y p e z b w N T n L X > < a : K e y V a l u e O f D i a g r a m O b j e c t K e y a n y T y p e z b w N T n L X > < a : K e y > < K e y > T a b l e s \ R e t u r n \ C o l u m n s \ R e t u r n e d < / K e y > < / a : K e y > < a : V a l u e   i : t y p e = " D i a g r a m D i s p l a y N o d e V i e w S t a t e " > < H e i g h t > 1 5 0 < / H e i g h t > < I s E x p a n d e d > t r u e < / I s E x p a n d e d > < W i d t h > 2 0 0 < / W i d t h > < / a : V a l u e > < / a : K e y V a l u e O f D i a g r a m O b j e c t K e y a n y T y p e z b w N T n L X > < a : K e y V a l u e O f D i a g r a m O b j e c t K e y a n y T y p e z b w N T n L X > < a : K e y > < K e y > T a b l e s \ R e t u r n \ C o l u m n s \ O r d e r   I D < / K e y > < / a : K e y > < a : V a l u e   i : t y p e = " D i a g r a m D i s p l a y N o d e V i e w S t a t e " > < H e i g h t > 1 5 0 < / H e i g h t > < I s E x p a n d e d > t r u e < / I s E x p a n d e d > < W i d t h > 2 0 0 < / W i d t h > < / a : V a l u e > < / a : K e y V a l u e O f D i a g r a m O b j e c t K e y a n y T y p e z b w N T n L X > < a : K e y V a l u e O f D i a g r a m O b j e c t K e y a n y T y p e z b w N T n L X > < a : K e y > < K e y > T a b l e s \ R e t u r n \ M e a s u r e s \ C o u n t   o f   R e t u r n e d < / K e y > < / a : K e y > < a : V a l u e   i : t y p e = " D i a g r a m D i s p l a y N o d e V i e w S t a t e " > < H e i g h t > 1 5 0 < / H e i g h t > < I s E x p a n d e d > t r u e < / I s E x p a n d e d > < W i d t h > 2 0 0 < / W i d t h > < / a : V a l u e > < / a : K e y V a l u e O f D i a g r a m O b j e c t K e y a n y T y p e z b w N T n L X > < a : K e y V a l u e O f D i a g r a m O b j e c t K e y a n y T y p e z b w N T n L X > < a : K e y > < K e y > T a b l e s \ R e t u r n \ C o u n t   o f   R e t u r n e d \ A d d i t i o n a l   I n f o \ I m p l i c i t   M e a s u r e < / K e y > < / a : K e y > < a : V a l u e   i : t y p e = " D i a g r a m D i s p l a y V i e w S t a t e I D i a g r a m T a g A d d i t i o n a l I n f o " / > < / a : K e y V a l u e O f D i a g r a m O b j e c t K e y a n y T y p e z b w N T n L X > < a : K e y V a l u e O f D i a g r a m O b j e c t K e y a n y T y p e z b w N T n L X > < a : K e y > < K e y > T a b l e s \ S h i p p i n g _ C o s t < / K e y > < / a : K e y > < a : V a l u e   i : t y p e = " D i a g r a m D i s p l a y N o d e V i e w S t a t e " > < H e i g h t > 1 5 0 < / H e i g h t > < I s E x p a n d e d > t r u e < / I s E x p a n d e d > < L a y e d O u t > t r u e < / L a y e d O u t > < L e f t > 9 8 6 . 1 1 1 4 3 1 7 0 2 9 9 7 3 8 < / L e f t > < T a b I n d e x > 2 < / T a b I n d e x > < T o p > 9 4 . 7 9 9 9 9 9 9 9 9 9 9 9 9 5 5 < / T o p > < W i d t h > 2 0 0 < / W i d t h > < / a : V a l u e > < / a : K e y V a l u e O f D i a g r a m O b j e c t K e y a n y T y p e z b w N T n L X > < a : K e y V a l u e O f D i a g r a m O b j e c t K e y a n y T y p e z b w N T n L X > < a : K e y > < K e y > T a b l e s \ S h i p p i n g _ C o s t \ C o l u m n s \ S t a t e < / K e y > < / a : K e y > < a : V a l u e   i : t y p e = " D i a g r a m D i s p l a y N o d e V i e w S t a t e " > < H e i g h t > 1 5 0 < / H e i g h t > < I s E x p a n d e d > t r u e < / I s E x p a n d e d > < W i d t h > 2 0 0 < / W i d t h > < / a : V a l u e > < / a : K e y V a l u e O f D i a g r a m O b j e c t K e y a n y T y p e z b w N T n L X > < a : K e y V a l u e O f D i a g r a m O b j e c t K e y a n y T y p e z b w N T n L X > < a : K e y > < K e y > T a b l e s \ S h i p p i n g _ C o s t \ C o l u m n s \ S h i p p i n g   C o s t   P e r   U n i t < / K e y > < / a : K e y > < a : V a l u e   i : t y p e = " D i a g r a m D i s p l a y N o d e V i e w S t a t e " > < H e i g h t > 1 5 0 < / H e i g h t > < I s E x p a n d e d > t r u e < / I s E x p a n d e d > < W i d t h > 2 0 0 < / W i d t h > < / a : V a l u e > < / a : K e y V a l u e O f D i a g r a m O b j e c t K e y a n y T y p e z b w N T n L X > < a : K e y V a l u e O f D i a g r a m O b j e c t K e y a n y T y p e z b w N T n L X > < a : K e y > < K e y > R e l a t i o n s h i p s \ & l t ; T a b l e s \ O r d e r s \ C o l u m n s \ O r d e r   I D & g t ; - & l t ; T a b l e s \ R e t u r n \ C o l u m n s \ O r d e r   I D & g t ; < / K e y > < / a : K e y > < a : V a l u e   i : t y p e = " D i a g r a m D i s p l a y L i n k V i e w S t a t e " > < A u t o m a t i o n P r o p e r t y H e l p e r T e x t > E n d   p o i n t   1 :   ( 5 3 9 . 6 , 3 1 9 . 4 ) .   E n d   p o i n t   2 :   ( 4 5 6 . 6 0 7 6 2 1 1 3 5 3 3 2 , 4 0 8 . 6 )   < / A u t o m a t i o n P r o p e r t y H e l p e r T e x t > < L a y e d O u t > t r u e < / L a y e d O u t > < P o i n t s   x m l n s : b = " h t t p : / / s c h e m a s . d a t a c o n t r a c t . o r g / 2 0 0 4 / 0 7 / S y s t e m . W i n d o w s " > < b : P o i n t > < b : _ x > 5 3 9 . 6 < / b : _ x > < b : _ y > 3 1 9 . 4 < / b : _ y > < / b : P o i n t > < b : P o i n t > < b : _ x > 5 0 0 . 1 0 3 8 1 0 5 < / b : _ x > < b : _ y > 3 1 9 . 4 < / b : _ y > < / b : P o i n t > < b : P o i n t > < b : _ x > 4 9 8 . 1 0 3 8 1 0 5 < / b : _ x > < b : _ y > 3 2 1 . 4 < / b : _ y > < / b : P o i n t > < b : P o i n t > < b : _ x > 4 9 8 . 1 0 3 8 1 0 5 < / b : _ x > < b : _ y > 4 0 6 . 6 < / b : _ y > < / b : P o i n t > < b : P o i n t > < b : _ x > 4 9 6 . 1 0 3 8 1 0 5 < / b : _ x > < b : _ y > 4 0 8 . 6 < / b : _ y > < / b : P o i n t > < b : P o i n t > < b : _ x > 4 5 6 . 6 0 7 6 2 1 1 3 5 3 3 1 5 6 < / b : _ x > < b : _ y > 4 0 8 . 6 < / b : _ y > < / b : P o i n t > < / P o i n t s > < / a : V a l u e > < / a : K e y V a l u e O f D i a g r a m O b j e c t K e y a n y T y p e z b w N T n L X > < a : K e y V a l u e O f D i a g r a m O b j e c t K e y a n y T y p e z b w N T n L X > < a : K e y > < K e y > R e l a t i o n s h i p s \ & l t ; T a b l e s \ O r d e r s \ C o l u m n s \ O r d e r   I D & g t ; - & l t ; T a b l e s \ R e t u r n \ C o l u m n s \ O r d e r   I D & g t ; \ F K < / K e y > < / a : K e y > < a : V a l u e   i : t y p e = " D i a g r a m D i s p l a y L i n k E n d p o i n t V i e w S t a t e " > < H e i g h t > 1 6 < / H e i g h t > < L a b e l L o c a t i o n   x m l n s : b = " h t t p : / / s c h e m a s . d a t a c o n t r a c t . o r g / 2 0 0 4 / 0 7 / S y s t e m . W i n d o w s " > < b : _ x > 5 3 9 . 6 < / b : _ x > < b : _ y > 3 1 1 . 4 < / b : _ y > < / L a b e l L o c a t i o n > < L o c a t i o n   x m l n s : b = " h t t p : / / s c h e m a s . d a t a c o n t r a c t . o r g / 2 0 0 4 / 0 7 / S y s t e m . W i n d o w s " > < b : _ x > 5 5 5 . 6 < / b : _ x > < b : _ y > 3 1 9 . 4 < / b : _ y > < / L o c a t i o n > < S h a p e R o t a t e A n g l e > 1 8 0 < / S h a p e R o t a t e A n g l e > < W i d t h > 1 6 < / W i d t h > < / a : V a l u e > < / a : K e y V a l u e O f D i a g r a m O b j e c t K e y a n y T y p e z b w N T n L X > < a : K e y V a l u e O f D i a g r a m O b j e c t K e y a n y T y p e z b w N T n L X > < a : K e y > < K e y > R e l a t i o n s h i p s \ & l t ; T a b l e s \ O r d e r s \ C o l u m n s \ O r d e r   I D & g t ; - & l t ; T a b l e s \ R e t u r n \ C o l u m n s \ O r d e r   I D & g t ; \ P K < / K e y > < / a : K e y > < a : V a l u e   i : t y p e = " D i a g r a m D i s p l a y L i n k E n d p o i n t V i e w S t a t e " > < H e i g h t > 1 6 < / H e i g h t > < L a b e l L o c a t i o n   x m l n s : b = " h t t p : / / s c h e m a s . d a t a c o n t r a c t . o r g / 2 0 0 4 / 0 7 / S y s t e m . W i n d o w s " > < b : _ x > 4 4 0 . 6 0 7 6 2 1 1 3 5 3 3 1 5 6 < / b : _ x > < b : _ y > 4 0 0 . 6 < / b : _ y > < / L a b e l L o c a t i o n > < L o c a t i o n   x m l n s : b = " h t t p : / / s c h e m a s . d a t a c o n t r a c t . o r g / 2 0 0 4 / 0 7 / S y s t e m . W i n d o w s " > < b : _ x > 4 4 0 . 6 0 7 6 2 1 1 3 5 3 3 1 5 6 < / b : _ x > < b : _ y > 4 0 8 . 6 < / b : _ y > < / L o c a t i o n > < S h a p e R o t a t e A n g l e > 3 6 0 < / S h a p e R o t a t e A n g l e > < W i d t h > 1 6 < / W i d t h > < / a : V a l u e > < / a : K e y V a l u e O f D i a g r a m O b j e c t K e y a n y T y p e z b w N T n L X > < a : K e y V a l u e O f D i a g r a m O b j e c t K e y a n y T y p e z b w N T n L X > < a : K e y > < K e y > R e l a t i o n s h i p s \ & l t ; T a b l e s \ O r d e r s \ C o l u m n s \ O r d e r   I D & g t ; - & l t ; T a b l e s \ R e t u r n \ C o l u m n s \ O r d e r   I D & g t ; \ C r o s s F i l t e r < / K e y > < / a : K e y > < a : V a l u e   i : t y p e = " D i a g r a m D i s p l a y L i n k C r o s s F i l t e r V i e w S t a t e " > < P o i n t s   x m l n s : b = " h t t p : / / s c h e m a s . d a t a c o n t r a c t . o r g / 2 0 0 4 / 0 7 / S y s t e m . W i n d o w s " > < b : P o i n t > < b : _ x > 5 3 9 . 6 < / b : _ x > < b : _ y > 3 1 9 . 4 < / b : _ y > < / b : P o i n t > < b : P o i n t > < b : _ x > 5 0 0 . 1 0 3 8 1 0 5 < / b : _ x > < b : _ y > 3 1 9 . 4 < / b : _ y > < / b : P o i n t > < b : P o i n t > < b : _ x > 4 9 8 . 1 0 3 8 1 0 5 < / b : _ x > < b : _ y > 3 2 1 . 4 < / b : _ y > < / b : P o i n t > < b : P o i n t > < b : _ x > 4 9 8 . 1 0 3 8 1 0 5 < / b : _ x > < b : _ y > 4 0 6 . 6 < / b : _ y > < / b : P o i n t > < b : P o i n t > < b : _ x > 4 9 6 . 1 0 3 8 1 0 5 < / b : _ x > < b : _ y > 4 0 8 . 6 < / b : _ y > < / b : P o i n t > < b : P o i n t > < b : _ x > 4 5 6 . 6 0 7 6 2 1 1 3 5 3 3 1 5 6 < / b : _ x > < b : _ y > 4 0 8 . 6 < / b : _ y > < / b : P o i n t > < / P o i n t s > < / a : V a l u e > < / a : K e y V a l u e O f D i a g r a m O b j e c t K e y a n y T y p e z b w N T n L X > < a : K e y V a l u e O f D i a g r a m O b j e c t K e y a n y T y p e z b w N T n L X > < a : K e y > < K e y > R e l a t i o n s h i p s \ & l t ; T a b l e s \ O r d e r s \ C o l u m n s \ S t a t e & g t ; - & l t ; T a b l e s \ S h i p p i n g _ C o s t \ C o l u m n s \ S t a t e & g t ; < / K e y > < / a : K e y > < a : V a l u e   i : t y p e = " D i a g r a m D i s p l a y L i n k V i e w S t a t e " > < A u t o m a t i o n P r o p e r t y H e l p e r T e x t > E n d   p o i n t   1 :   ( 7 7 1 . 6 , 3 0 9 . 4 ) .   E n d   p o i n t   2 :   ( 9 7 0 . 1 1 1 4 3 1 7 0 2 9 9 7 , 1 6 9 . 8 )   < / A u t o m a t i o n P r o p e r t y H e l p e r T e x t > < L a y e d O u t > t r u e < / L a y e d O u t > < P o i n t s   x m l n s : b = " h t t p : / / s c h e m a s . d a t a c o n t r a c t . o r g / 2 0 0 4 / 0 7 / S y s t e m . W i n d o w s " > < b : P o i n t > < b : _ x > 7 7 1 . 5 9 9 9 9 9 9 9 9 9 9 9 9 1 < / b : _ x > < b : _ y > 3 0 9 . 4 < / b : _ y > < / b : P o i n t > < b : P o i n t > < b : _ x > 8 6 8 . 8 5 5 7 1 6 < / b : _ x > < b : _ y > 3 0 9 . 4 < / b : _ y > < / b : P o i n t > < b : P o i n t > < b : _ x > 8 7 0 . 8 5 5 7 1 6 < / b : _ x > < b : _ y > 3 0 7 . 4 < / b : _ y > < / b : P o i n t > < b : P o i n t > < b : _ x > 8 7 0 . 8 5 5 7 1 6 < / b : _ x > < b : _ y > 1 7 1 . 8 < / b : _ y > < / b : P o i n t > < b : P o i n t > < b : _ x > 8 7 2 . 8 5 5 7 1 6 < / b : _ x > < b : _ y > 1 6 9 . 8 < / b : _ y > < / b : P o i n t > < b : P o i n t > < b : _ x > 9 7 0 . 1 1 1 4 3 1 7 0 2 9 9 7 3 8 < / b : _ x > < b : _ y > 1 6 9 . 8 < / b : _ y > < / b : P o i n t > < / P o i n t s > < / a : V a l u e > < / a : K e y V a l u e O f D i a g r a m O b j e c t K e y a n y T y p e z b w N T n L X > < a : K e y V a l u e O f D i a g r a m O b j e c t K e y a n y T y p e z b w N T n L X > < a : K e y > < K e y > R e l a t i o n s h i p s \ & l t ; T a b l e s \ O r d e r s \ C o l u m n s \ S t a t e & g t ; - & l t ; T a b l e s \ S h i p p i n g _ C o s t \ C o l u m n s \ S t a t e & g t ; \ F K < / K e y > < / a : K e y > < a : V a l u e   i : t y p e = " D i a g r a m D i s p l a y L i n k E n d p o i n t V i e w S t a t e " > < H e i g h t > 1 6 < / H e i g h t > < L a b e l L o c a t i o n   x m l n s : b = " h t t p : / / s c h e m a s . d a t a c o n t r a c t . o r g / 2 0 0 4 / 0 7 / S y s t e m . W i n d o w s " > < b : _ x > 7 5 5 . 5 9 9 9 9 9 9 9 9 9 9 9 9 1 < / b : _ x > < b : _ y > 3 0 1 . 4 < / b : _ y > < / L a b e l L o c a t i o n > < L o c a t i o n   x m l n s : b = " h t t p : / / s c h e m a s . d a t a c o n t r a c t . o r g / 2 0 0 4 / 0 7 / S y s t e m . W i n d o w s " > < b : _ x > 7 5 5 . 6 < / b : _ x > < b : _ y > 3 0 9 . 4 < / b : _ y > < / L o c a t i o n > < S h a p e R o t a t e A n g l e > 3 6 0 < / S h a p e R o t a t e A n g l e > < W i d t h > 1 6 < / W i d t h > < / a : V a l u e > < / a : K e y V a l u e O f D i a g r a m O b j e c t K e y a n y T y p e z b w N T n L X > < a : K e y V a l u e O f D i a g r a m O b j e c t K e y a n y T y p e z b w N T n L X > < a : K e y > < K e y > R e l a t i o n s h i p s \ & l t ; T a b l e s \ O r d e r s \ C o l u m n s \ S t a t e & g t ; - & l t ; T a b l e s \ S h i p p i n g _ C o s t \ C o l u m n s \ S t a t e & g t ; \ P K < / K e y > < / a : K e y > < a : V a l u e   i : t y p e = " D i a g r a m D i s p l a y L i n k E n d p o i n t V i e w S t a t e " > < H e i g h t > 1 6 < / H e i g h t > < L a b e l L o c a t i o n   x m l n s : b = " h t t p : / / s c h e m a s . d a t a c o n t r a c t . o r g / 2 0 0 4 / 0 7 / S y s t e m . W i n d o w s " > < b : _ x > 9 7 0 . 1 1 1 4 3 1 7 0 2 9 9 7 3 8 < / b : _ x > < b : _ y > 1 6 1 . 8 < / b : _ y > < / L a b e l L o c a t i o n > < L o c a t i o n   x m l n s : b = " h t t p : / / s c h e m a s . d a t a c o n t r a c t . o r g / 2 0 0 4 / 0 7 / S y s t e m . W i n d o w s " > < b : _ x > 9 8 6 . 1 1 1 4 3 1 7 0 2 9 9 7 3 8 < / b : _ x > < b : _ y > 1 6 9 . 8 < / b : _ y > < / L o c a t i o n > < S h a p e R o t a t e A n g l e > 1 8 0 < / S h a p e R o t a t e A n g l e > < W i d t h > 1 6 < / W i d t h > < / a : V a l u e > < / a : K e y V a l u e O f D i a g r a m O b j e c t K e y a n y T y p e z b w N T n L X > < a : K e y V a l u e O f D i a g r a m O b j e c t K e y a n y T y p e z b w N T n L X > < a : K e y > < K e y > R e l a t i o n s h i p s \ & l t ; T a b l e s \ O r d e r s \ C o l u m n s \ S t a t e & g t ; - & l t ; T a b l e s \ S h i p p i n g _ C o s t \ C o l u m n s \ S t a t e & g t ; \ C r o s s F i l t e r < / K e y > < / a : K e y > < a : V a l u e   i : t y p e = " D i a g r a m D i s p l a y L i n k C r o s s F i l t e r V i e w S t a t e " > < P o i n t s   x m l n s : b = " h t t p : / / s c h e m a s . d a t a c o n t r a c t . o r g / 2 0 0 4 / 0 7 / S y s t e m . W i n d o w s " > < b : P o i n t > < b : _ x > 7 7 1 . 5 9 9 9 9 9 9 9 9 9 9 9 9 1 < / b : _ x > < b : _ y > 3 0 9 . 4 < / b : _ y > < / b : P o i n t > < b : P o i n t > < b : _ x > 8 6 8 . 8 5 5 7 1 6 < / b : _ x > < b : _ y > 3 0 9 . 4 < / b : _ y > < / b : P o i n t > < b : P o i n t > < b : _ x > 8 7 0 . 8 5 5 7 1 6 < / b : _ x > < b : _ y > 3 0 7 . 4 < / b : _ y > < / b : P o i n t > < b : P o i n t > < b : _ x > 8 7 0 . 8 5 5 7 1 6 < / b : _ x > < b : _ y > 1 7 1 . 8 < / b : _ y > < / b : P o i n t > < b : P o i n t > < b : _ x > 8 7 2 . 8 5 5 7 1 6 < / b : _ x > < b : _ y > 1 6 9 . 8 < / b : _ y > < / b : P o i n t > < b : P o i n t > < b : _ x > 9 7 0 . 1 1 1 4 3 1 7 0 2 9 9 7 3 8 < / b : _ x > < b : _ y > 1 6 9 . 8 < / b : _ y > < / b : P o i n t > < / P o i n t s > < / a : V a l u e > < / a : K e y V a l u e O f D i a g r a m O b j e c t K e y a n y T y p e z b w N T n L X > < a : K e y V a l u e O f D i a g r a m O b j e c t K e y a n y T y p e z b w N T n L X > < a : K e y > < K e y > R e l a t i o n s h i p s \ & l t ; T a b l e s \ O r d e r s \ C o l u m n s \ R e g i o n & g t ; - & l t ; T a b l e s \ P e o p l e \ C o l u m n s \ R e g i o n & g t ; < / K e y > < / a : K e y > < a : V a l u e   i : t y p e = " D i a g r a m D i s p l a y L i n k V i e w S t a t e " > < A u t o m a t i o n P r o p e r t y H e l p e r T e x t > E n d   p o i n t   1 :   ( 5 3 9 . 6 , 2 9 9 . 4 ) .   E n d   p o i n t   2 :   ( 4 4 0 . 7 0 3 8 1 0 5 6 7 6 6 6 , 1 4 6 . 2 )   < / A u t o m a t i o n P r o p e r t y H e l p e r T e x t > < L a y e d O u t > t r u e < / L a y e d O u t > < P o i n t s   x m l n s : b = " h t t p : / / s c h e m a s . d a t a c o n t r a c t . o r g / 2 0 0 4 / 0 7 / S y s t e m . W i n d o w s " > < b : P o i n t > < b : _ x > 5 3 9 . 6 < / b : _ x > < b : _ y > 2 9 9 . 4 < / b : _ y > < / b : P o i n t > < b : P o i n t > < b : _ x > 4 9 2 . 1 5 1 9 0 5 5 < / b : _ x > < b : _ y > 2 9 9 . 4 < / b : _ y > < / b : P o i n t > < b : P o i n t > < b : _ x > 4 9 0 . 1 5 1 9 0 5 5 < / b : _ x > < b : _ y > 2 9 7 . 4 < / b : _ y > < / b : P o i n t > < b : P o i n t > < b : _ x > 4 9 0 . 1 5 1 9 0 5 5 < / b : _ x > < b : _ y > 1 4 8 . 2 < / b : _ y > < / b : P o i n t > < b : P o i n t > < b : _ x > 4 8 8 . 1 5 1 9 0 5 5 < / b : _ x > < b : _ y > 1 4 6 . 2 < / b : _ y > < / b : P o i n t > < b : P o i n t > < b : _ x > 4 4 0 . 7 0 3 8 1 0 5 6 7 6 6 5 9 3 < / b : _ x > < b : _ y > 1 4 6 . 2 < / b : _ y > < / b : P o i n t > < / P o i n t s > < / a : V a l u e > < / a : K e y V a l u e O f D i a g r a m O b j e c t K e y a n y T y p e z b w N T n L X > < a : K e y V a l u e O f D i a g r a m O b j e c t K e y a n y T y p e z b w N T n L X > < a : K e y > < K e y > R e l a t i o n s h i p s \ & l t ; T a b l e s \ O r d e r s \ C o l u m n s \ R e g i o n & g t ; - & l t ; T a b l e s \ P e o p l e \ C o l u m n s \ R e g i o n & g t ; \ F K < / K e y > < / a : K e y > < a : V a l u e   i : t y p e = " D i a g r a m D i s p l a y L i n k E n d p o i n t V i e w S t a t e " > < H e i g h t > 1 6 < / H e i g h t > < L a b e l L o c a t i o n   x m l n s : b = " h t t p : / / s c h e m a s . d a t a c o n t r a c t . o r g / 2 0 0 4 / 0 7 / S y s t e m . W i n d o w s " > < b : _ x > 5 3 9 . 6 < / b : _ x > < b : _ y > 2 9 1 . 4 < / b : _ y > < / L a b e l L o c a t i o n > < L o c a t i o n   x m l n s : b = " h t t p : / / s c h e m a s . d a t a c o n t r a c t . o r g / 2 0 0 4 / 0 7 / S y s t e m . W i n d o w s " > < b : _ x > 5 5 5 . 6 < / b : _ x > < b : _ y > 2 9 9 . 4 < / b : _ y > < / L o c a t i o n > < S h a p e R o t a t e A n g l e > 1 8 0 < / S h a p e R o t a t e A n g l e > < W i d t h > 1 6 < / W i d t h > < / a : V a l u e > < / a : K e y V a l u e O f D i a g r a m O b j e c t K e y a n y T y p e z b w N T n L X > < a : K e y V a l u e O f D i a g r a m O b j e c t K e y a n y T y p e z b w N T n L X > < a : K e y > < K e y > R e l a t i o n s h i p s \ & l t ; T a b l e s \ O r d e r s \ C o l u m n s \ R e g i o n & g t ; - & l t ; T a b l e s \ P e o p l e \ C o l u m n s \ R e g i o n & g t ; \ P K < / K e y > < / a : K e y > < a : V a l u e   i : t y p e = " D i a g r a m D i s p l a y L i n k E n d p o i n t V i e w S t a t e " > < H e i g h t > 1 6 < / H e i g h t > < L a b e l L o c a t i o n   x m l n s : b = " h t t p : / / s c h e m a s . d a t a c o n t r a c t . o r g / 2 0 0 4 / 0 7 / S y s t e m . W i n d o w s " > < b : _ x > 4 2 4 . 7 0 3 8 1 0 5 6 7 6 6 5 9 3 < / b : _ x > < b : _ y > 1 3 8 . 2 < / b : _ y > < / L a b e l L o c a t i o n > < L o c a t i o n   x m l n s : b = " h t t p : / / s c h e m a s . d a t a c o n t r a c t . o r g / 2 0 0 4 / 0 7 / S y s t e m . W i n d o w s " > < b : _ x > 4 2 4 . 7 0 3 8 1 0 5 6 7 6 6 5 9 3 < / b : _ x > < b : _ y > 1 4 6 . 2 < / b : _ y > < / L o c a t i o n > < S h a p e R o t a t e A n g l e > 3 6 0 < / S h a p e R o t a t e A n g l e > < W i d t h > 1 6 < / W i d t h > < / a : V a l u e > < / a : K e y V a l u e O f D i a g r a m O b j e c t K e y a n y T y p e z b w N T n L X > < a : K e y V a l u e O f D i a g r a m O b j e c t K e y a n y T y p e z b w N T n L X > < a : K e y > < K e y > R e l a t i o n s h i p s \ & l t ; T a b l e s \ O r d e r s \ C o l u m n s \ R e g i o n & g t ; - & l t ; T a b l e s \ P e o p l e \ C o l u m n s \ R e g i o n & g t ; \ C r o s s F i l t e r < / K e y > < / a : K e y > < a : V a l u e   i : t y p e = " D i a g r a m D i s p l a y L i n k C r o s s F i l t e r V i e w S t a t e " > < P o i n t s   x m l n s : b = " h t t p : / / s c h e m a s . d a t a c o n t r a c t . o r g / 2 0 0 4 / 0 7 / S y s t e m . W i n d o w s " > < b : P o i n t > < b : _ x > 5 3 9 . 6 < / b : _ x > < b : _ y > 2 9 9 . 4 < / b : _ y > < / b : P o i n t > < b : P o i n t > < b : _ x > 4 9 2 . 1 5 1 9 0 5 5 < / b : _ x > < b : _ y > 2 9 9 . 4 < / b : _ y > < / b : P o i n t > < b : P o i n t > < b : _ x > 4 9 0 . 1 5 1 9 0 5 5 < / b : _ x > < b : _ y > 2 9 7 . 4 < / b : _ y > < / b : P o i n t > < b : P o i n t > < b : _ x > 4 9 0 . 1 5 1 9 0 5 5 < / b : _ x > < b : _ y > 1 4 8 . 2 < / b : _ y > < / b : P o i n t > < b : P o i n t > < b : _ x > 4 8 8 . 1 5 1 9 0 5 5 < / b : _ x > < b : _ y > 1 4 6 . 2 < / b : _ y > < / b : P o i n t > < b : P o i n t > < b : _ x > 4 4 0 . 7 0 3 8 1 0 5 6 7 6 6 5 9 3 < / b : _ x > < b : _ y > 1 4 6 . 2 < / b : _ y > < / b : P o i n t > < / P o i n t s > < / a : V a l u e > < / 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 D a t e . 1 . 1 . 1 < / K e y > < / a : K e y > < a : V a l u e   i : t y p e = " T a b l e W i d g e t B a s e V i e w S t a t e " / > < / a : K e y V a l u e O f D i a g r a m O b j e c t K e y a n y T y p e z b w N T n L X > < a : K e y V a l u e O f D i a g r a m O b j e c t K e y a n y T y p e z b w N T n L X > < a : K e y > < K e y > C o l u m n s \ S h i p   D a t e . 1 . 1 . 2 < / 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 S h i p p i n g _ C o s t 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 S h i p p i n g _ C o s t 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 C o l u m n s \ S h i p p i n g   C o s t   P e r   U n i t 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 D a t e . 1 . 1 . 1 < / K e y > < / a : K e y > < a : V a l u e   i : t y p e = " T a b l e W i d g e t B a s e V i e w S t a t e " / > < / a : K e y V a l u e O f D i a g r a m O b j e c t K e y a n y T y p e z b w N T n L X > < a : K e y V a l u e O f D i a g r a m O b j e c t K e y a n y T y p e z b w N T n L X > < a : K e y > < K e y > C o l u m n s \ S h i p   D a t e . 1 . 1 . 2 < / 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D a t a M a s h u p   s q m i d = " b c 3 1 f a c c - e f 8 8 - 4 6 f 3 - a 5 2 8 - f b 9 1 c 8 f c 3 b 4 c "   x m l n s = " h t t p : / / s c h e m a s . m i c r o s o f t . c o m / D a t a M a s h u p " > A A A A A H g I A A B Q S w M E F A A C A A g A t L w 2 W g + B s o G m A A A A 9 w A A A B I A H A B D b 2 5 m a W c v U G F j a 2 F n Z S 5 4 b W w g o h g A K K A U A A A A A A A A A A A A A A A A A A A A A A A A A A A A h Y 9 N D o I w G A W v Q r q n P 6 j B k I 8 S 4 1 Y S E 6 N x 2 5 Q K j V A M L Z a 7 u f B I X k E S R d 2 5 f J N Z z H v c 7 p A N T R 1 c V W d 1 a 1 L E M E W B M r I t t C l T 1 L t T u E Q Z h 6 2 Q Z 1 G q Y J S N T Q Z b p K h y 7 p I Q 4 r 3 H f o b b r i Q R p Y w c 8 8 1 O V q o R 6 C P r / 3 K o j X X C S I U 4 H F 4 x P M J s z n C 8 i C l m Q C Y K u T Z f I x q D M Q X y A 2 H d 1 6 7 v F F c m X O 2 B T B P I + w R / A l B L A w Q U A A I A C A C 0 v D 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L w 2 W p j z n k B w B Q A A 2 x 0 A A B M A H A B G b 3 J t d W x h c y 9 T Z W N 0 a W 9 u M S 5 t I K I Y A C i g F A A A A A A A A A A A A A A A A A A A A A A A A A A A A O 1 Z b W / b N h D + H i D / g d C A Q R 4 U L 1 L S d l i R D 5 m d o s H a L Y 2 T F Y N t B I r E x E I l 0 R C p N o a R / 7 6 j X m y + 2 n J W D M G Q A E 0 D H s n n O d 7 D I 4 + i O G I J y d G o / t 9 / u 7 + 3 v 0 d n Y Y F j 9 G c R 4 4 K i E 5 R i t r + H 4 G d E y i L C 0 H L 2 E O G 0 / 5 k U X 2 4 J + e K + S 1 L c H 5 C c 4 Z x R 1 x n 8 O r m m M H T y M Z z h Y j I k 3 / K U h D G d H B 5 N z g 4 G J M s w T H M z C l N M D 0 7 z M F 3 Q h E 4 u T z / X T T f D k I U U s / 5 D S h + c n o f y M k 0 9 x I o S 9 7 y a S E 3 t Z j T D m A G d m t d y f M 5 w d u L U R s f 7 P c n j E 6 f q 4 0 w f x 3 z W a T P + B + e i I B l h 4 O V 7 H F b d Y Z q r 8 B b 8 a C x N u y t C e W j c W E / T d B S F a V j Q E 8 5 r 2 l t N P J i F + T 3 M e 7 W Y 4 / W k V 0 W Y 0 z t S Z A O S l l n O j d Q 1 s P C W S + e S f E P n Q 8 d D 5 z l 7 f d z n f R 8 9 t K z 9 q i 0 M 2 h D D D 0 w w g H + 4 N c X w d 2 U a z Z J 5 a 1 G m q 0 w f S Y y 1 + Q Y l Z S Q z Y 6 1 s f 4 S Z P n K E 7 z P Q g N b + g U Q h 1 5 c + g A m s V 6 0 X h L I w R Y O a n M L 7 E t + b Z o K l j M u I G T k D x j 0 p F j p 6 e X t g N b Y T m h 3 l Q m 1 b 8 z K 7 x U X V / q k M c 5 a w h U 5 7 m N C I l O u 1 E Q Y B 0 l 2 i G h 7 X k h r N 0 4 S h W j n o d o F g e Z J q N V f y q n r U H d y N g p P U C d i y Q t Y + A i 8 H 5 w e n 1 3 z / S X 0 q K I a L G v M K O v + 2 a A l R d 3 n o o e P H d r O K A u z 7 j j h T P 3 A e z Z v G 3 7 p r r O v h L V V A k + Y b e M k o c L n E O U Q 8 b u Y X E k N t a J p d l b S M H U j O o g U O C 0 c E g Y w J a w i D Y b M L E C O c Q i L m b a 5 O x E M 4 j G Z S H r S v h f 8 E c c i k Z H V U q 7 l V H 1 W v 7 Q r x L Q p R N e L b V R I 8 W S V q q P z N Q v E 3 S i U j X 8 1 S 4 Q a z V G A 6 d X 6 L j 0 d b f V Q J m D w T g i Y y n 6 d h B C P / C t M S i 8 S r 9 q r V V d l 4 z i H 8 + 9 n x m l 5 F 2 5 3 H 2 F O R O y S w w C x S j Z 4 i i m 4 i C 6 w i 0 2 W 2 I Q j H T x Z a o I d D C Y j O L O g W M L 9 T x I 7 r a P G o d Y m Y f Q 1 e d R C i T E / 3 f N M u E s c G n V x 7 x V 3 b x T d J j z L i k R V R Z V Y v 5 1 M Q R e 6 v d 1 z N I 4 u O z K t 5 G s c 8 I V T X t D U Q t K 4 2 l 8 w F d k L T u T l f u D P 9 d 3 A x d c c K 5 r S H f k S w B P D b 2 i n Y 0 q k 6 C q c 9 M 1 / f T F h y a c W 3 W o O K c Q X O c T i g O 6 7 N I o a S J n 1 7 o p b Z e M s 1 1 o Z 0 N s R p k i W Q j O z p T M E H J 4 Q r s S m X r e Z 0 Q X E e + l R C m T B i C 1 5 n 0 a 8 9 8 U 7 d l 6 a z b + I 3 O y e y t V 9 c g B K e + X q / K X 1 J d x m / 2 6 3 q j Q 7 s V J d o u K 7 r w E 7 E L 9 5 C l c L b K B c e L 4 c c m Q 7 h N Z P 5 6 K 5 M a 0 I a d U 8 o 0 c S i T K 7 D u h w 5 + h 1 R Y t y a m y J N q c u 0 U k y o v l a r 1 K 4 K t z a l l l J d r e s p u Y Q S q y a 1 U F J r o 1 U 5 J N Y / Y s X T l j i W P B W Y 9 7 0 e J Z i J E S B / Q x v A a v 8 n d 2 j c g k 1 h p k P E Z j h H 4 4 r V F P 2 E x i 2 t K c I p x a J l P U 7 s t k E p / g a p y D 6 9 6 G R 3 n c j R N c h G T A + / d D h I t e j x j C K j W K r u N m k P S 0 i L k G a w k C S A M k v y i L k q I e W d 5 i X U / y L U 5 z n F B X 8 c + x B S O J Z m Y R F G T H q q k 5 O F F i 5 + L C p D x T v O W R 6 7 w h V l H a q p W N w e 9 4 Q j z X q g B f Y D z e p G d b Z p / B r J / K 2 + G G h S D r q f W Z 1 z k Y D 9 I t d u c t 3 f S / I N M R I f 1 C 8 w m a f 4 W T 6 o 1 9 Q s D + q 1 c c u D + g 7 v 3 i I Y 3 w S 1 T b 9 W 1 u 3 W O 2 X n J 3 z t 2 X O 3 V / z t D 5 L G Z / w L + M P w T m 1 4 v p Z F J E O L + r n E r C z y Z 6 m f m p p F P 7 X x + + l H B P v / 6 q f 2 E s e a W 8 b v Q F 0 1 x N P x P M n v b w a Q Q 5 + l l C S G F k V J f b 7 X l z 4 D 8 H / z w c / 8 E a y l g 6 p I Q T Z B 1 3 n 1 l U h 6 9 7 F F 3 X n 7 D 1 B L A Q I t A B Q A A g A I A L S 8 N l o P g b K B p g A A A P c A A A A S A A A A A A A A A A A A A A A A A A A A A A B D b 2 5 m a W c v U G F j a 2 F n Z S 5 4 b W x Q S w E C L Q A U A A I A C A C 0 v D Z a D 8 r p q 6 Q A A A D p A A A A E w A A A A A A A A A A A A A A A A D y A A A A W 0 N v b n R l b n R f V H l w Z X N d L n h t b F B L A Q I t A B Q A A g A I A L S 8 N l q Y 8 5 5 A c A U A A N s d A A A T A A A A A A A A A A A A A A A A A O M B A A B G b 3 J t d W x h c y 9 T Z W N 0 a W 9 u M S 5 t U E s F B g A A A A A D A A M A w g A A A K A 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1 G A A A A A A A A S 0 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l b 3 B s Z T w v S X R l b V B h d G g + P C 9 J d G V t T G 9 j Y X R p b 2 4 + P F N 0 Y W J s Z U V u d H J p Z X M + P E V u d H J 5 I F R 5 c G U 9 I k l z U H J p d m F 0 Z S I g V m F s d W U 9 I m w w I i A v P j x F b n R y e S B U e X B l P S J R d W V y e U l E I i B W Y W x 1 Z T 0 i c 2 J i Z D Q 2 M T l m L T R j Z j Y t N D d j Y S 0 5 Y z V m L T U x O G M w M z E 0 Z W I w 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T G F z d F V w Z G F 0 Z W Q i I F Z h b H V l P S J k M j A y N S 0 w M S 0 y M l Q x O D o y O T o x N C 4 x M j U 5 M D M 0 W i I g L z 4 8 R W 5 0 c n k g V H l w Z T 0 i R m l s b E N v b H V t b l R 5 c G V z I i B W Y W x 1 Z T 0 i c 0 J n W T 0 i I C 8 + P E V u d H J 5 I F R 5 c G U 9 I k Z p b G x D b 2 x 1 b W 5 O Y W 1 l c y I g V m F s d W U 9 I n N b J n F 1 b 3 Q 7 U G V y c 2 9 u J n F 1 b 3 Q 7 L C Z x d W 9 0 O 1 J l Z 2 l v b i Z x d W 9 0 O 1 0 i I C 8 + P E V u d H J 5 I F R 5 c G U 9 I k Z p b G x T d G F 0 d X M i I F Z h b H V l P S J z Q 2 9 t c G x l d G U i I C 8 + P E V u d H J 5 I F R 5 c G U 9 I k Z p b G x F c n J v c k N v d W 5 0 I i B W Y W x 1 Z T 0 i b D A i I C 8 + P E V u d H J 5 I F R 5 c G U 9 I k Z p b G x F c n J v c k N v Z G U i I F Z h b H V l P S J z V W 5 r b m 9 3 b i I g L z 4 8 R W 5 0 c n k g V H l w Z T 0 i R m l s b E N v d W 5 0 I i B W Y W x 1 Z T 0 i b D Q i I C 8 + P E V u d H J 5 I F R 5 c G U 9 I k F k Z G V k V G 9 E Y X R h T W 9 k Z W w i I F Z h b H V l P S J s M S I g L z 4 8 R W 5 0 c n k g V H l w Z T 0 i T m F 2 a W d h d G l v b l N 0 Z X B O Y W 1 l I i B W Y W x 1 Z T 0 i c 0 5 h d m l n Y X R p b 2 4 i I C 8 + P E V u d H J 5 I F R 5 c G U 9 I l J l b G F 0 a W 9 u c 2 h p c E l u Z m 9 D b 2 5 0 Y W l u Z X I i I F Z h b H V l P S J z e y Z x d W 9 0 O 2 N v b H V t b k N v d W 5 0 J n F 1 b 3 Q 7 O j I s J n F 1 b 3 Q 7 a 2 V 5 Q 2 9 s d W 1 u T m F t Z X M m c X V v d D s 6 W 1 0 s J n F 1 b 3 Q 7 c X V l c n l S Z W x h d G l v b n N o a X B z J n F 1 b 3 Q 7 O l t d L C Z x d W 9 0 O 2 N v b H V t b k l k Z W 5 0 a X R p Z X M m c X V v d D s 6 W y Z x d W 9 0 O 1 N l Y 3 R p b 2 4 x L 1 B l b 3 B s Z S 9 D a G F u Z 2 V k I F R 5 c G U x L n t Q Z X J z b 2 4 s M H 0 m c X V v d D s s J n F 1 b 3 Q 7 U 2 V j d G l v b j E v U G V v c G x l L 0 N o Y W 5 n Z W Q g V H l w Z T E u e 1 J l Z 2 l v b i w x f S Z x d W 9 0 O 1 0 s J n F 1 b 3 Q 7 Q 2 9 s d W 1 u Q 2 9 1 b n Q m c X V v d D s 6 M i w m c X V v d D t L Z X l D b 2 x 1 b W 5 O Y W 1 l c y Z x d W 9 0 O z p b X S w m c X V v d D t D b 2 x 1 b W 5 J Z G V u d G l 0 a W V z J n F 1 b 3 Q 7 O l s m c X V v d D t T Z W N 0 a W 9 u M S 9 Q Z W 9 w b G U v Q 2 h h b m d l Z C B U e X B l M S 5 7 U G V y c 2 9 u L D B 9 J n F 1 b 3 Q 7 L C Z x d W 9 0 O 1 N l Y 3 R p b 2 4 x L 1 B l b 3 B s Z S 9 D a G F u Z 2 V k I F R 5 c G U x L n t S Z W d p b 2 4 s M X 0 m c X V v d D t d L C Z x d W 9 0 O 1 J l b G F 0 a W 9 u c 2 h p c E l u Z m 8 m c X V v d D s 6 W 1 1 9 I i A v P j w v U 3 R h Y m x l R W 5 0 c m l l c z 4 8 L 0 l 0 Z W 0 + P E l 0 Z W 0 + P E l 0 Z W 1 M b 2 N h d G l v b j 4 8 S X R l b V R 5 c G U + R m 9 y b X V s Y T w v S X R l b V R 5 c G U + P E l 0 Z W 1 Q Y X R o P l N l Y 3 R p b 2 4 x L 1 B l b 3 B s Z S 9 T b 3 V y Y 2 U 8 L 0 l 0 Z W 1 Q Y X R o P j w v S X R l b U x v Y 2 F 0 a W 9 u P j x T d G F i b G V F b n R y a W V z I C 8 + P C 9 J d G V t P j x J d G V t P j x J d G V t T G 9 j Y X R p b 2 4 + P E l 0 Z W 1 U e X B l P k Z v c m 1 1 b G E 8 L 0 l 0 Z W 1 U e X B l P j x J d G V t U G F 0 a D 5 T Z W N 0 a W 9 u M S 9 Q Z W 9 w b G U v U G V v c G x l X 1 N o Z W V 0 P C 9 J d G V t U G F 0 a D 4 8 L 0 l 0 Z W 1 M b 2 N h d G l v b j 4 8 U 3 R h Y m x l R W 5 0 c m l l c y A v P j w v S X R l b T 4 8 S X R l b T 4 8 S X R l b U x v Y 2 F 0 a W 9 u P j x J d G V t V H l w Z T 5 G b 3 J t d W x h P C 9 J d G V t V H l w Z T 4 8 S X R l b V B h d G g + U 2 V j d G l v b j E v U G V v c G x l L 0 N o Y W 5 n Z W Q l M j B U e X B l P C 9 J d G V t U G F 0 a D 4 8 L 0 l 0 Z W 1 M b 2 N h d G l v b j 4 8 U 3 R h Y m x l R W 5 0 c m l l c y A v P j w v S X R l b T 4 8 S X R l b T 4 8 S X R l b U x v Y 2 F 0 a W 9 u P j x J d G V t V H l w Z T 5 G b 3 J t d W x h P C 9 J d G V t V H l w Z T 4 8 S X R l b V B h d G g + U 2 V j d G l v b j E v U m V 0 d X J u P C 9 J d G V t U G F 0 a D 4 8 L 0 l 0 Z W 1 M b 2 N h d G l v b j 4 8 U 3 R h Y m x l R W 5 0 c m l l c z 4 8 R W 5 0 c n k g V H l w Z T 0 i S X N Q c m l 2 Y X R l I i B W Y W x 1 Z T 0 i b D A i I C 8 + P E V u d H J 5 I F R 5 c G U 9 I l F 1 Z X J 5 S U Q i I F Z h b H V l P S J z M D k 3 Y 2 U 4 O T A t Y T J i Z i 0 0 Y 2 R k L W J i Y z g t Y T d j M j J l Z G E 0 N T I 5 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R m l s b G V k Q 2 9 t c G x l d G V S Z X N 1 b H R U b 1 d v c m t z a G V l d C I g V m F s d W U 9 I m w w I i A v P j x F b n R y e S B U e X B l P S J G a W x s T G F z d F V w Z G F 0 Z W Q i I F Z h b H V l P S J k M j A y N S 0 w M S 0 y M l Q x O D o y O T o x N C 4 x M z U 1 N T g 1 W i I g L z 4 8 R W 5 0 c n k g V H l w Z T 0 i R m l s b E N v b H V t b l R 5 c G V z I i B W Y W x 1 Z T 0 i c 0 J n W T 0 i I C 8 + P E V u d H J 5 I F R 5 c G U 9 I k Z p b G x D b 2 x 1 b W 5 O Y W 1 l c y I g V m F s d W U 9 I n N b J n F 1 b 3 Q 7 U m V 0 d X J u Z W Q m c X V v d D s s J n F 1 b 3 Q 7 T 3 J k Z X I g S U Q m c X V v d D t d I i A v P j x F b n R y e S B U e X B l P S J G a W x s U 3 R h d H V z I i B W Y W x 1 Z T 0 i c 0 N v b X B s Z X R l I i A v P j x F b n R y e S B U e X B l P S J S Z X N 1 b H R U e X B l I i B W Y W x 1 Z T 0 i c 1 R h Y m x l I i A v P j x F b n R y e S B U e X B l P S J C d W Z m Z X J O Z X h 0 U m V m c m V z a C I g V m F s d W U 9 I m w x I i A v P j x F b n R y e S B U e X B l P S J G a W x s R X J y b 3 J D b 3 V u d C I g V m F s d W U 9 I m w w I i A v P j x F b n R y e S B U e X B l P S J G a W x s R X J y b 3 J D b 2 R l I i B W Y W x 1 Z T 0 i c 1 V u a 2 5 v d 2 4 i I C 8 + P E V u d H J 5 I F R 5 c G U 9 I k Z p b G x D b 3 V u d C I g V m F s d W U 9 I m w y O T Y 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U m V 0 d X J u L 0 N o Y W 5 n Z W Q g V H l w Z T E u e 1 J l d H V y b m V k L D B 9 J n F 1 b 3 Q 7 L C Z x d W 9 0 O 1 N l Y 3 R p b 2 4 x L 1 J l d H V y b i 9 D a G F u Z 2 V k I F R 5 c G U x L n t P c m R l c i B J R C w x f S Z x d W 9 0 O 1 0 s J n F 1 b 3 Q 7 Q 2 9 s d W 1 u Q 2 9 1 b n Q m c X V v d D s 6 M i w m c X V v d D t L Z X l D b 2 x 1 b W 5 O Y W 1 l c y Z x d W 9 0 O z p b X S w m c X V v d D t D b 2 x 1 b W 5 J Z G V u d G l 0 a W V z J n F 1 b 3 Q 7 O l s m c X V v d D t T Z W N 0 a W 9 u M S 9 S Z X R 1 c m 4 v Q 2 h h b m d l Z C B U e X B l M S 5 7 U m V 0 d X J u Z W Q s M H 0 m c X V v d D s s J n F 1 b 3 Q 7 U 2 V j d G l v b j E v U m V 0 d X J u L 0 N o Y W 5 n Z W Q g V H l w Z T E u e 0 9 y Z G V y I E l E L D F 9 J n F 1 b 3 Q 7 X S w m c X V v d D t S Z W x h d G l v b n N o a X B J b m Z v J n F 1 b 3 Q 7 O l t d f S I g L z 4 8 L 1 N 0 Y W J s Z U V u d H J p Z X M + P C 9 J d G V t P j x J d G V t P j x J d G V t T G 9 j Y X R p b 2 4 + P E l 0 Z W 1 U e X B l P k Z v c m 1 1 b G E 8 L 0 l 0 Z W 1 U e X B l P j x J d G V t U G F 0 a D 5 T Z W N 0 a W 9 u M S 9 S Z X R 1 c m 4 v U 2 9 1 c m N l P C 9 J d G V t U G F 0 a D 4 8 L 0 l 0 Z W 1 M b 2 N h d G l v b j 4 8 U 3 R h Y m x l R W 5 0 c m l l c y A v P j w v S X R l b T 4 8 S X R l b T 4 8 S X R l b U x v Y 2 F 0 a W 9 u P j x J d G V t V H l w Z T 5 G b 3 J t d W x h P C 9 J d G V t V H l w Z T 4 8 S X R l b V B h d G g + U 2 V j d G l v b j E v U m V 0 d X J u L 1 J l d H V y b l 9 T a G V l d D w v S X R l b V B h d G g + P C 9 J d G V t T G 9 j Y X R p b 2 4 + P F N 0 Y W J s Z U V u d H J p Z X M g L z 4 8 L 0 l 0 Z W 0 + P E l 0 Z W 0 + P E l 0 Z W 1 M b 2 N h d G l v b j 4 8 S X R l b V R 5 c G U + R m 9 y b X V s Y T w v S X R l b V R 5 c G U + P E l 0 Z W 1 Q Y X R o P l N l Y 3 R p b 2 4 x L 1 J l d H V y b i 9 D a G F u Z 2 V k J T I w V H l w Z T w v S X R l b V B h d G g + P C 9 J d G V t T G 9 j Y X R p b 2 4 + P F N 0 Y W J s Z U V u d H J p Z X M g L z 4 8 L 0 l 0 Z W 0 + P E l 0 Z W 0 + P E l 0 Z W 1 M b 2 N h d G l v b j 4 8 S X R l b V R 5 c G U + R m 9 y b X V s Y T w v S X R l b V R 5 c G U + P E l 0 Z W 1 Q Y X R o P l N l Y 3 R p b 2 4 x L 1 N o a X B w a W 5 n X 0 N v c 3 Q 8 L 0 l 0 Z W 1 Q Y X R o P j w v S X R l b U x v Y 2 F 0 a W 9 u P j x T d G F i b G V F b n R y a W V z P j x F b n R y e S B U e X B l P S J J c 1 B y a X Z h d G U i I F Z h b H V l P S J s M C I g L z 4 8 R W 5 0 c n k g V H l w Z T 0 i U X V l c n l J R C I g V m F s d W U 9 I n M z Y z E y Z W V h N S 0 0 Z D c 2 L T R i M z I t Y T c 0 Z C 1 l N z g z M z B l Y T I x N j Q 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U t M D E t M j J U M T g 6 M j k 6 M T Q u M T Q 0 M T Q y O V o i I C 8 + P E V u d H J 5 I F R 5 c G U 9 I k Z p b G x D b 2 x 1 b W 5 U e X B l c y I g V m F s d W U 9 I n N C Z 0 0 9 I i A v P j x F b n R y e S B U e X B l P S J G a W x s Q 2 9 s d W 1 u T m F t Z X M i I F Z h b H V l P S J z W y Z x d W 9 0 O 1 N 0 Y X R l J n F 1 b 3 Q 7 L C Z x d W 9 0 O 1 N o a X B w a W 5 n I E N v c 3 Q g U G V y I F V u a X Q m c X V v d D t d I i A v P j x F b n R y e S B U e X B l P S J G a W x s U 3 R h d H V z I i B W Y W x 1 Z T 0 i c 0 N v b X B s Z X R l I i A v P j x F b n R y e S B U e X B l P S J G a W x s R X J y b 3 J D b 3 V u d C I g V m F s d W U 9 I m w w I i A v P j x F b n R y e S B U e X B l P S J G a W x s R X J y b 3 J D b 2 R l I i B W Y W x 1 Z T 0 i c 1 V u a 2 5 v d 2 4 i I C 8 + P E V u d H J 5 I F R 5 c G U 9 I k Z p b G x D b 3 V u d C I g V m F s d W U 9 I m w 0 O S I g L z 4 8 R W 5 0 c n k g V H l w Z T 0 i Q W R k Z W R U b 0 R h d G F N b 2 R l b C I g V m F s d W U 9 I m w x I i A v P j x F b n R y e S B U e X B l P S J O Y X Z p Z 2 F 0 a W 9 u U 3 R l c E 5 h b W U i I F Z h b H V l P S J z T m F 2 a W d h d G l v b i I g L z 4 8 R W 5 0 c n k g V H l w Z T 0 i U m V s Y X R p b 2 5 z a G l w S W 5 m b 0 N v b n R h a W 5 l c i I g V m F s d W U 9 I n N 7 J n F 1 b 3 Q 7 Y 2 9 s d W 1 u Q 2 9 1 b n Q m c X V v d D s 6 M i w m c X V v d D t r Z X l D b 2 x 1 b W 5 O Y W 1 l c y Z x d W 9 0 O z p b X S w m c X V v d D t x d W V y e V J l b G F 0 a W 9 u c 2 h p c H M m c X V v d D s 6 W 1 0 s J n F 1 b 3 Q 7 Y 2 9 s d W 1 u S W R l b n R p d G l l c y Z x d W 9 0 O z p b J n F 1 b 3 Q 7 U 2 V j d G l v b j E v U 2 h p c H B p b m d f Q 2 9 z d C 9 D a G F u Z 2 V k I F R 5 c G U u e 1 N 0 Y X R l L D B 9 J n F 1 b 3 Q 7 L C Z x d W 9 0 O 1 N l Y 3 R p b 2 4 x L 1 N o a X B w a W 5 n X 0 N v c 3 Q v Q 2 h h b m d l Z C B U e X B l L n t T a G l w c G l u Z y B D b 3 N 0 I F B l c i B V b m l 0 L D F 9 J n F 1 b 3 Q 7 X S w m c X V v d D t D b 2 x 1 b W 5 D b 3 V u d C Z x d W 9 0 O z o y L C Z x d W 9 0 O 0 t l e U N v b H V t b k 5 h b W V z J n F 1 b 3 Q 7 O l t d L C Z x d W 9 0 O 0 N v b H V t b k l k Z W 5 0 a X R p Z X M m c X V v d D s 6 W y Z x d W 9 0 O 1 N l Y 3 R p b 2 4 x L 1 N o a X B w a W 5 n X 0 N v c 3 Q v Q 2 h h b m d l Z C B U e X B l L n t T d G F 0 Z S w w f S Z x d W 9 0 O y w m c X V v d D t T Z W N 0 a W 9 u M S 9 T a G l w c G l u Z 1 9 D b 3 N 0 L 0 N o Y W 5 n Z W Q g V H l w Z S 5 7 U 2 h p c H B p b m c g Q 2 9 z d C B Q Z X I g V W 5 p d C w x f S Z x d W 9 0 O 1 0 s J n F 1 b 3 Q 7 U m V s Y X R p b 2 5 z a G l w S W 5 m b y Z x d W 9 0 O z p b X X 0 i I C 8 + P C 9 T d G F i b G V F b n R y a W V z P j w v S X R l b T 4 8 S X R l b T 4 8 S X R l b U x v Y 2 F 0 a W 9 u P j x J d G V t V H l w Z T 5 G b 3 J t d W x h P C 9 J d G V t V H l w Z T 4 8 S X R l b V B h d G g + U 2 V j d G l v b j E v U 2 h p c H B p b m d f Q 2 9 z d C 9 T b 3 V y Y 2 U 8 L 0 l 0 Z W 1 Q Y X R o P j w v S X R l b U x v Y 2 F 0 a W 9 u P j x T d G F i b G V F b n R y a W V z I C 8 + P C 9 J d G V t P j x J d G V t P j x J d G V t T G 9 j Y X R p b 2 4 + P E l 0 Z W 1 U e X B l P k Z v c m 1 1 b G E 8 L 0 l 0 Z W 1 U e X B l P j x J d G V t U G F 0 a D 5 T Z W N 0 a W 9 u M S 9 T a G l w c G l u Z 1 9 D b 3 N 0 L 1 N o a X B w a W 5 n X 0 N v c 3 R f U 2 h l Z X Q 8 L 0 l 0 Z W 1 Q Y X R o P j w v S X R l b U x v Y 2 F 0 a W 9 u P j x T d G F i b G V F b n R y a W V z I C 8 + P C 9 J d G V t P j x J d G V t P j x J d G V t T G 9 j Y X R p b 2 4 + P E l 0 Z W 1 U e X B l P k Z v c m 1 1 b G E 8 L 0 l 0 Z W 1 U e X B l P j x J d G V t U G F 0 a D 5 T Z W N 0 a W 9 u M S 9 T a G l w c G l u Z 1 9 D b 3 N 0 L 1 B y b 2 1 v d G V k J T I w S G V h Z G V y c z w v S X R l b V B h d G g + P C 9 J d G V t T G 9 j Y X R p b 2 4 + P F N 0 Y W J s Z U V u d H J p Z X M g L z 4 8 L 0 l 0 Z W 0 + P E l 0 Z W 0 + P E l 0 Z W 1 M b 2 N h d G l v b j 4 8 S X R l b V R 5 c G U + R m 9 y b X V s Y T w v S X R l b V R 5 c G U + P E l 0 Z W 1 Q Y X R o P l N l Y 3 R p b 2 4 x L 1 N o a X B w a W 5 n X 0 N v c 3 Q 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h M m M y Y T R m M C 0 1 O G I 0 L T Q x N z U t O D N m O C 0 x Z m F h O D Z k M m U 1 O D Y i I C 8 + P E V u d H J 5 I F R 5 c G U 9 I k Z p b G x F b m F i b G V k I i B W Y W x 1 Z T 0 i b D A i I C 8 + P E V u d H J 5 I F R 5 c G U 9 I k Z p b G x D b 2 x 1 b W 5 U e X B l c y I g V m F s d W U 9 I n N B d 1 l K Q m d N R E F 3 Q U d C Z 1 l H Q m d Z R 0 F 3 W U d C Z 1 l H Q l F N R k J R V T 0 i I C 8 + P E V u d H J 5 I F R 5 c G U 9 I k Z p b G x M Y X N 0 V X B k Y X R l Z C I g V m F s d W U 9 I m Q y M D I 1 L T A x L T I y V D E 4 O j I 5 O j E 0 L j E x M z g 2 M z l a 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Y 2 9 2 Z X J 5 V G F y Z 2 V 0 U m 9 3 I i B W Y W x 1 Z T 0 i b D E i I C 8 + P E V u d H J 5 I F R 5 c G U 9 I k Z p b G x F c n J v c k N v Z G U i I F Z h b H V l P S J z V W 5 r b m 9 3 b i I g L z 4 8 R W 5 0 c n k g V H l w Z T 0 i R m l s b E N v d W 5 0 I i B W Y W x 1 Z T 0 i b D k 5 O T M i I C 8 + P E V u d H J 5 I F R 5 c G U 9 I k 5 h d m l n Y X R p b 2 5 T d G V w T m F t Z S I g V m F s d W U 9 I n N O Y X Z p Z 2 F 0 a W 9 u I i A v P j x F b n R y e S B U e X B l P S J S Z W N v d m V y e V R h c m d l d E N v b H V t b i I g V m F s d W U 9 I m w x I i A v P j x F b n R y e S B U e X B l P S J S Z W N v d m V y e V R h c m d l d F N o Z W V 0 I i B W Y W x 1 Z T 0 i c 1 N o Z W V 0 M S I g L z 4 8 R W 5 0 c n k g V H l w Z T 0 i R m l s b F R v R G F 0 Y U 1 v Z G V s R W 5 h Y m x l Z C I g V m F s d W U 9 I m w x I i A v P j x F b n R y e S B U e X B l P S J G a W x s T 2 J q Z W N 0 V H l w Z S I g V m F s d W U 9 I n N D b 2 5 u Z W N 0 a W 9 u T 2 5 s e S I g L z 4 8 R W 5 0 c n k g V H l w Z T 0 i R m l s b E V y c m 9 y Q 2 9 1 b n Q i I F Z h b H V l P S J s M C I g L z 4 8 R W 5 0 c n k g V H l w Z T 0 i R m l s b E N v b H V t b k 5 h b W V z I i B W Y W x 1 Z T 0 i c 1 s m c X V v d D t S b 3 c g S U Q m c X V v d D s s J n F 1 b 3 Q 7 T 3 J k Z X I g S U Q m c X V v d D s s J n F 1 b 3 Q 7 T 3 J k Z X I g R G F 0 Z S Z x d W 9 0 O y w m c X V v d D t P c m R l c i B Z Z W F y J n F 1 b 3 Q 7 L C Z x d W 9 0 O 1 N o a X A g R G F 0 Z S 4 x L j E u M S Z x d W 9 0 O y w m c X V v d D t T a G l w I E R h d G U u M S 4 x L j I m c X V v d D s s J n F 1 b 3 Q 7 U 2 h p c C B E Y X R l I H l l Y X I m c X V v d D s s J n F 1 b 3 Q 7 c 2 h p c C B k Y X R l J n F 1 b 3 Q 7 L C Z x d W 9 0 O 1 N o a X A g T W 9 k Z S Z x d W 9 0 O y w m c X V v d D t D d X N 0 b 2 1 l c i B J R C Z x d W 9 0 O y w m c X V v d D t D d X N 0 b 2 1 l c i B O Y W 1 l J n F 1 b 3 Q 7 L C Z x d W 9 0 O 1 N l Z 2 1 l b n Q m c X V v d D s s J n F 1 b 3 Q 7 Y 2 9 1 b n R y e S Z x d W 9 0 O y w m c X V v d D t j a X R 5 J n F 1 b 3 Q 7 L C Z x d W 9 0 O 1 N 0 Y X R l J n F 1 b 3 Q 7 L C Z x d W 9 0 O 1 B v c 3 R h b C B D b 2 R l J n F 1 b 3 Q 7 L C Z x d W 9 0 O 1 J l Z 2 l v b i Z x d W 9 0 O y w m c X V v d D t Q c m 9 k d W N 0 I E l E J n F 1 b 3 Q 7 L C Z x d W 9 0 O 0 N h d G V n b 3 J 5 J n F 1 b 3 Q 7 L C Z x d W 9 0 O 1 N 1 Y i 1 D Y X R l Z 2 9 y e S Z x d W 9 0 O y w m c X V v d D t Q c m 9 k d W N 0 I E 5 h b W U m c X V v d D s s J n F 1 b 3 Q 7 U 2 F s Z X M m c X V v d D s s J n F 1 b 3 Q 7 U X V h b n R p d H k m c X V v d D s s J n F 1 b 3 Q 7 R G l z Y 2 9 1 b n Q m c X V v d D s s J n F 1 b 3 Q 7 d G 9 0 Y W x f c 2 F s Z X M m c X V v d D s s J n F 1 b 3 Q 7 U H J v Z m l 0 J n F 1 b 3 Q 7 X S I g L z 4 8 R W 5 0 c n k g V H l w Z T 0 i R m l s b F N 0 Y X R 1 c y I g V m F s d W U 9 I n N D b 2 1 w b G V 0 Z S I g L z 4 8 R W 5 0 c n k g V H l w Z T 0 i U m V s Y X R p b 2 5 z a G l w S W 5 m b 0 N v b n R h a W 5 l c i I g V m F s d W U 9 I n N 7 J n F 1 b 3 Q 7 Y 2 9 s d W 1 u Q 2 9 1 b n Q m c X V v d D s 6 M j Y s J n F 1 b 3 Q 7 a 2 V 5 Q 2 9 s d W 1 u T m F t Z X M m c X V v d D s 6 W y Z x d W 9 0 O 0 9 y Z G V y I E l E J n F 1 b 3 Q 7 L C Z x d W 9 0 O 0 9 y Z G V y I E R h d G U m c X V v d D s s J n F 1 b 3 Q 7 U 2 h p c C B E Y X R l L j E u M S 4 x J n F 1 b 3 Q 7 L C Z x d W 9 0 O 1 N o a X A g R G F 0 Z S 4 x L j E u M i Z x d W 9 0 O y w m c X V v d D t T a G l w I E R h d G U g e W V h c i Z x d W 9 0 O y w m c X V v d D t z a G l w I G R h d G U m c X V v d D s s J n F 1 b 3 Q 7 U 2 h p c C B N b 2 R l J n F 1 b 3 Q 7 L C Z x d W 9 0 O 0 N 1 c 3 R v b W V y I E l E J n F 1 b 3 Q 7 L C Z x d W 9 0 O 0 N 1 c 3 R v b W V y I E 5 h b W U m c X V v d D s s J n F 1 b 3 Q 7 U 2 V n b W V u d C Z x d W 9 0 O y w m c X V v d D t j b 3 V u d H J 5 J n F 1 b 3 Q 7 L C Z x d W 9 0 O 2 N p d H k m c X V v d D s s J n F 1 b 3 Q 7 U 3 R h d G U m c X V v d D s s J n F 1 b 3 Q 7 U G 9 z d G F s I E N v Z G U m c X V v d D s s J n F 1 b 3 Q 7 U m V n a W 9 u J n F 1 b 3 Q 7 L C Z x d W 9 0 O 1 B y b 2 R 1 Y 3 Q g S U Q m c X V v d D s s J n F 1 b 3 Q 7 Q 2 F 0 Z W d v c n k m c X V v d D s s J n F 1 b 3 Q 7 U 3 V i L U N h d G V n b 3 J 5 J n F 1 b 3 Q 7 L C Z x d W 9 0 O 1 B y b 2 R 1 Y 3 Q g T m F t Z S Z x d W 9 0 O y w m c X V v d D t T Y W x l c y Z x d W 9 0 O y w m c X V v d D t R d W F u d G l 0 e S Z x d W 9 0 O y w m c X V v d D t E a X N j b 3 V u d C Z x d W 9 0 O y w m c X V v d D t 0 b 3 R h b F 9 z Y W x l c y Z x d W 9 0 O y w m c X V v d D t Q c m 9 m a X Q m c X V v d D t d L C Z x d W 9 0 O 3 F 1 Z X J 5 U m V s Y X R p b 2 5 z a G l w c y Z x d W 9 0 O z p b X S w m c X V v d D t j b 2 x 1 b W 5 J Z G V u d G l 0 a W V z J n F 1 b 3 Q 7 O l s m c X V v d D t T Z W N 0 a W 9 u M S 9 P c m R l c n M v Q 2 h h b m d l Z C B U e X B l L n t S b 3 c g S U Q s M H 0 m c X V v d D s s J n F 1 b 3 Q 7 U 2 V j d G l v b j E v T 3 J k Z X J z L 0 N o Y W 5 n Z W Q g V H l w Z S 5 7 T 3 J k Z X I g S U Q s M X 0 m c X V v d D s s J n F 1 b 3 Q 7 U 2 V j d G l v b j E v T 3 J k Z X J z L 0 N o Y W 5 n Z W Q g V H l w Z S 5 7 T 3 J k Z X I g R G F 0 Z S w y f S Z x d W 9 0 O y w m c X V v d D t T Z W N 0 a W 9 u M S 9 P c m R l c n M v S W 5 z Z X J 0 Z W Q g T G F z d C B D a G F y Y W N 0 Z X J z L n t M Y X N 0 I E N o Y X J h Y 3 R l c n M s M j V 9 J n F 1 b 3 Q 7 L C Z x d W 9 0 O 1 N l Y 3 R p b 2 4 x L 0 9 y Z G V y c y 9 D a G F u Z 2 V k I F R 5 c G U 2 L n t T a G l w I E R h d G U u M S 4 x L j E s M 3 0 m c X V v d D s s J n F 1 b 3 Q 7 U 2 V j d G l v b j E v T 3 J k Z X J z L 0 N o Y W 5 n Z W Q g V H l w Z T U u e 1 N o a X A g R G F 0 Z S 4 x L j E u M i w 0 f S Z x d W 9 0 O y w m c X V v d D t T Z W N 0 a W 9 u M S 9 P c m R l c n M v Q 2 h h b m d l Z C B U e X B l M S 5 7 U 2 h p c C B E Y X R l L j I s N H 0 m c X V v d D s s J n F 1 b 3 Q 7 U 2 V j d G l v b j E v T 3 J k Z X J z L 0 F k Z G V k I E N 1 c 3 R v b S 5 7 Q 3 V z d G 9 t L D I y f S Z x d W 9 0 O y w m c X V v d D t T Z W N 0 a W 9 u M S 9 P c m R l c n M v Q 2 h h b m d l Z C B U e X B l L n t T a G l w I E 1 v Z G U s N H 0 m c X V v d D s s J n F 1 b 3 Q 7 U 2 V j d G l v b j E v T 3 J k Z X J z L 0 N o Y W 5 n Z W Q g V H l w Z S 5 7 Q 3 V z d G 9 t Z X I g S U Q s N X 0 m c X V v d D s s J n F 1 b 3 Q 7 U 2 V j d G l v b j E v T 3 J k Z X J z L 0 N o Y W 5 n Z W Q g V H l w Z S 5 7 Q 3 V z d G 9 t Z X I g T m F t Z S w 2 f S Z x d W 9 0 O y w m c X V v d D t T Z W N 0 a W 9 u M S 9 P c m R l c n M v Q 2 h h b m d l Z C B U e X B l L n t T Z W d t Z W 5 0 L D d 9 J n F 1 b 3 Q 7 L C Z x d W 9 0 O 1 N l Y 3 R p b 2 4 x L 0 9 y Z G V y c y 9 D a G F u Z 2 V k I F R 5 c G U 3 L n t M b 2 N h d G l v b i 4 x L D E w f S Z x d W 9 0 O y w m c X V v d D t T Z W N 0 a W 9 u M S 9 P c m R l c n M v Q 2 h h b m d l Z C B U e X B l N y 5 7 T G 9 j Y X R p b 2 4 u M i w x M X 0 m c X V v d D s s J n F 1 b 3 Q 7 U 2 V j d G l v b j E v T 3 J k Z X J z L 0 N o Y W 5 n Z W Q g V H l w Z S 5 7 U 3 R h d G U s O X 0 m c X V v d D s s J n F 1 b 3 Q 7 U 2 V j d G l v b j E v T 3 J k Z X J z L 0 N o Y W 5 n Z W Q g V H l w Z S 5 7 U G 9 z d G F s I E N v Z G U s M T B 9 J n F 1 b 3 Q 7 L C Z x d W 9 0 O 1 N l Y 3 R p b 2 4 x L 0 9 y Z G V y c y 9 D a G F u Z 2 V k I F R 5 c G U u e 1 J l Z 2 l v b i w x M X 0 m c X V v d D s s J n F 1 b 3 Q 7 U 2 V j d G l v b j E v T 3 J k Z X J z L 0 N o Y W 5 n Z W Q g V H l w Z S 5 7 U H J v Z H V j d C B J R C w x M n 0 m c X V v d D s s J n F 1 b 3 Q 7 U 2 V j d G l v b j E v T 3 J k Z X J z L 0 N o Y W 5 n Z W Q g V H l w Z S 5 7 Q 2 F 0 Z W d v c n k s M T N 9 J n F 1 b 3 Q 7 L C Z x d W 9 0 O 1 N l Y 3 R p b 2 4 x L 0 9 y Z G V y c y 9 D a G F u Z 2 V k I F R 5 c G U u e 1 N 1 Y i 1 D Y X R l Z 2 9 y e S w x N H 0 m c X V v d D s s J n F 1 b 3 Q 7 U 2 V j d G l v b j E v T 3 J k Z X J z L 0 N o Y W 5 n Z W Q g V H l w Z S 5 7 U H J v Z H V j d C B O Y W 1 l L D E 1 f S Z x d W 9 0 O y w m c X V v d D t T Z W N 0 a W 9 u M S 9 P c m R l c n M v Q 2 h h b m d l Z C B U e X B l L n t T Y W x l c y w x N n 0 m c X V v d D s s J n F 1 b 3 Q 7 U 2 V j d G l v b j E v T 3 J k Z X J z L 0 N o Y W 5 n Z W Q g V H l w Z S 5 7 U X V h b n R p d H k s M T d 9 J n F 1 b 3 Q 7 L C Z x d W 9 0 O 1 N l Y 3 R p b 2 4 x L 0 9 y Z G V y c y 9 D a G F u Z 2 V k I F R 5 c G U u e 0 R p c 2 N v d W 5 0 L D E 4 f S Z x d W 9 0 O y w m c X V v d D t T Z W N 0 a W 9 u M S 9 P c m R l c n M v Q 2 h h b m d l Z C B U e X B l O C 5 7 d G 9 0 Y W x f c 2 F s Z X M s M j N 9 J n F 1 b 3 Q 7 L C Z x d W 9 0 O 1 N l Y 3 R p b 2 4 x L 0 9 y Z G V y c y 9 D a G F u Z 2 V k I F R 5 c G U u e 1 B y b 2 Z p d C w x O X 0 m c X V v d D t d L C Z x d W 9 0 O 0 N v b H V t b k N v d W 5 0 J n F 1 b 3 Q 7 O j I 2 L C Z x d W 9 0 O 0 t l e U N v b H V t b k 5 h b W V z J n F 1 b 3 Q 7 O l s m c X V v d D t P c m R l c i B J R C Z x d W 9 0 O y w m c X V v d D t P c m R l c i B E Y X R l J n F 1 b 3 Q 7 L C Z x d W 9 0 O 1 N o a X A g R G F 0 Z S 4 x L j E u M S Z x d W 9 0 O y w m c X V v d D t T a G l w I E R h d G U u M S 4 x L j I m c X V v d D s s J n F 1 b 3 Q 7 U 2 h p c C B E Y X R l I H l l Y X I m c X V v d D s s J n F 1 b 3 Q 7 c 2 h p c C B k Y X R l J n F 1 b 3 Q 7 L C Z x d W 9 0 O 1 N o a X A g T W 9 k Z S Z x d W 9 0 O y w m c X V v d D t D d X N 0 b 2 1 l c i B J R C Z x d W 9 0 O y w m c X V v d D t D d X N 0 b 2 1 l c i B O Y W 1 l J n F 1 b 3 Q 7 L C Z x d W 9 0 O 1 N l Z 2 1 l b n Q m c X V v d D s s J n F 1 b 3 Q 7 Y 2 9 1 b n R y e S Z x d W 9 0 O y w m c X V v d D t j a X R 5 J n F 1 b 3 Q 7 L C Z x d W 9 0 O 1 N 0 Y X R l J n F 1 b 3 Q 7 L C Z x d W 9 0 O 1 B v c 3 R h b C B D b 2 R l J n F 1 b 3 Q 7 L C Z x d W 9 0 O 1 J l Z 2 l v b i Z x d W 9 0 O y w m c X V v d D t Q c m 9 k d W N 0 I E l E J n F 1 b 3 Q 7 L C Z x d W 9 0 O 0 N h d G V n b 3 J 5 J n F 1 b 3 Q 7 L C Z x d W 9 0 O 1 N 1 Y i 1 D Y X R l Z 2 9 y e S Z x d W 9 0 O y w m c X V v d D t Q c m 9 k d W N 0 I E 5 h b W U m c X V v d D s s J n F 1 b 3 Q 7 U 2 F s Z X M m c X V v d D s s J n F 1 b 3 Q 7 U X V h b n R p d H k m c X V v d D s s J n F 1 b 3 Q 7 R G l z Y 2 9 1 b n Q m c X V v d D s s J n F 1 b 3 Q 7 d G 9 0 Y W x f c 2 F s Z X M m c X V v d D s s J n F 1 b 3 Q 7 U H J v Z m l 0 J n F 1 b 3 Q 7 X S w m c X V v d D t D b 2 x 1 b W 5 J Z G V u d G l 0 a W V z J n F 1 b 3 Q 7 O l s m c X V v d D t T Z W N 0 a W 9 u M S 9 P c m R l c n M v Q 2 h h b m d l Z C B U e X B l L n t S b 3 c g S U Q s M H 0 m c X V v d D s s J n F 1 b 3 Q 7 U 2 V j d G l v b j E v T 3 J k Z X J z L 0 N o Y W 5 n Z W Q g V H l w Z S 5 7 T 3 J k Z X I g S U Q s M X 0 m c X V v d D s s J n F 1 b 3 Q 7 U 2 V j d G l v b j E v T 3 J k Z X J z L 0 N o Y W 5 n Z W Q g V H l w Z S 5 7 T 3 J k Z X I g R G F 0 Z S w y f S Z x d W 9 0 O y w m c X V v d D t T Z W N 0 a W 9 u M S 9 P c m R l c n M v S W 5 z Z X J 0 Z W Q g T G F z d C B D a G F y Y W N 0 Z X J z L n t M Y X N 0 I E N o Y X J h Y 3 R l c n M s M j V 9 J n F 1 b 3 Q 7 L C Z x d W 9 0 O 1 N l Y 3 R p b 2 4 x L 0 9 y Z G V y c y 9 D a G F u Z 2 V k I F R 5 c G U 2 L n t T a G l w I E R h d G U u M S 4 x L j E s M 3 0 m c X V v d D s s J n F 1 b 3 Q 7 U 2 V j d G l v b j E v T 3 J k Z X J z L 0 N o Y W 5 n Z W Q g V H l w Z T U u e 1 N o a X A g R G F 0 Z S 4 x L j E u M i w 0 f S Z x d W 9 0 O y w m c X V v d D t T Z W N 0 a W 9 u M S 9 P c m R l c n M v Q 2 h h b m d l Z C B U e X B l M S 5 7 U 2 h p c C B E Y X R l L j I s N H 0 m c X V v d D s s J n F 1 b 3 Q 7 U 2 V j d G l v b j E v T 3 J k Z X J z L 0 F k Z G V k I E N 1 c 3 R v b S 5 7 Q 3 V z d G 9 t L D I y f S Z x d W 9 0 O y w m c X V v d D t T Z W N 0 a W 9 u M S 9 P c m R l c n M v Q 2 h h b m d l Z C B U e X B l L n t T a G l w I E 1 v Z G U s N H 0 m c X V v d D s s J n F 1 b 3 Q 7 U 2 V j d G l v b j E v T 3 J k Z X J z L 0 N o Y W 5 n Z W Q g V H l w Z S 5 7 Q 3 V z d G 9 t Z X I g S U Q s N X 0 m c X V v d D s s J n F 1 b 3 Q 7 U 2 V j d G l v b j E v T 3 J k Z X J z L 0 N o Y W 5 n Z W Q g V H l w Z S 5 7 Q 3 V z d G 9 t Z X I g T m F t Z S w 2 f S Z x d W 9 0 O y w m c X V v d D t T Z W N 0 a W 9 u M S 9 P c m R l c n M v Q 2 h h b m d l Z C B U e X B l L n t T Z W d t Z W 5 0 L D d 9 J n F 1 b 3 Q 7 L C Z x d W 9 0 O 1 N l Y 3 R p b 2 4 x L 0 9 y Z G V y c y 9 D a G F u Z 2 V k I F R 5 c G U 3 L n t M b 2 N h d G l v b i 4 x L D E w f S Z x d W 9 0 O y w m c X V v d D t T Z W N 0 a W 9 u M S 9 P c m R l c n M v Q 2 h h b m d l Z C B U e X B l N y 5 7 T G 9 j Y X R p b 2 4 u M i w x M X 0 m c X V v d D s s J n F 1 b 3 Q 7 U 2 V j d G l v b j E v T 3 J k Z X J z L 0 N o Y W 5 n Z W Q g V H l w Z S 5 7 U 3 R h d G U s O X 0 m c X V v d D s s J n F 1 b 3 Q 7 U 2 V j d G l v b j E v T 3 J k Z X J z L 0 N o Y W 5 n Z W Q g V H l w Z S 5 7 U G 9 z d G F s I E N v Z G U s M T B 9 J n F 1 b 3 Q 7 L C Z x d W 9 0 O 1 N l Y 3 R p b 2 4 x L 0 9 y Z G V y c y 9 D a G F u Z 2 V k I F R 5 c G U u e 1 J l Z 2 l v b i w x M X 0 m c X V v d D s s J n F 1 b 3 Q 7 U 2 V j d G l v b j E v T 3 J k Z X J z L 0 N o Y W 5 n Z W Q g V H l w Z S 5 7 U H J v Z H V j d C B J R C w x M n 0 m c X V v d D s s J n F 1 b 3 Q 7 U 2 V j d G l v b j E v T 3 J k Z X J z L 0 N o Y W 5 n Z W Q g V H l w Z S 5 7 Q 2 F 0 Z W d v c n k s M T N 9 J n F 1 b 3 Q 7 L C Z x d W 9 0 O 1 N l Y 3 R p b 2 4 x L 0 9 y Z G V y c y 9 D a G F u Z 2 V k I F R 5 c G U u e 1 N 1 Y i 1 D Y X R l Z 2 9 y e S w x N H 0 m c X V v d D s s J n F 1 b 3 Q 7 U 2 V j d G l v b j E v T 3 J k Z X J z L 0 N o Y W 5 n Z W Q g V H l w Z S 5 7 U H J v Z H V j d C B O Y W 1 l L D E 1 f S Z x d W 9 0 O y w m c X V v d D t T Z W N 0 a W 9 u M S 9 P c m R l c n M v Q 2 h h b m d l Z C B U e X B l L n t T Y W x l c y w x N n 0 m c X V v d D s s J n F 1 b 3 Q 7 U 2 V j d G l v b j E v T 3 J k Z X J z L 0 N o Y W 5 n Z W Q g V H l w Z S 5 7 U X V h b n R p d H k s M T d 9 J n F 1 b 3 Q 7 L C Z x d W 9 0 O 1 N l Y 3 R p b 2 4 x L 0 9 y Z G V y c y 9 D a G F u Z 2 V k I F R 5 c G U u e 0 R p c 2 N v d W 5 0 L D E 4 f S Z x d W 9 0 O y w m c X V v d D t T Z W N 0 a W 9 u M S 9 P c m R l c n M v Q 2 h h b m d l Z C B U e X B l O C 5 7 d G 9 0 Y W x f c 2 F s Z X M s M j N 9 J n F 1 b 3 Q 7 L C Z x d W 9 0 O 1 N l Y 3 R p b 2 4 x L 0 9 y Z G V y c y 9 D a G F u Z 2 V k I F R 5 c G U u e 1 B y b 2 Z p d C w x O X 0 m c X V v d D t d L C Z x d W 9 0 O 1 J l b G F 0 a W 9 u c 2 h p c E l u Z m 8 m c X V v d D s 6 W 1 1 9 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1 N w b G l 0 J T I w Q 2 9 s d W 1 u J T I w Y n k l M j B Q b 3 N p d G l v b j 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R m l s d G V y Z W Q l M j B S b 3 d z P C 9 J d G V t U G F 0 a D 4 8 L 0 l 0 Z W 1 M b 2 N h d G l v b j 4 8 U 3 R h Y m x l R W 5 0 c m l l c y A v P j w v S X R l b T 4 8 S X R l b T 4 8 S X R l b U x v Y 2 F 0 a W 9 u P j x J d G V t V H l w Z T 5 G b 3 J t d W x h P C 9 J d G V t V H l w Z T 4 8 S X R l b V B h d G g + U 2 V j d G l v b j E v T 3 J k Z X J z L 1 N w b G l 0 J T I w Q 2 9 s d W 1 u J T I w Y n k l M j B Q b 3 N p d G l v b j E 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S Z X B s Y W N l Z C U y M F Z h b H V l P C 9 J d G V t U G F 0 a D 4 8 L 0 l 0 Z W 1 M b 2 N h d G l v b j 4 8 U 3 R h Y m x l R W 5 0 c m l l c y A v P j w v S X R l b T 4 8 S X R l b T 4 8 S X R l b U x v Y 2 F 0 a W 9 u P j x J d G V t V H l w Z T 5 G b 3 J t d W x h P C 9 J d G V t V H l w Z T 4 8 S X R l b V B h d G g + U 2 V j d G l v b j E v T 3 J k Z X J z L 1 N w b G l 0 J T I w Q 2 9 s d W 1 u J T I w Y n k l M j B Q b 3 N p d G l v b j I 8 L 0 l 0 Z W 1 Q Y X R o P j w v S X R l b U x v Y 2 F 0 a W 9 u P j x T d G F i b G V F b n R y a W V z I C 8 + P C 9 J d G V t P j x J d G V t P j x J d G V t T G 9 j Y X R p b 2 4 + P E l 0 Z W 1 U e X B l P k Z v c m 1 1 b G E 8 L 0 l 0 Z W 1 U e X B l P j x J d G V t U G F 0 a D 5 T Z W N 0 a W 9 u M S 9 P c m R l c n M v Q 2 h h b m d l Z C U y M F R 5 c G U 0 P C 9 J d G V t U G F 0 a D 4 8 L 0 l 0 Z W 1 M b 2 N h d G l v b j 4 8 U 3 R h Y m x l R W 5 0 c m l l c y A v P j w v S X R l b T 4 8 S X R l b T 4 8 S X R l b U x v Y 2 F 0 a W 9 u P j x J d G V t V H l w Z T 5 G b 3 J t d W x h P C 9 J d G V t V H l w Z T 4 8 S X R l b V B h d G g + U 2 V j d G l v b j E v T 3 J k Z X J z L 1 J l c G x h Y 2 V k J T I w V m F s d W U x P C 9 J d G V t U G F 0 a D 4 8 L 0 l 0 Z W 1 M b 2 N h d G l v b j 4 8 U 3 R h Y m x l R W 5 0 c m l l c y A v P j w v S X R l b T 4 8 S X R l b T 4 8 S X R l b U x v Y 2 F 0 a W 9 u P j x J d G V t V H l w Z T 5 G b 3 J t d W x h P C 9 J d G V t V H l w Z T 4 8 S X R l b V B h d G g + U 2 V j d G l v b j E v T 3 J k Z X J z L 0 N o Y W 5 n Z W Q l M j B U e X B l N T w v S X R l b V B h d G g + P C 9 J d G V t T G 9 j Y X R p b 2 4 + P F N 0 Y W J s Z U V u d H J p Z X M g L z 4 8 L 0 l 0 Z W 0 + P E l 0 Z W 0 + P E l 0 Z W 1 M b 2 N h d G l v b j 4 8 S X R l b V R 5 c G U + R m 9 y b X V s Y T w v S X R l b V R 5 c G U + P E l 0 Z W 1 Q Y X R o P l N l Y 3 R p b 2 4 x L 0 9 y Z G V y c y 9 S Z X B s Y W N l Z C U y M F Z h b H V l M j w v S X R l b V B h d G g + P C 9 J d G V t T G 9 j Y X R p b 2 4 + P F N 0 Y W J s Z U V u d H J p Z X M g L z 4 8 L 0 l 0 Z W 0 + P E l 0 Z W 0 + P E l 0 Z W 1 M b 2 N h d G l v b j 4 8 S X R l b V R 5 c G U + R m 9 y b X V s Y T w v S X R l b V R 5 c G U + P E l 0 Z W 1 Q Y X R o P l N l Y 3 R p b 2 4 x L 0 9 y Z G V y c y 9 S Z X B s Y W N l Z C U y M F Z h b H V l M z w v S X R l b V B h d G g + P C 9 J d G V t T G 9 j Y X R p b 2 4 + P F N 0 Y W J s Z U V u d H J p Z X M g L z 4 8 L 0 l 0 Z W 0 + P E l 0 Z W 0 + P E l 0 Z W 1 M b 2 N h d G l v b j 4 8 S X R l b V R 5 c G U + R m 9 y b X V s Y T w v S X R l b V R 5 c G U + P E l 0 Z W 1 Q Y X R o P l N l Y 3 R p b 2 4 x L 0 9 y Z G V y c y 9 D a G F u Z 2 V k J T I w V H l w Z T Y 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T c G x p d C U y M E N v b H V t b i U y M G J 5 J T I w R G V s a W 1 p d G V y P C 9 J d G V t U G F 0 a D 4 8 L 0 l 0 Z W 1 M b 2 N h d G l v b j 4 8 U 3 R h Y m x l R W 5 0 c m l l c y A v P j w v S X R l b T 4 8 S X R l b T 4 8 S X R l b U x v Y 2 F 0 a W 9 u P j x J d G V t V H l w Z T 5 G b 3 J t d W x h P C 9 J d G V t V H l w Z T 4 8 S X R l b V B h d G g + U 2 V j d G l v b j E v T 3 J k Z X J z L 0 N o Y W 5 n Z W Q l M j B U e X B l N z 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1 J l d H V y b i 9 Q c m 9 t b 3 R l Z C U y M E h l Y W R l c n M 8 L 0 l 0 Z W 1 Q Y X R o P j w v S X R l b U x v Y 2 F 0 a W 9 u P j x T d G F i b G V F b n R y a W V z I C 8 + P C 9 J d G V t P j x J d G V t P j x J d G V t T G 9 j Y X R p b 2 4 + P E l 0 Z W 1 U e X B l P k Z v c m 1 1 b G E 8 L 0 l 0 Z W 1 U e X B l P j x J d G V t U G F 0 a D 5 T Z W N 0 a W 9 u M S 9 S Z X R 1 c m 4 v Q 2 h h b m d l Z C U y M F R 5 c G U x P C 9 J d G V t U G F 0 a D 4 8 L 0 l 0 Z W 1 M b 2 N h d G l v b j 4 8 U 3 R h Y m x l R W 5 0 c m l l c y A v P j w v S X R l b T 4 8 S X R l b T 4 8 S X R l b U x v Y 2 F 0 a W 9 u P j x J d G V t V H l w Z T 5 G b 3 J t d W x h P C 9 J d G V t V H l w Z T 4 8 S X R l b V B h d G g + U 2 V j d G l v b j E v U G V v c G x l L 1 B y b 2 1 v d G V k J T I w S G V h Z G V y c z w v S X R l b V B h d G g + P C 9 J d G V t T G 9 j Y X R p b 2 4 + P F N 0 Y W J s Z U V u d H J p Z X M g L z 4 8 L 0 l 0 Z W 0 + P E l 0 Z W 0 + P E l 0 Z W 1 M b 2 N h d G l v b j 4 8 S X R l b V R 5 c G U + R m 9 y b X V s Y T w v S X R l b V R 5 c G U + P E l 0 Z W 1 Q Y X R o P l N l Y 3 R p b 2 4 x L 1 B l b 3 B s Z S 9 D a G F u Z 2 V k J T I w V H l w Z T E 8 L 0 l 0 Z W 1 Q Y X R o P j w v S X R l b U x v Y 2 F 0 a W 9 u P j x T d G F i b G V F b n R y a W V z I C 8 + P C 9 J d G V t P j x J d G V t P j x J d G V t T G 9 j Y X R p b 2 4 + P E l 0 Z W 1 U e X B l P k Z v c m 1 1 b G E 8 L 0 l 0 Z W 1 U e X B l P j x J d G V t U G F 0 a D 5 T Z W N 0 a W 9 u M S 9 P c m R l c n M v Q W R k Z W Q l M j B D d X N 0 b 2 0 y 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0 N o Y W 5 n Z W Q l M j B U e X B l O D w v S X R l b V B h d G g + P C 9 J d G V t T G 9 j Y X R p b 2 4 + P F N 0 Y W J s Z U V u d H J p Z X M g L z 4 8 L 0 l 0 Z W 0 + P E l 0 Z W 0 + P E l 0 Z W 1 M b 2 N h d G l v b j 4 8 S X R l b V R 5 c G U + R m 9 y b X V s Y T w v S X R l b V R 5 c G U + P E l 0 Z W 1 Q Y X R o P l N l Y 3 R p b 2 4 x L 0 9 y Z G V y c y 9 S Z W 1 v d m V k J T I w R H V w b G l j Y X R l c z w v S X R l b V B h d G g + P C 9 J d G V t T G 9 j Y X R p b 2 4 + P F N 0 Y W J s Z U V u d H J p Z X M g L z 4 8 L 0 l 0 Z W 0 + P E l 0 Z W 0 + P E l 0 Z W 1 M b 2 N h d G l v b j 4 8 S X R l b V R 5 c G U + R m 9 y b X V s Y T w v S X R l b V R 5 c G U + P E l 0 Z W 1 Q Y X R o P l N l Y 3 R p b 2 4 x L 0 9 y Z G V y c y 9 J b n N l c n R l Z C U y M E x h c 3 Q l M j B D a G F y Y W N 0 Z X J z 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S Z W 9 y Z G V y Z W Q l M j B D b 2 x 1 b W 5 z M j w v S X R l b V B h d G g + P C 9 J d G V t T G 9 j Y X R p b 2 4 + P F N 0 Y W J s Z U V u d H J p Z X M g L z 4 8 L 0 l 0 Z W 0 + P C 9 J d G V t c z 4 8 L 0 x v Y 2 F s U G F j a 2 F n Z U 1 l d G F k Y X R h R m l s Z T 4 W A A A A U E s F B g A A A A A A A A A A A A A A A A A A A A A A A C Y B A A A B A A A A 0 I y d 3 w E V 0 R G M e g D A T 8 K X 6 w E A A A D L V 9 o 2 9 u R s S J R p D W G h P c d 4 A A A A A A I A A A A A A B B m A A A A A Q A A I A A A A F / d O j T 1 E y p M H W n B Z + w f 8 H A w Y q W b D W y O y c P t 3 Q t + r 8 D 5 A A A A A A 6 A A A A A A g A A I A A A A J E / p a k Y E v e T c u g i D 1 R U j 5 H 3 W D s V 7 w 1 L b G L b O a i + u M W V U A A A A P F f L v L / q 7 m P 2 l r x u l / Q m g s F b i N v l b m J g g L + 5 S 8 d D l u + n N l I R a D 2 o 7 F / i o y n P g 9 C g l R F K C 8 H M 4 M Z X U p 8 w y Z L G b 4 h I n O i q w t w 1 p G Z 6 U S z v O 5 0 Q A A A A G 8 S / t a g M F H C 3 c x r A H u R G l 5 n B j L j t h k Z D K l p Q h r z Y w R 6 X j 1 N z E G a l w 4 H F h S Z n p S X p i / 9 B Q q V y I W q o g G 8 V 9 t Y m M M = < / D a t a M a s h u p > 
</file>

<file path=customXml/item18.xml>��< ? x m l   v e r s i o n = " 1 . 0 "   e n c o d i n g = " U T F - 1 6 " ? > < G e m i n i   x m l n s = " h t t p : / / g e m i n i / p i v o t c u s t o m i z a t i o n / 1 e 2 3 1 0 2 c - 3 c 2 5 - 4 a e c - 8 b 1 6 - a 0 2 7 f 7 3 d e d a 8 " > < C u s t o m C o n t e n t > < ! [ C D A T A [ < ? x m l   v e r s i o n = " 1 . 0 "   e n c o d i n g = " u t f - 1 6 " ? > < S e t t i n g s > < C a l c u l a t e d F i e l d s > < i t e m > < M e a s u r e N a m e > T o t a l S a l e s S e l e c t e d Y e a r < / M e a s u r e N a m e > < D i s p l a y N a m e > T o t a l S a l e s S e l e c t e d Y e a r < / D i s p l a y N a m e > < V i s i b l e > F a l s e < / V i s i b l e > < / i t e m > < / C a l c u l a t e d F i e l d s > < S A H o s t H a s h > 0 < / S A H o s t H a s h > < G e m i n i F i e l d L i s t V i s i b l e > T r u e < / G e m i n i F i e l d L i s t V i s i b l e > < / S e t t i n g s > ] ] > < / C u s t o m C o n t e n t > < / G e m i n i > 
</file>

<file path=customXml/item19.xml>��< ? x m l   v e r s i o n = " 1 . 0 "   e n c o d i n g = " U T F - 1 6 " ? > < G e m i n i   x m l n s = " h t t p : / / g e m i n i / p i v o t c u s t o m i z a t i o n / f 4 3 f 6 d b e - 2 5 7 a - 4 7 a 4 - a 1 b 8 - d d 1 3 5 e 9 9 0 3 3 f " > < C u s t o m C o n t e n t > < ! [ C D A T A [ < ? x m l   v e r s i o n = " 1 . 0 "   e n c o d i n g = " u t f - 1 6 " ? > < S e t t i n g s > < C a l c u l a t e d F i e l d s > < i t e m > < M e a s u r e N a m e > T o t a l S a l e s S e l e c t e d Y e a r < / M e a s u r e N a m e > < D i s p l a y N a m e > T o t a l S a l e s S e l e c t e d Y e a r < / D i s p l a y N a m e > < V i s i b l e > F a l s e < / V i s i b l e > < / i t e m > < i t e m > < M e a s u r e N a m e > T o t a l S a l e s P r e v i o u s Y e a r < / M e a s u r e N a m e > < D i s p l a y N a m e > T o t a l S a l e s P r e v i o u s Y e a r < / D i s p l a y N a m e > < V i s i b l e > F a l s e < / V i s i b l e > < / i t e m > < / C a l c u l a t e d F i e l d s > < S A H o s t H a s h > 0 < / S A H o s t H a s h > < G e m i n i F i e l d L i s t V i s i b l e > T r u e < / G e m i n i F i e l d L i s t V i s i b l e > < / S e t t i n g s > ] ] > < / C u s t o m C o n t e n t > < / G e m i n i > 
</file>

<file path=customXml/item2.xml>��< ? x m l   v e r s i o n = " 1 . 0 "   e n c o d i n g = " U T F - 1 6 " ? > < G e m i n i   x m l n s = " h t t p : / / g e m i n i / p i v o t c u s t o m i z a t i o n / T a b l e O r d e r " > < C u s t o m C o n t e n t > < ! [ C D A T A [ O r d e r s _ f c 6 5 6 c 1 4 - 8 8 3 f - 4 c 2 d - a b d 0 - 4 4 e 9 4 3 4 0 8 5 0 3 , P e o p l e _ 6 7 9 6 d 3 9 7 - 6 2 6 a - 4 6 b 0 - 9 a e f - 1 d c 2 b c 7 5 0 3 4 f , R e t u r n _ 3 e 9 e 7 f 6 2 - 9 6 7 9 - 4 0 4 0 - a b c 0 - 8 4 f 1 3 f e a 6 c 9 8 , S h i p p i n g _ C o s t _ 3 b 6 3 5 c 2 0 - f 0 d 3 - 4 4 5 8 - 9 d 9 1 - a a 3 9 b f e a 1 c f 5 ] ] > < / C u s t o m C o n t e n t > < / G e m i n i > 
</file>

<file path=customXml/item20.xml>��< ? x m l   v e r s i o n = " 1 . 0 "   e n c o d i n g = " U T F - 1 6 " ? > < G e m i n i   x m l n s = " h t t p : / / g e m i n i / p i v o t c u s t o m i z a t i o n / 2 8 d 1 4 9 b e - 5 9 7 d - 4 4 7 c - 8 1 1 8 - 3 2 8 1 2 e 6 9 d a b 3 " > < C u s t o m C o n t e n t > < ! [ C D A T A [ < ? x m l   v e r s i o n = " 1 . 0 "   e n c o d i n g = " u t f - 1 6 " ? > < S e t t i n g s > < C a l c u l a t e d F i e l d s > < i t e m > < M e a s u r e N a m e > T o t a l S a l e s S e l e c t e d Y e a r < / M e a s u r e N a m e > < D i s p l a y N a m e > T o t a l S a l e s S e l e c t e d Y e a r < / D i s p l a y N a m e > < V i s i b l e > F a l s e < / V i s i b l e > < / i t e m > < i t e m > < M e a s u r e N a m e > T o t a l S a l e s P r e v i o u s Y e a r < / M e a s u r e N a m e > < D i s p l a y N a m e > T o t a l S a l e s P r e v i o u s Y e a r < / D i s p l a y N a m e > < V i s i b l e > F a l s e < / V i s i b l e > < / i t e m > < / C a l c u l a t e d F i e l d s > < S A H o s t H a s h > 0 < / S A H o s t H a s h > < G e m i n i F i e l d L i s t V i s i b l e > T r u e < / G e m i n i F i e l d L i s t V i s i b l e > < / S e t t i n g s > ] ] > < / C u s t o m C o n t e n t > < / G e m i n i > 
</file>

<file path=customXml/item21.xml>��< ? x m l   v e r s i o n = " 1 . 0 "   e n c o d i n g = " U T F - 1 6 " ? > < G e m i n i   x m l n s = " h t t p : / / g e m i n i / p i v o t c u s t o m i z a t i o n / 9 5 4 e 5 e 0 c - f c 2 5 - 4 d 0 e - b f d 9 - 9 e 5 e f 9 c 8 3 8 8 e " > < C u s t o m C o n t e n t > < ! [ C D A T A [ < ? x m l   v e r s i o n = " 1 . 0 "   e n c o d i n g = " u t f - 1 6 " ? > < S e t t i n g s > < C a l c u l a t e d F i e l d s > < i t e m > < M e a s u r e N a m e > T o t a l S a l e s S e l e c t e d Y e a r < / M e a s u r e N a m e > < D i s p l a y N a m e > T o t a l S a l e s S e l e c t e d Y e a r < / D i s p l a y N a m e > < V i s i b l e > F a l s e < / V i s i b l e > < / i t e m > < i t e m > < M e a s u r e N a m e > T o t a l S a l e s P r e v i o u s Y e a r < / M e a s u r e N a m e > < D i s p l a y N a m e > T o t a l S a l e s P r e v i o u s Y e a r < / D i s p l a y N a m e > < V i s i b l e > F a l s e < / V i s i b l e > < / i t e m > < / C a l c u l a t e d F i e l d s > < S A H o s t H a s h > 0 < / S A H o s t H a s h > < G e m i n i F i e l d L i s t V i s i b l e > T r u e < / G e m i n i F i e l d L i s t V i s i b l e > < / S e t t i n g s > ] ] > < / C u s t o m C o n t e n t > < / G e m i n i > 
</file>

<file path=customXml/item22.xml>��< ? x m l   v e r s i o n = " 1 . 0 "   e n c o d i n g = " U T F - 1 6 " ? > < G e m i n i   x m l n s = " h t t p : / / g e m i n i / p i v o t c u s t o m i z a t i o n / 3 e d 5 c 5 d 5 - 1 2 c d - 4 5 e 3 - b 7 7 4 - f 3 e b 4 8 0 7 8 b 0 c " > < C u s t o m C o n t e n t > < ! [ C D A T A [ < ? x m l   v e r s i o n = " 1 . 0 "   e n c o d i n g = " u t f - 1 6 " ? > < S e t t i n g s > < C a l c u l a t e d F i e l d s > < i t e m > < M e a s u r e N a m e > T o t a l S a l e s S e l e c t e d Y e a r < / M e a s u r e N a m e > < D i s p l a y N a m e > T o t a l S a l e s S e l e c t e d Y e a r < / D i s p l a y N a m e > < V i s i b l e > F a l s e < / V i s i b l e > < / i t e m > < i t e m > < M e a s u r e N a m e > T o t a l S a l e s P r e v i o u s Y e a r < / M e a s u r e N a m e > < D i s p l a y N a m e > T o t a l S a l e s P r e v i o u s Y e a r < / D i s p l a y N a m e > < V i s i b l e > F a l s e < / V i s i b l e > < / i t e m > < / C a l c u l a t e d F i e l d s > < S A H o s t H a s h > 0 < / S A H o s t H a s h > < G e m i n i F i e l d L i s t V i s i b l e > T r u e < / G e m i n i F i e l d L i s t V i s i b l e > < / S e t t i n g s > ] ] > < / C u s t o m C o n t e n t > < / G e m i n i > 
</file>

<file path=customXml/item23.xml>��< ? x m l   v e r s i o n = " 1 . 0 "   e n c o d i n g = " U T F - 1 6 " ? > < G e m i n i   x m l n s = " h t t p : / / g e m i n i / p i v o t c u s t o m i z a t i o n / f 6 4 c b 3 6 a - b d 3 e - 4 5 c 4 - 9 a 5 b - 6 d 7 b 5 7 9 3 8 7 6 7 " > < C u s t o m C o n t e n t > < ! [ C D A T A [ < ? x m l   v e r s i o n = " 1 . 0 "   e n c o d i n g = " u t f - 1 6 " ? > < S e t t i n g s > < C a l c u l a t e d F i e l d s > < i t e m > < M e a s u r e N a m e > T o t a l S a l e s S e l e c t e d Y e a r < / M e a s u r e N a m e > < D i s p l a y N a m e > T o t a l S a l e s S e l e c t e d Y e a r < / D i s p l a y N a m e > < V i s i b l e > F a l s e < / V i s i b l e > < / i t e m > < i t e m > < M e a s u r e N a m e > T o t a l S a l e s P r e v i o u s Y e a r < / M e a s u r e N a m e > < D i s p l a y N a m e > T o t a l S a l e s P r e v i o u s Y e a r < / D i s p l a y N a m e > < V i s i b l e > F a l s e < / V i s i b l e > < / i t e m > < i t e m > < M e a s u r e N a m e > s e l e c t e d   p r o f i t < / M e a s u r e N a m e > < D i s p l a y N a m e > s e l e c t e d   p r o f i t < / D i s p l a y N a m e > < V i s i b l e > F a l s e < / V i s i b l e > < / i t e m > < i t e m > < M e a s u r e N a m e > b e f o r   s e l e c t e d   p r o f i t < / M e a s u r e N a m e > < D i s p l a y N a m e > b e f o r   s e l e c t e d   p r o f i t < / 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6 . 2 1 ] ] > < / 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 2 0 2 5 - 0 1 - 2 3 T 0 2 : 0 9 : 5 0 . 9 3 6 7 2 0 9 + 0 2 : 0 0 < / L a s t P r o c e s s e d T i m e > < / D a t a M o d e l i n g S a n d b o x . S e r i a l i z e d S a n d b o x E r r o r C a c h e > ] ] > < / C u s t o m C o n t e n t > < / G e m i n i > 
</file>

<file path=customXml/item3.xml>��< ? x m l   v e r s i o n = " 1 . 0 "   e n c o d i n g = " U T F - 1 6 " ? > < G e m i n i   x m l n s = " h t t p : / / g e m i n i / p i v o t c u s t o m i z a t i o n / C l i e n t W i n d o w X M L " > < C u s t o m C o n t e n t > < ! [ C D A T A [ S h i p p i n g _ C o s t _ 3 b 6 3 5 c 2 0 - f 0 d 3 - 4 4 5 8 - 9 d 9 1 - a a 3 9 b f e a 1 c f 5 ] ] > < / C u s t o m C o n t e n t > < / G e m i n i > 
</file>

<file path=customXml/item4.xml>��< ? x m l   v e r s i o n = " 1 . 0 "   e n c o d i n g = " U T F - 1 6 " ? > < G e m i n i   x m l n s = " h t t p : / / g e m i n i / p i v o t c u s t o m i z a t i o n / S h o w H i d d e n " > < C u s t o m C o n t e n t > < ! [ C D A T A [ T r u e ] ] > < / C u s t o m C o n t e n t > < / G e m i n i > 
</file>

<file path=customXml/item5.xml>��< ? x m l   v e r s i o n = " 1 . 0 "   e n c o d i n g = " U T F - 1 6 " ? > < G e m i n i   x m l n s = " h t t p : / / g e m i n i / p i v o t c u s t o m i z a t i o n / T a b l e X M L _ S h i p p i n g _ C o s t _ 3 b 6 3 5 c 2 0 - f 0 d 3 - 4 4 5 8 - 9 d 9 1 - a a 3 9 b f e a 1 c f 5 " > < 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 8 2 < / i n t > < / v a l u e > < / i t e m > < i t e m > < k e y > < s t r i n g > S h i p p i n g   C o s t   P e r   U n i t < / s t r i n g > < / k e y > < v a l u e > < i n t > 2 2 9 < / i n t > < / v a l u e > < / i t e m > < / C o l u m n W i d t h s > < C o l u m n D i s p l a y I n d e x > < i t e m > < k e y > < s t r i n g > S t a t e < / s t r i n g > < / k e y > < v a l u e > < i n t > 0 < / i n t > < / v a l u e > < / i t e m > < i t e m > < k e y > < s t r i n g > S h i p p i n g   C o s t   P e r   U n i t < / 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_ f c 6 5 6 c 1 4 - 8 8 3 f - 4 c 2 d - a b d 0 - 4 4 e 9 4 3 4 0 8 5 0 3 " > < 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 I D < / s t r i n g > < / k e y > < v a l u e > < i n t > 1 1 2 < / i n t > < / v a l u e > < / i t e m > < i t e m > < k e y > < s t r i n g > O r d e r   D a t e < / s t r i n g > < / k e y > < v a l u e > < i n t > 1 3 3 < / i n t > < / v a l u e > < / i t e m > < i t e m > < k e y > < s t r i n g > S h i p   D a t e . 1 . 1 . 1 < / s t r i n g > < / k e y > < v a l u e > < i n t > 1 6 7 < / i n t > < / v a l u e > < / i t e m > < i t e m > < k e y > < s t r i n g > S h i p   D a t e . 1 . 1 . 2 < / s t r i n g > < / k e y > < v a l u e > < i n t > 1 6 7 < / i n t > < / v a l u e > < / i t e m > < i t e m > < k e y > < s t r i n g > S h i p   D a t e   y e a r < / s t r i n g > < / k e y > < v a l u e > < i n t > 1 6 3 < / i n t > < / v a l u e > < / i t e m > < i t e m > < k e y > < s t r i n g > s h i p   d a t e < / s t r i n g > < / k e y > < v a l u e > < i n t > 1 1 7 < / i n t > < / v a l u e > < / i t e m > < i t e m > < k e y > < s t r i n g > S h i p   M o d e < / s t r i n g > < / k e y > < v a l u e > < i n t > 1 3 3 < / i n t > < / v a l u e > < / i t e m > < i t e m > < k e y > < s t r i n g > C u s t o m e r   I D < / s t r i n g > < / k e y > < v a l u e > < i n t > 1 4 4 < / i n t > < / v a l u e > < / i t e m > < i t e m > < k e y > < s t r i n g > C u s t o m e r   N a m e < / s t r i n g > < / k e y > < v a l u e > < i n t > 1 7 8 < / i n t > < / v a l u e > < / i t e m > < i t e m > < k e y > < s t r i n g > S e g m e n t < / s t r i n g > < / k e y > < v a l u e > < i n t > 1 1 7 < / i n t > < / v a l u e > < / i t e m > < i t e m > < k e y > < s t r i n g > c o u n t r y < / s t r i n g > < / k e y > < v a l u e > < i n t > 1 0 3 < / i n t > < / v a l u e > < / i t e m > < i t e m > < k e y > < s t r i n g > c i t y < / s t r i n g > < / k e y > < v a l u e > < i n t > 6 8 < / i n t > < / v a l u e > < / i t e m > < i t e m > < k e y > < s t r i n g > S t a t e < / s t r i n g > < / k e y > < v a l u e > < i n t > 8 2 < / i n t > < / v a l u e > < / i t e m > < i t e m > < k e y > < s t r i n g > P o s t a l   C o d e < / s t r i n g > < / k e y > < v a l u e > < i n t > 1 4 2 < / i n t > < / v a l u e > < / i t e m > < i t e m > < k e y > < s t r i n g > R e g i o n < / s t r i n g > < / k e y > < v a l u e > < i n t > 1 0 2 < / i n t > < / v a l u e > < / i t e m > < i t e m > < k e y > < s t r i n g > P r o d u c t   I D < / s t r i n g > < / k e y > < v a l u e > < i n t > 1 2 8 < / i n t > < / v a l u e > < / i t e m > < i t e m > < k e y > < s t r i n g > C a t e g o r y < / s t r i n g > < / k e y > < v a l u e > < i n t > 1 1 6 < / i n t > < / v a l u e > < / i t e m > < i t e m > < k e y > < s t r i n g > S u b - C a t e g o r y < / s t r i n g > < / k e y > < v a l u e > < i n t > 1 5 6 < / i n t > < / v a l u e > < / i t e m > < i t e m > < k e y > < s t r i n g > P r o d u c t   N a m e < / s t r i n g > < / k e y > < v a l u e > < i n t > 1 6 2 < / i n t > < / v a l u e > < / i t e m > < i t e m > < k e y > < s t r i n g > S a l e s < / s t r i n g > < / k e y > < v a l u e > < i n t > 8 7 < / i n t > < / v a l u e > < / i t e m > < i t e m > < k e y > < s t r i n g > Q u a n t i t y < / s t r i n g > < / k e y > < v a l u e > < i n t > 1 0 9 < / i n t > < / v a l u e > < / i t e m > < i t e m > < k e y > < s t r i n g > D i s c o u n t < / s t r i n g > < / k e y > < v a l u e > < i n t > 1 1 4 < / i n t > < / v a l u e > < / i t e m > < i t e m > < k e y > < s t r i n g > t o t a l _ s a l e s < / s t r i n g > < / k e y > < v a l u e > < i n t > 1 2 7 < / i n t > < / v a l u e > < / i t e m > < i t e m > < k e y > < s t r i n g > P r o f i t < / s t r i n g > < / k e y > < v a l u e > < i n t > 8 2 < / i n t > < / v a l u e > < / i t e m > < i t e m > < k e y > < s t r i n g > O r d e r   D a t e   ( Y e a r ) < / s t r i n g > < / k e y > < v a l u e > < i n t > 1 8 9 < / i n t > < / v a l u e > < / i t e m > < i t e m > < k e y > < s t r i n g > O r d e r   D a t e   ( Q u a r t e r ) < / s t r i n g > < / k e y > < v a l u e > < i n t > 2 1 3 < / i n t > < / v a l u e > < / i t e m > < i t e m > < k e y > < s t r i n g > O r d e r   D a t e   ( M o n t h   I n d e x ) < / s t r i n g > < / k e y > < v a l u e > < i n t > 2 5 5 < / i n t > < / v a l u e > < / i t e m > < i t e m > < k e y > < s t r i n g > O r d e r   D a t e   ( M o n t h ) < / s t r i n g > < / k e y > < v a l u e > < i n t > 2 0 3 < / i n t > < / v a l u e > < / i t e m > < / C o l u m n W i d t h s > < C o l u m n D i s p l a y I n d e x > < i t e m > < k e y > < s t r i n g > R o w   I D < / s t r i n g > < / k e y > < v a l u e > < i n t > 0 < / i n t > < / v a l u e > < / i t e m > < i t e m > < k e y > < s t r i n g > O r d e r   I D < / s t r i n g > < / k e y > < v a l u e > < i n t > 1 < / i n t > < / v a l u e > < / i t e m > < i t e m > < k e y > < s t r i n g > O r d e r   D a t e < / s t r i n g > < / k e y > < v a l u e > < i n t > 2 < / i n t > < / v a l u e > < / i t e m > < i t e m > < k e y > < s t r i n g > S h i p   D a t e . 1 . 1 . 1 < / s t r i n g > < / k e y > < v a l u e > < i n t > 3 < / i n t > < / v a l u e > < / i t e m > < i t e m > < k e y > < s t r i n g > S h i p   D a t e . 1 . 1 . 2 < / s t r i n g > < / k e y > < v a l u e > < i n t > 4 < / i n t > < / v a l u e > < / i t e m > < i t e m > < k e y > < s t r i n g > S h i p   D a t e   y e a r < / s t r i n g > < / k e y > < v a l u e > < i n t > 5 < / i n t > < / v a l u e > < / i t e m > < i t e m > < k e y > < s t r i n g > s h i p   d a t e < / s t r i n g > < / k e y > < v a l u e > < i n t > 6 < / i n t > < / v a l u e > < / i t e m > < i t e m > < k e y > < s t r i n g > S h i p   M o d e < / s t r i n g > < / k e y > < v a l u e > < i n t > 7 < / i n t > < / v a l u e > < / i t e m > < i t e m > < k e y > < s t r i n g > C u s t o m e r   I D < / s t r i n g > < / k e y > < v a l u e > < i n t > 8 < / i n t > < / v a l u e > < / i t e m > < i t e m > < k e y > < s t r i n g > C u s t o m e r   N a m e < / s t r i n g > < / k e y > < v a l u e > < i n t > 9 < / i n t > < / v a l u e > < / i t e m > < i t e m > < k e y > < s t r i n g > S e g m e n t < / s t r i n g > < / k e y > < v a l u e > < i n t > 1 0 < / i n t > < / v a l u e > < / i t e m > < i t e m > < k e y > < s t r i n g > c o u n t r y < / s t r i n g > < / k e y > < v a l u e > < i n t > 1 1 < / i n t > < / v a l u e > < / i t e m > < i t e m > < k e y > < s t r i n g > c i t y < / s t r i n g > < / k e y > < v a l u e > < i n t > 1 2 < / i n t > < / v a l u e > < / i t e m > < i t e m > < k e y > < s t r i n g > S t a t e < / s t r i n g > < / k e y > < v a l u e > < i n t > 1 3 < / i n t > < / v a l u e > < / i t e m > < i t e m > < k e y > < s t r i n g > P o s t a l   C o d e < / s t r i n g > < / k e y > < v a l u e > < i n t > 1 4 < / i n t > < / v a l u e > < / i t e m > < i t e m > < k e y > < s t r i n g > R e g i o n < / s t r i n g > < / k e y > < v a l u e > < i n t > 1 5 < / i n t > < / v a l u e > < / i t e m > < i t e m > < k e y > < s t r i n g > P r o d u c t   I D < / s t r i n g > < / k e y > < v a l u e > < i n t > 1 6 < / i n t > < / v a l u e > < / i t e m > < i t e m > < k e y > < s t r i n g > C a t e g o r y < / s t r i n g > < / k e y > < v a l u e > < i n t > 1 7 < / i n t > < / v a l u e > < / i t e m > < i t e m > < k e y > < s t r i n g > S u b - C a t e g o r y < / s t r i n g > < / k e y > < v a l u e > < i n t > 1 8 < / i n t > < / v a l u e > < / i t e m > < i t e m > < k e y > < s t r i n g > P r o d u c t   N a m e < / s t r i n g > < / k e y > < v a l u e > < i n t > 1 9 < / i n t > < / v a l u e > < / i t e m > < i t e m > < k e y > < s t r i n g > S a l e s < / s t r i n g > < / k e y > < v a l u e > < i n t > 2 0 < / i n t > < / v a l u e > < / i t e m > < i t e m > < k e y > < s t r i n g > Q u a n t i t y < / s t r i n g > < / k e y > < v a l u e > < i n t > 2 1 < / i n t > < / v a l u e > < / i t e m > < i t e m > < k e y > < s t r i n g > D i s c o u n t < / s t r i n g > < / k e y > < v a l u e > < i n t > 2 2 < / i n t > < / v a l u e > < / i t e m > < i t e m > < k e y > < s t r i n g > t o t a l _ s a l e s < / s t r i n g > < / k e y > < v a l u e > < i n t > 2 3 < / i n t > < / v a l u e > < / i t e m > < i t e m > < k e y > < s t r i n g > P r o f i t < / s t r i n g > < / k e y > < v a l u e > < i n t > 2 4 < / i n t > < / v a l u e > < / i t e m > < i t e m > < k e y > < s t r i n g > O r d e r   D a t e   ( Y e a r ) < / s t r i n g > < / k e y > < v a l u e > < i n t > 2 5 < / i n t > < / v a l u e > < / i t e m > < i t e m > < k e y > < s t r i n g > O r d e r   D a t e   ( Q u a r t e r ) < / 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s     2 _ 6 9 8 c 1 c a d - 8 7 3 9 - 4 b b 6 - 8 4 b e - a 4 4 a b 7 f f 0 3 8 d " > < C u s t o m C o n t e n t   x m l n s = " h t t p : / / g e m i n i / p i v o t c u s t o m i z a t i o n / T a b l e X M L _ O r d e r s   2 _ 6 9 8 c 1 c a d - 8 7 3 9 - 4 b b 6 - 8 4 b e - a 4 4 a b 7 f f 0 3 8 d " > < ! [ 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 I D < / s t r i n g > < / k e y > < v a l u e > < i n t > 1 1 2 < / i n t > < / v a l u e > < / i t e m > < i t e m > < k e y > < s t r i n g > O r d e r   D a t e < / s t r i n g > < / k e y > < v a l u e > < i n t > 1 3 3 < / i n t > < / v a l u e > < / i t e m > < i t e m > < k e y > < s t r i n g > S h i p   D a t e . 1 . 1 . 1 < / s t r i n g > < / k e y > < v a l u e > < i n t > 1 6 7 < / i n t > < / v a l u e > < / i t e m > < i t e m > < k e y > < s t r i n g > S h i p   D a t e . 1 . 1 . 2 < / s t r i n g > < / k e y > < v a l u e > < i n t > 1 6 7 < / i n t > < / v a l u e > < / i t e m > < i t e m > < k e y > < s t r i n g > S h i p   D a t e   y e a r < / s t r i n g > < / k e y > < v a l u e > < i n t > 1 6 3 < / i n t > < / v a l u e > < / i t e m > < i t e m > < k e y > < s t r i n g > s h i p   d a t e < / s t r i n g > < / k e y > < v a l u e > < i n t > 1 1 7 < / i n t > < / v a l u e > < / i t e m > < i t e m > < k e y > < s t r i n g > S h i p   M o d e < / s t r i n g > < / k e y > < v a l u e > < i n t > 1 3 3 < / i n t > < / v a l u e > < / i t e m > < i t e m > < k e y > < s t r i n g > C u s t o m e r   I D < / s t r i n g > < / k e y > < v a l u e > < i n t > 1 4 4 < / i n t > < / v a l u e > < / i t e m > < i t e m > < k e y > < s t r i n g > C u s t o m e r   N a m e < / s t r i n g > < / k e y > < v a l u e > < i n t > 1 7 8 < / i n t > < / v a l u e > < / i t e m > < i t e m > < k e y > < s t r i n g > S e g m e n t < / s t r i n g > < / k e y > < v a l u e > < i n t > 1 1 7 < / i n t > < / v a l u e > < / i t e m > < i t e m > < k e y > < s t r i n g > c o u n t r y < / s t r i n g > < / k e y > < v a l u e > < i n t > 1 0 3 < / i n t > < / v a l u e > < / i t e m > < i t e m > < k e y > < s t r i n g > c i t y < / s t r i n g > < / k e y > < v a l u e > < i n t > 6 8 < / i n t > < / v a l u e > < / i t e m > < i t e m > < k e y > < s t r i n g > S t a t e < / s t r i n g > < / k e y > < v a l u e > < i n t > 8 2 < / i n t > < / v a l u e > < / i t e m > < i t e m > < k e y > < s t r i n g > P o s t a l   C o d e < / s t r i n g > < / k e y > < v a l u e > < i n t > 1 4 2 < / i n t > < / v a l u e > < / i t e m > < i t e m > < k e y > < s t r i n g > R e g i o n < / s t r i n g > < / k e y > < v a l u e > < i n t > 1 0 2 < / i n t > < / v a l u e > < / i t e m > < i t e m > < k e y > < s t r i n g > P r o d u c t   I D < / s t r i n g > < / k e y > < v a l u e > < i n t > 1 2 8 < / i n t > < / v a l u e > < / i t e m > < i t e m > < k e y > < s t r i n g > C a t e g o r y < / s t r i n g > < / k e y > < v a l u e > < i n t > 1 1 6 < / i n t > < / v a l u e > < / i t e m > < i t e m > < k e y > < s t r i n g > S u b - C a t e g o r y < / s t r i n g > < / k e y > < v a l u e > < i n t > 1 5 6 < / i n t > < / v a l u e > < / i t e m > < i t e m > < k e y > < s t r i n g > P r o d u c t   N a m e < / s t r i n g > < / k e y > < v a l u e > < i n t > 1 6 2 < / i n t > < / v a l u e > < / i t e m > < i t e m > < k e y > < s t r i n g > S a l e s < / s t r i n g > < / k e y > < v a l u e > < i n t > 8 7 < / i n t > < / v a l u e > < / i t e m > < i t e m > < k e y > < s t r i n g > Q u a n t i t y < / s t r i n g > < / k e y > < v a l u e > < i n t > 1 0 9 < / i n t > < / v a l u e > < / i t e m > < i t e m > < k e y > < s t r i n g > D i s c o u n t < / s t r i n g > < / k e y > < v a l u e > < i n t > 1 1 4 < / i n t > < / v a l u e > < / i t e m > < i t e m > < k e y > < s t r i n g > P r o f i t < / s t r i n g > < / k e y > < v a l u e > < i n t > 8 2 < / i n t > < / v a l u e > < / i t e m > < / C o l u m n W i d t h s > < C o l u m n D i s p l a y I n d e x > < i t e m > < k e y > < s t r i n g > R o w   I D < / s t r i n g > < / k e y > < v a l u e > < i n t > 0 < / i n t > < / v a l u e > < / i t e m > < i t e m > < k e y > < s t r i n g > O r d e r   I D < / s t r i n g > < / k e y > < v a l u e > < i n t > 1 < / i n t > < / v a l u e > < / i t e m > < i t e m > < k e y > < s t r i n g > O r d e r   D a t e < / s t r i n g > < / k e y > < v a l u e > < i n t > 2 < / i n t > < / v a l u e > < / i t e m > < i t e m > < k e y > < s t r i n g > S h i p   D a t e . 1 . 1 . 1 < / s t r i n g > < / k e y > < v a l u e > < i n t > 3 < / i n t > < / v a l u e > < / i t e m > < i t e m > < k e y > < s t r i n g > S h i p   D a t e . 1 . 1 . 2 < / s t r i n g > < / k e y > < v a l u e > < i n t > 4 < / i n t > < / v a l u e > < / i t e m > < i t e m > < k e y > < s t r i n g > S h i p   D a t e   y e a r < / s t r i n g > < / k e y > < v a l u e > < i n t > 5 < / i n t > < / v a l u e > < / i t e m > < i t e m > < k e y > < s t r i n g > s h i p   d a t e < / s t r i n g > < / k e y > < v a l u e > < i n t > 6 < / i n t > < / v a l u e > < / i t e m > < i t e m > < k e y > < s t r i n g > S h i p   M o d e < / s t r i n g > < / k e y > < v a l u e > < i n t > 7 < / i n t > < / v a l u e > < / i t e m > < i t e m > < k e y > < s t r i n g > C u s t o m e r   I D < / s t r i n g > < / k e y > < v a l u e > < i n t > 8 < / i n t > < / v a l u e > < / i t e m > < i t e m > < k e y > < s t r i n g > C u s t o m e r   N a m e < / s t r i n g > < / k e y > < v a l u e > < i n t > 9 < / i n t > < / v a l u e > < / i t e m > < i t e m > < k e y > < s t r i n g > S e g m e n t < / s t r i n g > < / k e y > < v a l u e > < i n t > 1 0 < / i n t > < / v a l u e > < / i t e m > < i t e m > < k e y > < s t r i n g > c o u n t r y < / s t r i n g > < / k e y > < v a l u e > < i n t > 1 1 < / i n t > < / v a l u e > < / i t e m > < i t e m > < k e y > < s t r i n g > c i t y < / s t r i n g > < / k e y > < v a l u e > < i n t > 1 2 < / i n t > < / v a l u e > < / i t e m > < i t e m > < k e y > < s t r i n g > S t a t e < / s t r i n g > < / k e y > < v a l u e > < i n t > 1 3 < / i n t > < / v a l u e > < / i t e m > < i t e m > < k e y > < s t r i n g > P o s t a l   C o d e < / s t r i n g > < / k e y > < v a l u e > < i n t > 1 4 < / i n t > < / v a l u e > < / i t e m > < i t e m > < k e y > < s t r i n g > R e g i o n < / s t r i n g > < / k e y > < v a l u e > < i n t > 1 5 < / i n t > < / v a l u e > < / i t e m > < i t e m > < k e y > < s t r i n g > P r o d u c t   I D < / s t r i n g > < / k e y > < v a l u e > < i n t > 1 6 < / i n t > < / v a l u e > < / i t e m > < i t e m > < k e y > < s t r i n g > C a t e g o r y < / s t r i n g > < / k e y > < v a l u e > < i n t > 1 7 < / i n t > < / v a l u e > < / i t e m > < i t e m > < k e y > < s t r i n g > S u b - C a t e g o r y < / s t r i n g > < / k e y > < v a l u e > < i n t > 1 8 < / i n t > < / v a l u e > < / i t e m > < i t e m > < k e y > < s t r i n g > P r o d u c t   N a m e < / s t r i n g > < / k e y > < v a l u e > < i n t > 1 9 < / i n t > < / v a l u e > < / i t e m > < i t e m > < k e y > < s t r i n g > S a l e s < / s t r i n g > < / k e y > < v a l u e > < i n t > 2 0 < / i n t > < / v a l u e > < / i t e m > < i t e m > < k e y > < s t r i n g > Q u a n t i t y < / s t r i n g > < / k e y > < v a l u e > < i n t > 2 1 < / i n t > < / v a l u e > < / i t e m > < i t e m > < k e y > < s t r i n g > D i s c o u n t < / s t r i n g > < / k e y > < v a l u e > < i n t > 2 2 < / i n t > < / v a l u e > < / i t e m > < i t e m > < k e y > < s t r i n g > P r o f i t < / s t r i n g > < / k e y > < v a l u e > < i n t > 2 3 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R e t u r n _ 3 e 9 e 7 f 6 2 - 9 6 7 9 - 4 0 4 0 - a b c 0 - 8 4 f 1 3 f e a 6 c 9 8 " > < C u s t o m C o n t e n t > < ! [ C D A T A [ < T a b l e W i d g e t G r i d S e r i a l i z a t i o n   x m l n s : x s d = " h t t p : / / w w w . w 3 . o r g / 2 0 0 1 / X M L S c h e m a "   x m l n s : x s i = " h t t p : / / w w w . w 3 . o r g / 2 0 0 1 / X M L S c h e m a - i n s t a n c e " > < C o l u m n S u g g e s t e d T y p e   / > < C o l u m n F o r m a t   / > < C o l u m n A c c u r a c y   / > < C o l u m n C u r r e n c y S y m b o l   / > < C o l u m n P o s i t i v e P a t t e r n   / > < C o l u m n N e g a t i v e P a t t e r n   / > < C o l u m n W i d t h s > < i t e m > < k e y > < s t r i n g > R e t u r n e d < / s t r i n g > < / k e y > < v a l u e > < i n t > 1 1 9 < / i n t > < / v a l u e > < / i t e m > < i t e m > < k e y > < s t r i n g > O r d e r   I D < / s t r i n g > < / k e y > < v a l u e > < i n t > 1 1 2 < / i n t > < / v a l u e > < / i t e m > < / C o l u m n W i d t h s > < C o l u m n D i s p l a y I n d e x > < i t e m > < k e y > < s t r i n g > R e t u r n e d < / s t r i n g > < / k e y > < v a l u e > < i n t > 0 < / i n t > < / v a l u e > < / i t e m > < i t e m > < k e y > < s t r i n g > O r d e r   I D < / 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11B413E-C6C0-4E31-9F1A-39547C2A0180}">
  <ds:schemaRefs/>
</ds:datastoreItem>
</file>

<file path=customXml/itemProps10.xml><?xml version="1.0" encoding="utf-8"?>
<ds:datastoreItem xmlns:ds="http://schemas.openxmlformats.org/officeDocument/2006/customXml" ds:itemID="{D9AAD960-21D1-4531-9EC1-A5CD6A40FDD6}">
  <ds:schemaRefs/>
</ds:datastoreItem>
</file>

<file path=customXml/itemProps11.xml><?xml version="1.0" encoding="utf-8"?>
<ds:datastoreItem xmlns:ds="http://schemas.openxmlformats.org/officeDocument/2006/customXml" ds:itemID="{CBFD0168-87A0-4559-B8EE-BF9594C33FDF}">
  <ds:schemaRefs/>
</ds:datastoreItem>
</file>

<file path=customXml/itemProps12.xml><?xml version="1.0" encoding="utf-8"?>
<ds:datastoreItem xmlns:ds="http://schemas.openxmlformats.org/officeDocument/2006/customXml" ds:itemID="{28D61F09-8958-4A07-8141-358D7C8955BB}">
  <ds:schemaRefs/>
</ds:datastoreItem>
</file>

<file path=customXml/itemProps13.xml><?xml version="1.0" encoding="utf-8"?>
<ds:datastoreItem xmlns:ds="http://schemas.openxmlformats.org/officeDocument/2006/customXml" ds:itemID="{1C317FD8-1F9D-4B08-9820-A87E5E6C3CAB}">
  <ds:schemaRefs/>
</ds:datastoreItem>
</file>

<file path=customXml/itemProps14.xml><?xml version="1.0" encoding="utf-8"?>
<ds:datastoreItem xmlns:ds="http://schemas.openxmlformats.org/officeDocument/2006/customXml" ds:itemID="{4AFD094B-E3CC-4969-952F-55008E8C037E}">
  <ds:schemaRefs/>
</ds:datastoreItem>
</file>

<file path=customXml/itemProps15.xml><?xml version="1.0" encoding="utf-8"?>
<ds:datastoreItem xmlns:ds="http://schemas.openxmlformats.org/officeDocument/2006/customXml" ds:itemID="{22DEFEAD-0270-4AD4-81AD-EDBCCD6595FE}">
  <ds:schemaRefs/>
</ds:datastoreItem>
</file>

<file path=customXml/itemProps16.xml><?xml version="1.0" encoding="utf-8"?>
<ds:datastoreItem xmlns:ds="http://schemas.openxmlformats.org/officeDocument/2006/customXml" ds:itemID="{BAC46D33-85AC-4F85-ACD9-17C08099C09E}">
  <ds:schemaRefs/>
</ds:datastoreItem>
</file>

<file path=customXml/itemProps17.xml><?xml version="1.0" encoding="utf-8"?>
<ds:datastoreItem xmlns:ds="http://schemas.openxmlformats.org/officeDocument/2006/customXml" ds:itemID="{6C39E6FD-637B-463E-B179-4D64B1EEE41A}">
  <ds:schemaRefs>
    <ds:schemaRef ds:uri="http://schemas.microsoft.com/DataMashup"/>
  </ds:schemaRefs>
</ds:datastoreItem>
</file>

<file path=customXml/itemProps18.xml><?xml version="1.0" encoding="utf-8"?>
<ds:datastoreItem xmlns:ds="http://schemas.openxmlformats.org/officeDocument/2006/customXml" ds:itemID="{1F424CC0-7386-4928-A02D-D6930DCB32A4}">
  <ds:schemaRefs/>
</ds:datastoreItem>
</file>

<file path=customXml/itemProps19.xml><?xml version="1.0" encoding="utf-8"?>
<ds:datastoreItem xmlns:ds="http://schemas.openxmlformats.org/officeDocument/2006/customXml" ds:itemID="{5DA1E7D7-BFF2-4E4A-AF97-3062DFBCD557}">
  <ds:schemaRefs/>
</ds:datastoreItem>
</file>

<file path=customXml/itemProps2.xml><?xml version="1.0" encoding="utf-8"?>
<ds:datastoreItem xmlns:ds="http://schemas.openxmlformats.org/officeDocument/2006/customXml" ds:itemID="{DA9E9571-03D1-4FD9-A2F4-E5F80510D347}">
  <ds:schemaRefs/>
</ds:datastoreItem>
</file>

<file path=customXml/itemProps20.xml><?xml version="1.0" encoding="utf-8"?>
<ds:datastoreItem xmlns:ds="http://schemas.openxmlformats.org/officeDocument/2006/customXml" ds:itemID="{7C493323-F124-418A-8745-CC869DDF3ADE}">
  <ds:schemaRefs/>
</ds:datastoreItem>
</file>

<file path=customXml/itemProps21.xml><?xml version="1.0" encoding="utf-8"?>
<ds:datastoreItem xmlns:ds="http://schemas.openxmlformats.org/officeDocument/2006/customXml" ds:itemID="{AB0DBF10-08E9-4EF0-AAB2-E1085F054E39}">
  <ds:schemaRefs/>
</ds:datastoreItem>
</file>

<file path=customXml/itemProps22.xml><?xml version="1.0" encoding="utf-8"?>
<ds:datastoreItem xmlns:ds="http://schemas.openxmlformats.org/officeDocument/2006/customXml" ds:itemID="{1A898CAA-61CA-4BA4-8AF5-5ED66BB3AF13}">
  <ds:schemaRefs/>
</ds:datastoreItem>
</file>

<file path=customXml/itemProps23.xml><?xml version="1.0" encoding="utf-8"?>
<ds:datastoreItem xmlns:ds="http://schemas.openxmlformats.org/officeDocument/2006/customXml" ds:itemID="{62CE3DBA-FB25-4A56-89C3-CF4737DE4E86}">
  <ds:schemaRefs/>
</ds:datastoreItem>
</file>

<file path=customXml/itemProps24.xml><?xml version="1.0" encoding="utf-8"?>
<ds:datastoreItem xmlns:ds="http://schemas.openxmlformats.org/officeDocument/2006/customXml" ds:itemID="{E4D727B1-A0DD-448D-AC52-83DB0BE342EF}">
  <ds:schemaRefs/>
</ds:datastoreItem>
</file>

<file path=customXml/itemProps25.xml><?xml version="1.0" encoding="utf-8"?>
<ds:datastoreItem xmlns:ds="http://schemas.openxmlformats.org/officeDocument/2006/customXml" ds:itemID="{84804DE2-1EA0-4BA2-A6FC-A06A0C7F3D90}">
  <ds:schemaRefs/>
</ds:datastoreItem>
</file>

<file path=customXml/itemProps26.xml><?xml version="1.0" encoding="utf-8"?>
<ds:datastoreItem xmlns:ds="http://schemas.openxmlformats.org/officeDocument/2006/customXml" ds:itemID="{8693C4CE-3D24-4831-9D68-000B4A03B8C9}">
  <ds:schemaRefs/>
</ds:datastoreItem>
</file>

<file path=customXml/itemProps27.xml><?xml version="1.0" encoding="utf-8"?>
<ds:datastoreItem xmlns:ds="http://schemas.openxmlformats.org/officeDocument/2006/customXml" ds:itemID="{BE9BD1DB-CA33-4058-8288-8C3835EFB46A}">
  <ds:schemaRefs/>
</ds:datastoreItem>
</file>

<file path=customXml/itemProps28.xml><?xml version="1.0" encoding="utf-8"?>
<ds:datastoreItem xmlns:ds="http://schemas.openxmlformats.org/officeDocument/2006/customXml" ds:itemID="{22ED1B60-60A9-41ED-8ED9-0C17893CC377}">
  <ds:schemaRefs/>
</ds:datastoreItem>
</file>

<file path=customXml/itemProps3.xml><?xml version="1.0" encoding="utf-8"?>
<ds:datastoreItem xmlns:ds="http://schemas.openxmlformats.org/officeDocument/2006/customXml" ds:itemID="{A4B9E76E-62D1-4625-810E-06A38FD5D94B}">
  <ds:schemaRefs/>
</ds:datastoreItem>
</file>

<file path=customXml/itemProps4.xml><?xml version="1.0" encoding="utf-8"?>
<ds:datastoreItem xmlns:ds="http://schemas.openxmlformats.org/officeDocument/2006/customXml" ds:itemID="{A1155BD8-1C22-45B4-BCEF-FFBEEFCEC188}">
  <ds:schemaRefs/>
</ds:datastoreItem>
</file>

<file path=customXml/itemProps5.xml><?xml version="1.0" encoding="utf-8"?>
<ds:datastoreItem xmlns:ds="http://schemas.openxmlformats.org/officeDocument/2006/customXml" ds:itemID="{6AA59E9E-F627-490A-9731-CF7EAE7FD2D8}">
  <ds:schemaRefs/>
</ds:datastoreItem>
</file>

<file path=customXml/itemProps6.xml><?xml version="1.0" encoding="utf-8"?>
<ds:datastoreItem xmlns:ds="http://schemas.openxmlformats.org/officeDocument/2006/customXml" ds:itemID="{9BAE579B-044C-443D-AF7F-1FB366F1AFE5}">
  <ds:schemaRefs/>
</ds:datastoreItem>
</file>

<file path=customXml/itemProps7.xml><?xml version="1.0" encoding="utf-8"?>
<ds:datastoreItem xmlns:ds="http://schemas.openxmlformats.org/officeDocument/2006/customXml" ds:itemID="{88B64789-9889-40A2-8CC9-C86AEFECF267}">
  <ds:schemaRefs/>
</ds:datastoreItem>
</file>

<file path=customXml/itemProps8.xml><?xml version="1.0" encoding="utf-8"?>
<ds:datastoreItem xmlns:ds="http://schemas.openxmlformats.org/officeDocument/2006/customXml" ds:itemID="{7134EBF4-C5BF-48C4-AD3E-444E51AAD7B4}">
  <ds:schemaRefs/>
</ds:datastoreItem>
</file>

<file path=customXml/itemProps9.xml><?xml version="1.0" encoding="utf-8"?>
<ds:datastoreItem xmlns:ds="http://schemas.openxmlformats.org/officeDocument/2006/customXml" ds:itemID="{5FD93F78-DC67-49B1-97C1-CA396A3CD29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Sales_Dashboard</vt:lpstr>
      <vt:lpstr>Documentation</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Maher</dc:creator>
  <cp:lastModifiedBy>Maher, Maher Mahmoud Maher Elmoghazi</cp:lastModifiedBy>
  <dcterms:created xsi:type="dcterms:W3CDTF">2015-06-05T18:17:20Z</dcterms:created>
  <dcterms:modified xsi:type="dcterms:W3CDTF">2025-01-23T00:09:51Z</dcterms:modified>
</cp:coreProperties>
</file>