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es\Desktop\UTeM\sem5\AI project management\Week 4\"/>
    </mc:Choice>
  </mc:AlternateContent>
  <bookViews>
    <workbookView xWindow="-120" yWindow="-120" windowWidth="20730" windowHeight="1116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C12" i="1" l="1"/>
  <c r="D12" i="1" s="1"/>
  <c r="E12" i="1" s="1"/>
  <c r="F12" i="1" s="1"/>
  <c r="G12" i="1" s="1"/>
  <c r="H12" i="1" s="1"/>
  <c r="I12" i="1" s="1"/>
  <c r="J12" i="1" s="1"/>
  <c r="D14" i="1" l="1"/>
  <c r="B15" i="1"/>
  <c r="B16" i="1" s="1"/>
  <c r="G14" i="1"/>
  <c r="H14" i="1"/>
  <c r="I14" i="1"/>
  <c r="J14" i="1"/>
  <c r="F14" i="1"/>
  <c r="E14" i="1"/>
  <c r="B14" i="1" l="1"/>
</calcChain>
</file>

<file path=xl/sharedStrings.xml><?xml version="1.0" encoding="utf-8"?>
<sst xmlns="http://schemas.openxmlformats.org/spreadsheetml/2006/main" count="96" uniqueCount="51">
  <si>
    <t>Cash Flows</t>
  </si>
  <si>
    <t>Plan</t>
  </si>
  <si>
    <t>NPV (Manual)</t>
  </si>
  <si>
    <t>NPV (Formula)</t>
  </si>
  <si>
    <t xml:space="preserve"> </t>
  </si>
  <si>
    <t>Discounted Rate (Risk)</t>
  </si>
  <si>
    <t>PROJECT TITLE</t>
  </si>
  <si>
    <t>PROJECT MANAGER</t>
  </si>
  <si>
    <t>COMPANY NAME</t>
  </si>
  <si>
    <t>DATE</t>
  </si>
  <si>
    <t>HOME AUTOMATION USING ARTIFICIAL INTELLIGENCE</t>
  </si>
  <si>
    <t>OurAI</t>
  </si>
  <si>
    <t xml:space="preserve"> Net Present Value (NPV)</t>
  </si>
  <si>
    <t>NPV (%)</t>
  </si>
  <si>
    <t>Initial Investments</t>
  </si>
  <si>
    <t>GROUP MEMBERS</t>
  </si>
  <si>
    <t>MAHESHWARMAN S/O BALAKRISHNAN (B031910007)</t>
  </si>
  <si>
    <t>Cost estimation breakdown</t>
  </si>
  <si>
    <t>Software</t>
  </si>
  <si>
    <t>Windows Server Software</t>
  </si>
  <si>
    <t>GoogleColab Services</t>
  </si>
  <si>
    <t>Server</t>
  </si>
  <si>
    <t>Laptops</t>
  </si>
  <si>
    <t>RAM</t>
  </si>
  <si>
    <t>CPU</t>
  </si>
  <si>
    <t>Wires/Cables</t>
  </si>
  <si>
    <t>Cooling equipment</t>
  </si>
  <si>
    <t>Hard Disks</t>
  </si>
  <si>
    <t>Connecters</t>
  </si>
  <si>
    <t>Hardware</t>
  </si>
  <si>
    <t>Speakers</t>
  </si>
  <si>
    <t>Microphones</t>
  </si>
  <si>
    <t>Raspberry Pi</t>
  </si>
  <si>
    <t>SD card</t>
  </si>
  <si>
    <t>Server balancer</t>
  </si>
  <si>
    <t>Repair Kits</t>
  </si>
  <si>
    <t>Furniture</t>
  </si>
  <si>
    <t>Rent</t>
  </si>
  <si>
    <t>Electricity &amp; Water Bill</t>
  </si>
  <si>
    <t>Salary</t>
  </si>
  <si>
    <t>Insurance</t>
  </si>
  <si>
    <t>Wi-Fi</t>
  </si>
  <si>
    <t>Office tools</t>
  </si>
  <si>
    <t>Utility</t>
  </si>
  <si>
    <t xml:space="preserve">Manufacturing </t>
  </si>
  <si>
    <t>Manufacturing Cost</t>
  </si>
  <si>
    <t>Packing Cost</t>
  </si>
  <si>
    <t>Delivery Cost</t>
  </si>
  <si>
    <t>Travelling Cost</t>
  </si>
  <si>
    <t>Sum</t>
  </si>
  <si>
    <t>1) MOHAMMAD TARIQ ALI BIN SALAMUDEEN ALI (B031910049)    2)MOHAMMED SADEQ NOMAN (B031910498)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</si>
</sst>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M&quot;#,##0.00;[Red]\-&quot;RM&quot;#,##0.00"/>
    <numFmt numFmtId="164" formatCode="_(&quot;$&quot;* #,##0.00_);_(&quot;$&quot;* \(#,##0.00\);_(&quot;$&quot;* &quot;-&quot;??_);_(@_)"/>
    <numFmt numFmtId="165" formatCode="&quot;RM&quot;#,##0.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lightDown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165" fontId="0" fillId="0" borderId="1" xfId="0" applyNumberFormat="1" applyBorder="1"/>
    <xf numFmtId="165" fontId="0" fillId="0" borderId="1" xfId="1" applyNumberFormat="1" applyFont="1" applyBorder="1"/>
    <xf numFmtId="10" fontId="6" fillId="0" borderId="1" xfId="0" applyNumberFormat="1" applyFont="1" applyBorder="1"/>
    <xf numFmtId="15" fontId="8" fillId="0" borderId="2" xfId="0" applyNumberFormat="1" applyFont="1" applyBorder="1" applyAlignment="1">
      <alignment horizontal="left" vertical="center" wrapText="1" indent="1"/>
    </xf>
    <xf numFmtId="0" fontId="4" fillId="5" borderId="1" xfId="0" applyFont="1" applyFill="1" applyBorder="1"/>
    <xf numFmtId="0" fontId="1" fillId="0" borderId="1" xfId="0" applyFont="1" applyBorder="1" applyAlignment="1">
      <alignment horizontal="left"/>
    </xf>
    <xf numFmtId="10" fontId="0" fillId="0" borderId="1" xfId="0" applyNumberFormat="1" applyBorder="1"/>
    <xf numFmtId="0" fontId="7" fillId="4" borderId="3" xfId="0" applyFont="1" applyFill="1" applyBorder="1" applyAlignment="1">
      <alignment horizontal="left" vertical="center" wrapText="1" indent="1"/>
    </xf>
    <xf numFmtId="0" fontId="7" fillId="4" borderId="4" xfId="0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0" fillId="0" borderId="6" xfId="0" applyBorder="1"/>
    <xf numFmtId="165" fontId="0" fillId="0" borderId="7" xfId="0" applyNumberFormat="1" applyBorder="1"/>
    <xf numFmtId="0" fontId="0" fillId="0" borderId="8" xfId="0" applyBorder="1"/>
    <xf numFmtId="0" fontId="0" fillId="0" borderId="5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9" fillId="0" borderId="9" xfId="0" applyNumberFormat="1" applyFont="1" applyBorder="1"/>
    <xf numFmtId="8" fontId="10" fillId="0" borderId="10" xfId="0" applyNumberFormat="1" applyFont="1" applyBorder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12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104775</xdr:rowOff>
    </xdr:to>
    <xdr:sp macro="" textlink="">
      <xdr:nvSpPr>
        <xdr:cNvPr id="1025" name="AutoShape 1" descr="\text{NPV}">
          <a:extLst>
            <a:ext uri="{FF2B5EF4-FFF2-40B4-BE49-F238E27FC236}">
              <a16:creationId xmlns:a16="http://schemas.microsoft.com/office/drawing/2014/main" id="{FBEC1354-1D3B-4ADD-838D-69975C7547B6}"/>
            </a:ext>
          </a:extLst>
        </xdr:cNvPr>
        <xdr:cNvSpPr>
          <a:spLocks noChangeAspect="1" noChangeArrowheads="1"/>
        </xdr:cNvSpPr>
      </xdr:nvSpPr>
      <xdr:spPr bwMode="auto">
        <a:xfrm>
          <a:off x="38576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16564</xdr:colOff>
      <xdr:row>24</xdr:row>
      <xdr:rowOff>16565</xdr:rowOff>
    </xdr:from>
    <xdr:to>
      <xdr:col>9</xdr:col>
      <xdr:colOff>927651</xdr:colOff>
      <xdr:row>29</xdr:row>
      <xdr:rowOff>33131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A7B4AD9-CEF6-470D-A5FE-37958EAE361C}"/>
            </a:ext>
          </a:extLst>
        </xdr:cNvPr>
        <xdr:cNvSpPr txBox="1"/>
      </xdr:nvSpPr>
      <xdr:spPr>
        <a:xfrm>
          <a:off x="5980042" y="5963478"/>
          <a:ext cx="6046305" cy="10104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u="sng"/>
            <a:t>Formulas</a:t>
          </a:r>
        </a:p>
        <a:p>
          <a:r>
            <a:rPr lang="en-MY" sz="1100"/>
            <a:t>Calculation of PV </a:t>
          </a:r>
          <a:r>
            <a:rPr lang="en-MY" sz="1100" baseline="0"/>
            <a:t>='Cash flow of that year'/((1+'Discounted Rate (Risk)')^('Current year'-'Initial year'))</a:t>
          </a:r>
        </a:p>
        <a:p>
          <a:r>
            <a:rPr lang="en-MY" sz="1100" baseline="0"/>
            <a:t>NPV (Manual) = Sum of all NP calculated manually =sum('First year's NP':'Final year's NP')</a:t>
          </a:r>
        </a:p>
        <a:p>
          <a:r>
            <a:rPr lang="en-MY" sz="1100" baseline="0"/>
            <a:t>NPV (Formula) =NPV('Discounted Rate (Risk)', 'Cash Flow of first year':'Cash Flow of final year')</a:t>
          </a:r>
        </a:p>
        <a:p>
          <a:r>
            <a:rPr lang="en-MY" sz="1100" baseline="0"/>
            <a:t>NPV (%) =((ABS('Initial Investments'-'value of NPV'))/(('Initial Investments'+'value of NPV')/2))</a:t>
          </a:r>
        </a:p>
        <a:p>
          <a:endParaRPr lang="en-MY" sz="1100"/>
        </a:p>
      </xdr:txBody>
    </xdr:sp>
    <xdr:clientData/>
  </xdr:twoCellAnchor>
  <xdr:twoCellAnchor editAs="oneCell">
    <xdr:from>
      <xdr:col>4</xdr:col>
      <xdr:colOff>24847</xdr:colOff>
      <xdr:row>16</xdr:row>
      <xdr:rowOff>173936</xdr:rowOff>
    </xdr:from>
    <xdr:to>
      <xdr:col>6</xdr:col>
      <xdr:colOff>877956</xdr:colOff>
      <xdr:row>23</xdr:row>
      <xdr:rowOff>166730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F46958-F220-4D58-B740-81525961A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4278"/>
        <a:stretch/>
      </xdr:blipFill>
      <xdr:spPr>
        <a:xfrm>
          <a:off x="5988325" y="4530588"/>
          <a:ext cx="2890631" cy="1384272"/>
        </a:xfrm>
        <a:prstGeom prst="rect">
          <a:avLst/>
        </a:prstGeom>
      </xdr:spPr>
    </xdr:pic>
    <xdr:clientData/>
  </xdr:twoCellAnchor>
  <xdr:oneCellAnchor>
    <xdr:from>
      <xdr:col>3</xdr:col>
      <xdr:colOff>39756</xdr:colOff>
      <xdr:row>45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5108713" y="101403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twoCellAnchor editAs="oneCell">
    <xdr:from>
      <xdr:col>2</xdr:col>
      <xdr:colOff>347871</xdr:colOff>
      <xdr:row>0</xdr:row>
      <xdr:rowOff>91108</xdr:rowOff>
    </xdr:from>
    <xdr:to>
      <xdr:col>3</xdr:col>
      <xdr:colOff>968857</xdr:colOff>
      <xdr:row>2</xdr:row>
      <xdr:rowOff>749571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9588" y="91108"/>
          <a:ext cx="1888226" cy="1511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115" zoomScaleNormal="115" zoomScalePageLayoutView="130" workbookViewId="0">
      <selection activeCell="A7" sqref="A7:J7"/>
    </sheetView>
  </sheetViews>
  <sheetFormatPr defaultColWidth="11" defaultRowHeight="15.75" x14ac:dyDescent="0.25"/>
  <cols>
    <col min="1" max="1" width="25.5" customWidth="1"/>
    <col min="2" max="2" width="24.375" customWidth="1"/>
    <col min="3" max="3" width="16.625" customWidth="1"/>
    <col min="4" max="4" width="14.875" customWidth="1"/>
    <col min="5" max="8" width="13.375" bestFit="1" customWidth="1"/>
    <col min="9" max="10" width="13.875" customWidth="1"/>
  </cols>
  <sheetData>
    <row r="1" spans="1:10" ht="27" x14ac:dyDescent="0.25">
      <c r="A1" s="7" t="s">
        <v>6</v>
      </c>
      <c r="B1" s="8" t="s">
        <v>10</v>
      </c>
    </row>
    <row r="2" spans="1:10" ht="40.5" x14ac:dyDescent="0.25">
      <c r="A2" s="7" t="s">
        <v>7</v>
      </c>
      <c r="B2" s="8" t="s">
        <v>16</v>
      </c>
    </row>
    <row r="3" spans="1:10" ht="67.5" x14ac:dyDescent="0.25">
      <c r="A3" s="16" t="s">
        <v>15</v>
      </c>
      <c r="B3" s="18" t="s">
        <v>50</v>
      </c>
    </row>
    <row r="4" spans="1:10" x14ac:dyDescent="0.25">
      <c r="A4" s="17" t="s">
        <v>8</v>
      </c>
      <c r="B4" s="19" t="s">
        <v>11</v>
      </c>
    </row>
    <row r="5" spans="1:10" x14ac:dyDescent="0.25">
      <c r="A5" s="7" t="s">
        <v>9</v>
      </c>
      <c r="B5" s="12">
        <v>44519</v>
      </c>
    </row>
    <row r="7" spans="1:10" x14ac:dyDescent="0.25">
      <c r="A7" s="24" t="s">
        <v>12</v>
      </c>
      <c r="B7" s="25"/>
      <c r="C7" s="25"/>
      <c r="D7" s="25"/>
      <c r="E7" s="25"/>
      <c r="F7" s="25"/>
      <c r="G7" s="25"/>
      <c r="H7" s="25"/>
      <c r="I7" s="25"/>
      <c r="J7" s="25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3" t="s">
        <v>4</v>
      </c>
      <c r="B9" s="13" t="s">
        <v>4</v>
      </c>
      <c r="C9" s="4">
        <v>2021</v>
      </c>
      <c r="D9" s="4">
        <v>2022</v>
      </c>
      <c r="E9" s="4">
        <v>2023</v>
      </c>
      <c r="F9" s="4">
        <v>2024</v>
      </c>
      <c r="G9" s="4">
        <v>2025</v>
      </c>
      <c r="H9" s="4">
        <v>2026</v>
      </c>
      <c r="I9" s="4">
        <v>2027</v>
      </c>
      <c r="J9" s="4">
        <v>2028</v>
      </c>
    </row>
    <row r="10" spans="1:10" ht="17.25" customHeight="1" x14ac:dyDescent="0.25">
      <c r="A10" s="13" t="s">
        <v>4</v>
      </c>
      <c r="B10" s="13" t="s">
        <v>4</v>
      </c>
      <c r="C10" s="5" t="s">
        <v>14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</row>
    <row r="11" spans="1:10" x14ac:dyDescent="0.25">
      <c r="A11" s="13" t="s">
        <v>4</v>
      </c>
      <c r="B11" s="13" t="s">
        <v>4</v>
      </c>
      <c r="C11" s="13" t="s">
        <v>4</v>
      </c>
      <c r="D11" s="13" t="s">
        <v>4</v>
      </c>
      <c r="E11" s="13" t="s">
        <v>4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4</v>
      </c>
    </row>
    <row r="12" spans="1:10" x14ac:dyDescent="0.25">
      <c r="A12" s="3" t="s">
        <v>0</v>
      </c>
      <c r="B12" s="13" t="s">
        <v>4</v>
      </c>
      <c r="C12" s="9">
        <f>C47</f>
        <v>680870</v>
      </c>
      <c r="D12" s="9">
        <f>C12-(12*C12/100)</f>
        <v>599165.6</v>
      </c>
      <c r="E12" s="9">
        <f>D12-(12*D12/100)</f>
        <v>527265.728</v>
      </c>
      <c r="F12" s="9">
        <f>E12-(12*E12/100)</f>
        <v>463993.84064000001</v>
      </c>
      <c r="G12" s="9">
        <f>F12-(12*F12/100)</f>
        <v>408314.57976320002</v>
      </c>
      <c r="H12" s="9">
        <f>G12-(12*G12/100)</f>
        <v>359316.83019161603</v>
      </c>
      <c r="I12" s="9">
        <f>H12-(12*H12/100)</f>
        <v>316198.81056862208</v>
      </c>
      <c r="J12" s="9">
        <f>I12-(12*I12/100)</f>
        <v>278254.95330038742</v>
      </c>
    </row>
    <row r="13" spans="1:10" x14ac:dyDescent="0.25">
      <c r="A13" s="3" t="s">
        <v>5</v>
      </c>
      <c r="B13" s="11">
        <v>0.12</v>
      </c>
      <c r="C13" s="13" t="s">
        <v>4</v>
      </c>
      <c r="D13" s="13" t="s">
        <v>4</v>
      </c>
      <c r="E13" s="13" t="s">
        <v>4</v>
      </c>
      <c r="F13" s="13" t="s">
        <v>4</v>
      </c>
      <c r="G13" s="13" t="s">
        <v>4</v>
      </c>
      <c r="H13" s="13" t="s">
        <v>4</v>
      </c>
      <c r="I13" s="13" t="s">
        <v>4</v>
      </c>
      <c r="J13" s="13" t="s">
        <v>4</v>
      </c>
    </row>
    <row r="14" spans="1:10" x14ac:dyDescent="0.25">
      <c r="A14" s="3" t="s">
        <v>2</v>
      </c>
      <c r="B14" s="9">
        <f>SUM(D14:J14)-C12</f>
        <v>1354135.8307735408</v>
      </c>
      <c r="C14" s="13" t="s">
        <v>4</v>
      </c>
      <c r="D14" s="10">
        <f>D12/(1+$B$13)^(D9-$C$9)</f>
        <v>534969.28571428568</v>
      </c>
      <c r="E14" s="10">
        <f>E12/(1+$B$13)^(E9-$C$9)</f>
        <v>420333.0102040816</v>
      </c>
      <c r="F14" s="10">
        <f>F12/(1+$B$13)^(F9-$C$9)</f>
        <v>330261.6508746355</v>
      </c>
      <c r="G14" s="10">
        <f t="shared" ref="G14:J14" si="0">G12/(1+$B$13)^(G9-$C$9)</f>
        <v>259491.29711578504</v>
      </c>
      <c r="H14" s="10">
        <f t="shared" si="0"/>
        <v>203886.01916240252</v>
      </c>
      <c r="I14" s="10">
        <f t="shared" si="0"/>
        <v>160196.15791331624</v>
      </c>
      <c r="J14" s="10">
        <f t="shared" si="0"/>
        <v>125868.40978903418</v>
      </c>
    </row>
    <row r="15" spans="1:10" ht="18" customHeight="1" x14ac:dyDescent="0.25">
      <c r="A15" s="3" t="s">
        <v>3</v>
      </c>
      <c r="B15" s="9">
        <f>NPV(B13,D12:J12)-C12</f>
        <v>1354135.830773541</v>
      </c>
      <c r="C15" s="13" t="s">
        <v>4</v>
      </c>
      <c r="D15" s="13" t="s">
        <v>4</v>
      </c>
      <c r="E15" s="13" t="s">
        <v>4</v>
      </c>
      <c r="F15" s="13" t="s">
        <v>4</v>
      </c>
      <c r="G15" s="13" t="s">
        <v>4</v>
      </c>
      <c r="H15" s="13" t="s">
        <v>4</v>
      </c>
      <c r="I15" s="13" t="s">
        <v>4</v>
      </c>
      <c r="J15" s="13" t="s">
        <v>4</v>
      </c>
    </row>
    <row r="16" spans="1:10" ht="17.25" customHeight="1" x14ac:dyDescent="0.25">
      <c r="A16" s="14" t="s">
        <v>13</v>
      </c>
      <c r="B16" s="15">
        <f>((ABS(C12-B15))/((C12+B15)/2))</f>
        <v>0.66168442428257912</v>
      </c>
      <c r="C16" s="13" t="s">
        <v>4</v>
      </c>
      <c r="D16" s="13" t="s">
        <v>4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</row>
    <row r="17" spans="1:3" x14ac:dyDescent="0.25">
      <c r="A17" s="2"/>
    </row>
    <row r="19" spans="1:3" x14ac:dyDescent="0.25">
      <c r="B19" s="23" t="s">
        <v>17</v>
      </c>
      <c r="C19" s="22"/>
    </row>
    <row r="20" spans="1:3" x14ac:dyDescent="0.25">
      <c r="A20" s="20" t="s">
        <v>18</v>
      </c>
      <c r="B20" s="3" t="s">
        <v>19</v>
      </c>
      <c r="C20" s="9">
        <v>3000</v>
      </c>
    </row>
    <row r="21" spans="1:3" x14ac:dyDescent="0.25">
      <c r="A21" s="30"/>
      <c r="B21" s="3" t="s">
        <v>20</v>
      </c>
      <c r="C21" s="9">
        <v>2600</v>
      </c>
    </row>
    <row r="22" spans="1:3" x14ac:dyDescent="0.25">
      <c r="A22" s="31" t="s">
        <v>29</v>
      </c>
      <c r="B22" s="3" t="s">
        <v>21</v>
      </c>
      <c r="C22" s="21">
        <v>96000</v>
      </c>
    </row>
    <row r="23" spans="1:3" x14ac:dyDescent="0.25">
      <c r="A23" s="32"/>
      <c r="B23" s="3" t="s">
        <v>22</v>
      </c>
      <c r="C23" s="9">
        <v>12000</v>
      </c>
    </row>
    <row r="24" spans="1:3" x14ac:dyDescent="0.25">
      <c r="A24" s="32"/>
      <c r="B24" s="3" t="s">
        <v>23</v>
      </c>
      <c r="C24" s="9">
        <v>89600</v>
      </c>
    </row>
    <row r="25" spans="1:3" x14ac:dyDescent="0.25">
      <c r="A25" s="32"/>
      <c r="B25" s="3" t="s">
        <v>24</v>
      </c>
      <c r="C25" s="9">
        <v>9600</v>
      </c>
    </row>
    <row r="26" spans="1:3" x14ac:dyDescent="0.25">
      <c r="A26" s="32"/>
      <c r="B26" s="3" t="s">
        <v>25</v>
      </c>
      <c r="C26" s="9">
        <v>500</v>
      </c>
    </row>
    <row r="27" spans="1:3" x14ac:dyDescent="0.25">
      <c r="A27" s="32"/>
      <c r="B27" s="3" t="s">
        <v>26</v>
      </c>
      <c r="C27" s="9">
        <v>1600</v>
      </c>
    </row>
    <row r="28" spans="1:3" x14ac:dyDescent="0.25">
      <c r="A28" s="32"/>
      <c r="B28" s="3" t="s">
        <v>27</v>
      </c>
      <c r="C28" s="9">
        <v>19520</v>
      </c>
    </row>
    <row r="29" spans="1:3" x14ac:dyDescent="0.25">
      <c r="A29" s="32"/>
      <c r="B29" s="3" t="s">
        <v>28</v>
      </c>
      <c r="C29" s="9">
        <v>1000</v>
      </c>
    </row>
    <row r="30" spans="1:3" x14ac:dyDescent="0.25">
      <c r="A30" s="32"/>
      <c r="B30" s="3" t="s">
        <v>30</v>
      </c>
      <c r="C30" s="9">
        <v>20000</v>
      </c>
    </row>
    <row r="31" spans="1:3" x14ac:dyDescent="0.25">
      <c r="A31" s="32"/>
      <c r="B31" s="3" t="s">
        <v>31</v>
      </c>
      <c r="C31" s="9">
        <v>5000</v>
      </c>
    </row>
    <row r="32" spans="1:3" x14ac:dyDescent="0.25">
      <c r="A32" s="32"/>
      <c r="B32" s="3" t="s">
        <v>32</v>
      </c>
      <c r="C32" s="9">
        <v>6600</v>
      </c>
    </row>
    <row r="33" spans="1:3" x14ac:dyDescent="0.25">
      <c r="A33" s="32"/>
      <c r="B33" s="3" t="s">
        <v>33</v>
      </c>
      <c r="C33" s="9">
        <v>3000</v>
      </c>
    </row>
    <row r="34" spans="1:3" x14ac:dyDescent="0.25">
      <c r="A34" s="32"/>
      <c r="B34" s="3" t="s">
        <v>34</v>
      </c>
      <c r="C34" s="9">
        <v>90000</v>
      </c>
    </row>
    <row r="35" spans="1:3" x14ac:dyDescent="0.25">
      <c r="A35" s="30"/>
      <c r="B35" s="3" t="s">
        <v>35</v>
      </c>
      <c r="C35" s="9">
        <v>2500</v>
      </c>
    </row>
    <row r="36" spans="1:3" x14ac:dyDescent="0.25">
      <c r="A36" s="31" t="s">
        <v>43</v>
      </c>
      <c r="B36" s="3" t="s">
        <v>36</v>
      </c>
      <c r="C36" s="9">
        <v>8000</v>
      </c>
    </row>
    <row r="37" spans="1:3" x14ac:dyDescent="0.25">
      <c r="A37" s="32"/>
      <c r="B37" s="3" t="s">
        <v>37</v>
      </c>
      <c r="C37" s="9">
        <v>36000</v>
      </c>
    </row>
    <row r="38" spans="1:3" x14ac:dyDescent="0.25">
      <c r="A38" s="32"/>
      <c r="B38" s="3" t="s">
        <v>38</v>
      </c>
      <c r="C38" s="9">
        <v>40200</v>
      </c>
    </row>
    <row r="39" spans="1:3" x14ac:dyDescent="0.25">
      <c r="A39" s="32"/>
      <c r="B39" s="3" t="s">
        <v>39</v>
      </c>
      <c r="C39" s="9">
        <v>186000</v>
      </c>
    </row>
    <row r="40" spans="1:3" x14ac:dyDescent="0.25">
      <c r="A40" s="32"/>
      <c r="B40" s="3" t="s">
        <v>40</v>
      </c>
      <c r="C40" s="9">
        <v>14400</v>
      </c>
    </row>
    <row r="41" spans="1:3" x14ac:dyDescent="0.25">
      <c r="A41" s="32"/>
      <c r="B41" s="3" t="s">
        <v>41</v>
      </c>
      <c r="C41" s="9">
        <v>6000</v>
      </c>
    </row>
    <row r="42" spans="1:3" x14ac:dyDescent="0.25">
      <c r="A42" s="30"/>
      <c r="B42" s="3" t="s">
        <v>42</v>
      </c>
      <c r="C42" s="9">
        <v>750</v>
      </c>
    </row>
    <row r="43" spans="1:3" x14ac:dyDescent="0.25">
      <c r="A43" s="31" t="s">
        <v>44</v>
      </c>
      <c r="B43" s="3" t="s">
        <v>45</v>
      </c>
      <c r="C43" s="9">
        <v>20000</v>
      </c>
    </row>
    <row r="44" spans="1:3" x14ac:dyDescent="0.25">
      <c r="A44" s="32"/>
      <c r="B44" s="3" t="s">
        <v>46</v>
      </c>
      <c r="C44" s="9">
        <v>5000</v>
      </c>
    </row>
    <row r="45" spans="1:3" x14ac:dyDescent="0.25">
      <c r="A45" s="32"/>
      <c r="B45" s="3" t="s">
        <v>47</v>
      </c>
      <c r="C45" s="9">
        <v>1500</v>
      </c>
    </row>
    <row r="46" spans="1:3" x14ac:dyDescent="0.25">
      <c r="A46" s="30"/>
      <c r="B46" s="3" t="s">
        <v>48</v>
      </c>
      <c r="C46" s="9">
        <v>500</v>
      </c>
    </row>
    <row r="47" spans="1:3" x14ac:dyDescent="0.25">
      <c r="A47" s="28" t="s">
        <v>49</v>
      </c>
      <c r="B47" s="29"/>
      <c r="C47" s="26">
        <f>SUM(C20:C46)</f>
        <v>680870</v>
      </c>
    </row>
    <row r="48" spans="1:3" x14ac:dyDescent="0.25">
      <c r="C48" s="27"/>
    </row>
  </sheetData>
  <mergeCells count="1">
    <mergeCell ref="A7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mahesh warman</cp:lastModifiedBy>
  <cp:lastPrinted>2021-11-21T14:48:00Z</cp:lastPrinted>
  <dcterms:created xsi:type="dcterms:W3CDTF">2020-06-29T16:45:11Z</dcterms:created>
  <dcterms:modified xsi:type="dcterms:W3CDTF">2021-11-21T14:49:15Z</dcterms:modified>
</cp:coreProperties>
</file>