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aterial\Excelr Excel files\Assignment\Compeleted\"/>
    </mc:Choice>
  </mc:AlternateContent>
  <xr:revisionPtr revIDLastSave="0" documentId="13_ncr:1_{5A5A3FF7-34D2-49EB-ACE3-0D9038DB26BF}" xr6:coauthVersionLast="47" xr6:coauthVersionMax="47" xr10:uidLastSave="{00000000-0000-0000-0000-000000000000}"/>
  <bookViews>
    <workbookView xWindow="-110" yWindow="-110" windowWidth="19420" windowHeight="10300" activeTab="1" xr2:uid="{26587142-306D-451C-B555-D90B54BA46A2}"/>
  </bookViews>
  <sheets>
    <sheet name="Date1" sheetId="1" r:id="rId1"/>
    <sheet name="Date2" sheetId="2" r:id="rId2"/>
    <sheet name="Date Advacned" sheetId="3" r:id="rId3"/>
    <sheet name="Sheet1" sheetId="4" r:id="rId4"/>
    <sheet name="Calendar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AN7" i="5"/>
  <c r="AN8" i="5"/>
  <c r="AN9" i="5"/>
  <c r="AN10" i="5"/>
  <c r="AN6" i="5"/>
  <c r="C8" i="6"/>
  <c r="C9" i="6"/>
  <c r="C10" i="6"/>
  <c r="C7" i="6"/>
  <c r="A7" i="6"/>
  <c r="A8" i="6"/>
  <c r="A9" i="6"/>
  <c r="A10" i="6"/>
  <c r="C6" i="6"/>
  <c r="A6" i="6"/>
  <c r="B1" i="5" a="1"/>
  <c r="B1" i="5" s="1"/>
  <c r="C3" i="5" s="1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7" i="1"/>
  <c r="C8" i="1"/>
  <c r="C9" i="1"/>
  <c r="C10" i="1"/>
  <c r="C11" i="1"/>
  <c r="C12" i="1"/>
  <c r="C13" i="1"/>
  <c r="C14" i="1"/>
  <c r="D6" i="5" l="1"/>
  <c r="C9" i="5"/>
  <c r="C7" i="5"/>
  <c r="C10" i="5"/>
  <c r="C8" i="5"/>
  <c r="C4" i="5"/>
  <c r="D3" i="5"/>
  <c r="D8" i="5" s="1"/>
  <c r="F7" i="2"/>
  <c r="F15" i="2"/>
  <c r="F11" i="2"/>
  <c r="F18" i="2"/>
  <c r="F14" i="2"/>
  <c r="F10" i="2"/>
  <c r="F17" i="2"/>
  <c r="F13" i="2"/>
  <c r="F9" i="2"/>
  <c r="F16" i="2"/>
  <c r="F12" i="2"/>
  <c r="F8" i="2"/>
  <c r="D10" i="5" l="1"/>
  <c r="D7" i="5"/>
  <c r="D9" i="5"/>
  <c r="D4" i="5"/>
  <c r="E3" i="5"/>
  <c r="E6" i="5" l="1"/>
  <c r="E8" i="5"/>
  <c r="E10" i="5"/>
  <c r="E9" i="5"/>
  <c r="E7" i="5"/>
  <c r="F3" i="5"/>
  <c r="E4" i="5"/>
  <c r="F7" i="5" l="1"/>
  <c r="F9" i="5"/>
  <c r="F8" i="5"/>
  <c r="F10" i="5"/>
  <c r="G3" i="5"/>
  <c r="F4" i="5"/>
  <c r="G9" i="5" l="1"/>
  <c r="G8" i="5"/>
  <c r="G10" i="5"/>
  <c r="G7" i="5"/>
  <c r="G4" i="5"/>
  <c r="H3" i="5"/>
  <c r="H8" i="5" l="1"/>
  <c r="H7" i="5"/>
  <c r="H6" i="5"/>
  <c r="H10" i="5"/>
  <c r="H9" i="5"/>
  <c r="I3" i="5"/>
  <c r="H4" i="5"/>
  <c r="I10" i="5" l="1"/>
  <c r="I9" i="5"/>
  <c r="I6" i="5"/>
  <c r="I8" i="5"/>
  <c r="I7" i="5"/>
  <c r="I4" i="5"/>
  <c r="J3" i="5"/>
  <c r="J9" i="5" l="1"/>
  <c r="J8" i="5"/>
  <c r="J10" i="5"/>
  <c r="J6" i="5"/>
  <c r="J7" i="5"/>
  <c r="K3" i="5"/>
  <c r="J4" i="5"/>
  <c r="K10" i="5" l="1"/>
  <c r="K6" i="5"/>
  <c r="K9" i="5"/>
  <c r="K7" i="5"/>
  <c r="K8" i="5"/>
  <c r="L3" i="5"/>
  <c r="K4" i="5"/>
  <c r="L7" i="5" l="1"/>
  <c r="L6" i="5"/>
  <c r="L10" i="5"/>
  <c r="L9" i="5"/>
  <c r="L8" i="5"/>
  <c r="M3" i="5"/>
  <c r="L4" i="5"/>
  <c r="M6" i="5" l="1"/>
  <c r="M8" i="5"/>
  <c r="M10" i="5"/>
  <c r="M7" i="5"/>
  <c r="M9" i="5"/>
  <c r="M4" i="5"/>
  <c r="N3" i="5"/>
  <c r="N8" i="5" l="1"/>
  <c r="N10" i="5"/>
  <c r="N6" i="5"/>
  <c r="N9" i="5"/>
  <c r="N7" i="5"/>
  <c r="N4" i="5"/>
  <c r="O3" i="5"/>
  <c r="O7" i="5" l="1"/>
  <c r="O6" i="5"/>
  <c r="O9" i="5"/>
  <c r="O10" i="5"/>
  <c r="O8" i="5"/>
  <c r="O4" i="5"/>
  <c r="P3" i="5"/>
  <c r="P9" i="5" l="1"/>
  <c r="P10" i="5"/>
  <c r="P8" i="5"/>
  <c r="P7" i="5"/>
  <c r="P6" i="5"/>
  <c r="P4" i="5"/>
  <c r="Q3" i="5"/>
  <c r="Q6" i="5" l="1"/>
  <c r="Q8" i="5"/>
  <c r="Q7" i="5"/>
  <c r="Q10" i="5"/>
  <c r="Q9" i="5"/>
  <c r="R3" i="5"/>
  <c r="Q4" i="5"/>
  <c r="R10" i="5" l="1"/>
  <c r="R6" i="5"/>
  <c r="R7" i="5"/>
  <c r="R9" i="5"/>
  <c r="R8" i="5"/>
  <c r="S3" i="5"/>
  <c r="R4" i="5"/>
  <c r="S7" i="5" l="1"/>
  <c r="S6" i="5"/>
  <c r="S9" i="5"/>
  <c r="S8" i="5"/>
  <c r="S10" i="5"/>
  <c r="S4" i="5"/>
  <c r="T3" i="5"/>
  <c r="T8" i="5" l="1"/>
  <c r="T7" i="5"/>
  <c r="T6" i="5"/>
  <c r="T9" i="5"/>
  <c r="T10" i="5"/>
  <c r="U3" i="5"/>
  <c r="T4" i="5"/>
  <c r="U6" i="5" l="1"/>
  <c r="U8" i="5"/>
  <c r="U7" i="5"/>
  <c r="U10" i="5"/>
  <c r="U9" i="5"/>
  <c r="V3" i="5"/>
  <c r="U4" i="5"/>
  <c r="V7" i="5" l="1"/>
  <c r="V9" i="5"/>
  <c r="V8" i="5"/>
  <c r="V10" i="5"/>
  <c r="V6" i="5"/>
  <c r="W3" i="5"/>
  <c r="V4" i="5"/>
  <c r="W9" i="5" l="1"/>
  <c r="W8" i="5"/>
  <c r="W10" i="5"/>
  <c r="W7" i="5"/>
  <c r="W6" i="5"/>
  <c r="W4" i="5"/>
  <c r="X3" i="5"/>
  <c r="X8" i="5" l="1"/>
  <c r="X7" i="5"/>
  <c r="X6" i="5"/>
  <c r="X10" i="5"/>
  <c r="X9" i="5"/>
  <c r="Y3" i="5"/>
  <c r="X4" i="5"/>
  <c r="Y10" i="5" l="1"/>
  <c r="Y9" i="5"/>
  <c r="Y6" i="5"/>
  <c r="Y7" i="5"/>
  <c r="Y8" i="5"/>
  <c r="Y4" i="5"/>
  <c r="Z3" i="5"/>
  <c r="Z9" i="5" l="1"/>
  <c r="Z8" i="5"/>
  <c r="Z10" i="5"/>
  <c r="Z6" i="5"/>
  <c r="Z7" i="5"/>
  <c r="AA3" i="5"/>
  <c r="Z4" i="5"/>
  <c r="AA10" i="5" l="1"/>
  <c r="AA7" i="5"/>
  <c r="AA8" i="5"/>
  <c r="AA6" i="5"/>
  <c r="AA9" i="5"/>
  <c r="AA4" i="5"/>
  <c r="AB3" i="5"/>
  <c r="AB7" i="5" l="1"/>
  <c r="AB6" i="5"/>
  <c r="AB10" i="5"/>
  <c r="AB9" i="5"/>
  <c r="AB8" i="5"/>
  <c r="AC3" i="5"/>
  <c r="AB4" i="5"/>
  <c r="AC6" i="5" l="1"/>
  <c r="AC10" i="5"/>
  <c r="AC9" i="5"/>
  <c r="AC8" i="5"/>
  <c r="AC7" i="5"/>
  <c r="AD3" i="5"/>
  <c r="AC4" i="5"/>
  <c r="AD8" i="5" l="1"/>
  <c r="AD10" i="5"/>
  <c r="AD6" i="5"/>
  <c r="AD7" i="5"/>
  <c r="AD9" i="5"/>
  <c r="AD4" i="5"/>
  <c r="AE3" i="5"/>
  <c r="AE7" i="5" l="1"/>
  <c r="AE6" i="5"/>
  <c r="AE9" i="5"/>
  <c r="AE8" i="5"/>
  <c r="AE10" i="5"/>
  <c r="AF3" i="5"/>
  <c r="AE4" i="5"/>
  <c r="AF4" i="5" l="1"/>
  <c r="AF9" i="5"/>
  <c r="AF8" i="5"/>
  <c r="AF7" i="5"/>
  <c r="AF6" i="5"/>
  <c r="AF10" i="5"/>
  <c r="AL7" i="5" l="1"/>
  <c r="AK7" i="5"/>
  <c r="AG7" i="5"/>
  <c r="AJ7" i="5"/>
  <c r="AH7" i="5"/>
  <c r="AI7" i="5"/>
  <c r="AH9" i="5"/>
  <c r="AK9" i="5"/>
  <c r="AI9" i="5"/>
  <c r="AG9" i="5"/>
  <c r="AJ9" i="5"/>
  <c r="AL9" i="5"/>
  <c r="AG8" i="5"/>
  <c r="AH8" i="5"/>
  <c r="AL8" i="5"/>
  <c r="AI8" i="5"/>
  <c r="AK8" i="5"/>
  <c r="AJ8" i="5"/>
  <c r="AL6" i="5"/>
  <c r="AJ6" i="5"/>
  <c r="AH6" i="5"/>
  <c r="AG6" i="5"/>
  <c r="AK6" i="5"/>
  <c r="AI6" i="5"/>
  <c r="AJ10" i="5"/>
  <c r="AG10" i="5"/>
  <c r="AL10" i="5"/>
  <c r="AH10" i="5"/>
  <c r="AI10" i="5"/>
  <c r="AK10" i="5"/>
  <c r="AM6" i="5" l="1"/>
  <c r="AM9" i="5"/>
  <c r="AM10" i="5"/>
  <c r="AM8" i="5"/>
  <c r="AM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<sst xmlns="http://schemas.openxmlformats.org/spreadsheetml/2006/main" count="77" uniqueCount="60">
  <si>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</si>
  <si>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</si>
  <si>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</si>
  <si>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</si>
  <si>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</si>
  <si>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</si>
  <si>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</si>
  <si>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</si>
  <si>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</si>
  <si>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</si>
  <si>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</si>
  <si>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</si>
  <si>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</si>
  <si>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</si>
  <si>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</si>
  <si>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</si>
  <si>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</si>
  <si>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</si>
  <si>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</si>
  <si>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</si>
  <si>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</si>
  <si>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</si>
  <si>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</si>
  <si>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</si>
  <si>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</si>
  <si>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</si>
  <si>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</si>
  <si>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</si>
  <si>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</si>
  <si>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</si>
  <si>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>ID</t>
  </si>
  <si>
    <t>Emp ID</t>
  </si>
  <si>
    <t>Emp Name</t>
  </si>
  <si>
    <t>Date</t>
  </si>
  <si>
    <t>Leave Type</t>
  </si>
  <si>
    <t>Reason</t>
  </si>
  <si>
    <t xml:space="preserve">Leave Type </t>
  </si>
  <si>
    <t>Leave code</t>
  </si>
  <si>
    <t>Privilege Leave</t>
  </si>
  <si>
    <t>PL</t>
  </si>
  <si>
    <t>Sick Leave</t>
  </si>
  <si>
    <t>Causal Leave</t>
  </si>
  <si>
    <t>Maternity Leave</t>
  </si>
  <si>
    <t>Wedding Leave</t>
  </si>
  <si>
    <t>Leave Without Pay</t>
  </si>
  <si>
    <t>LWP</t>
  </si>
  <si>
    <t>SL</t>
  </si>
  <si>
    <t>CL</t>
  </si>
  <si>
    <t>ML</t>
  </si>
  <si>
    <t>WL</t>
  </si>
  <si>
    <t>Ankit Patel</t>
  </si>
  <si>
    <t>Jai Shah</t>
  </si>
  <si>
    <t>Dinesh Yadav</t>
  </si>
  <si>
    <t>Bhavesh More</t>
  </si>
  <si>
    <t>Akshay Wagh</t>
  </si>
  <si>
    <t>Month</t>
  </si>
  <si>
    <t>Total</t>
  </si>
  <si>
    <t>Sl</t>
  </si>
  <si>
    <t>Working days</t>
  </si>
  <si>
    <t>Hoilday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</si>
</sst>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h\.mm\ AM/PM"/>
    <numFmt numFmtId="166" formatCode="mm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14993743705557422"/>
      </left>
      <right style="double">
        <color theme="0" tint="-0.14993743705557422"/>
      </right>
      <top style="double">
        <color theme="0" tint="-0.14993743705557422"/>
      </top>
      <bottom style="double">
        <color theme="0" tint="-0.14993743705557422"/>
      </bottom>
      <diagonal/>
    </border>
    <border>
      <left style="double">
        <color theme="0" tint="-0.14993743705557422"/>
      </left>
      <right style="double">
        <color theme="0" tint="-0.14993743705557422"/>
      </right>
      <top/>
      <bottom/>
      <diagonal/>
    </border>
    <border>
      <left style="double">
        <color theme="0" tint="-0.14993743705557422"/>
      </left>
      <right/>
      <top style="double">
        <color theme="0" tint="-0.14993743705557422"/>
      </top>
      <bottom style="double">
        <color theme="0" tint="-0.14993743705557422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49" fontId="0" fillId="3" borderId="4" xfId="0" applyNumberFormat="1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165" fontId="0" fillId="5" borderId="5" xfId="0" applyNumberFormat="1" applyFill="1" applyBorder="1"/>
    <xf numFmtId="18" fontId="0" fillId="5" borderId="5" xfId="0" applyNumberFormat="1" applyFill="1" applyBorder="1"/>
    <xf numFmtId="0" fontId="0" fillId="0" borderId="5" xfId="0" applyBorder="1"/>
    <xf numFmtId="0" fontId="1" fillId="7" borderId="5" xfId="0" applyFont="1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5" fontId="0" fillId="0" borderId="0" xfId="0" applyNumberFormat="1"/>
    <xf numFmtId="166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" fontId="0" fillId="8" borderId="6" xfId="0" applyNumberFormat="1" applyFill="1" applyBorder="1" applyAlignment="1">
      <alignment textRotation="90"/>
    </xf>
    <xf numFmtId="16" fontId="0" fillId="8" borderId="6" xfId="0" applyNumberFormat="1" applyFill="1" applyBorder="1" applyAlignment="1">
      <alignment horizontal="center" textRotation="90"/>
    </xf>
    <xf numFmtId="0" fontId="0" fillId="10" borderId="6" xfId="0" applyFill="1" applyBorder="1"/>
    <xf numFmtId="0" fontId="0" fillId="12" borderId="6" xfId="0" applyFill="1" applyBorder="1"/>
    <xf numFmtId="0" fontId="0" fillId="9" borderId="6" xfId="0" applyFill="1" applyBorder="1" applyAlignment="1">
      <alignment textRotation="90"/>
    </xf>
    <xf numFmtId="0" fontId="0" fillId="11" borderId="6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6" xfId="0" applyFont="1" applyFill="1" applyBorder="1"/>
    <xf numFmtId="15" fontId="0" fillId="0" borderId="5" xfId="0" applyNumberFormat="1" applyBorder="1"/>
    <xf numFmtId="0" fontId="0" fillId="0" borderId="5" xfId="0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6" xfId="0" applyFont="1" applyBorder="1"/>
    <xf numFmtId="0" fontId="0" fillId="10" borderId="7" xfId="0" applyFill="1" applyBorder="1"/>
    <xf numFmtId="0" fontId="0" fillId="0" borderId="8" xfId="0" applyBorder="1"/>
    <xf numFmtId="14" fontId="0" fillId="0" borderId="5" xfId="0" applyNumberFormat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5" tint="-0.24994659260841701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3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4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5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6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7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8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9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0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1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2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3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4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5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6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7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8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19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0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1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2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3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4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ctrlProps/ctrlProp25.xml><?xml version="1.0" encoding="utf-8"?>
<formControlPr xmlns="http://schemas.microsoft.com/office/spreadsheetml/2009/9/main" objectType="Drop" dropLines="12" dropStyle="combo" dx="31" fmlaLink="$A$1" fmlaRange="Sheet1!$F$2:$F$13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82550</xdr:colOff>
          <xdr:row>2</xdr:row>
          <xdr:rowOff>6350</xdr:rowOff>
        </xdr:from>
        <xdr:to>
          <xdr:col>2</xdr:col>
          <xdr:colOff>38100</xdr:colOff>
          <xdr:row>2</xdr:row>
          <xdr:rowOff>215900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</xdr:colOff>
          <xdr:row>1</xdr:row>
          <xdr:rowOff>12700</xdr:rowOff>
        </xdr:from>
        <xdr:to>
          <xdr:col>10</xdr:col>
          <xdr:colOff>63500</xdr:colOff>
          <xdr:row>2</xdr:row>
          <xdr:rowOff>120650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</xdr:colOff>
          <xdr:row>1</xdr:row>
          <xdr:rowOff>12700</xdr:rowOff>
        </xdr:from>
        <xdr:to>
          <xdr:col>11</xdr:col>
          <xdr:colOff>63500</xdr:colOff>
          <xdr:row>2</xdr:row>
          <xdr:rowOff>120650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</xdr:row>
          <xdr:rowOff>12700</xdr:rowOff>
        </xdr:from>
        <xdr:to>
          <xdr:col>12</xdr:col>
          <xdr:colOff>63500</xdr:colOff>
          <xdr:row>2</xdr:row>
          <xdr:rowOff>120650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4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1</xdr:row>
          <xdr:rowOff>12700</xdr:rowOff>
        </xdr:from>
        <xdr:to>
          <xdr:col>13</xdr:col>
          <xdr:colOff>63500</xdr:colOff>
          <xdr:row>2</xdr:row>
          <xdr:rowOff>120650</xdr:rowOff>
        </xdr:to>
        <xdr:sp macro="" textlink="">
          <xdr:nvSpPr>
            <xdr:cNvPr id="5125" name="Drop Dow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4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</xdr:colOff>
          <xdr:row>1</xdr:row>
          <xdr:rowOff>12700</xdr:rowOff>
        </xdr:from>
        <xdr:to>
          <xdr:col>14</xdr:col>
          <xdr:colOff>63500</xdr:colOff>
          <xdr:row>2</xdr:row>
          <xdr:rowOff>120650</xdr:rowOff>
        </xdr:to>
        <xdr:sp macro="" textlink="">
          <xdr:nvSpPr>
            <xdr:cNvPr id="5126" name="Drop Dow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4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6350</xdr:colOff>
          <xdr:row>1</xdr:row>
          <xdr:rowOff>12700</xdr:rowOff>
        </xdr:from>
        <xdr:to>
          <xdr:col>15</xdr:col>
          <xdr:colOff>63500</xdr:colOff>
          <xdr:row>2</xdr:row>
          <xdr:rowOff>120650</xdr:rowOff>
        </xdr:to>
        <xdr:sp macro="" textlink="">
          <xdr:nvSpPr>
            <xdr:cNvPr id="5127" name="Drop Dow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4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6350</xdr:colOff>
          <xdr:row>1</xdr:row>
          <xdr:rowOff>12700</xdr:rowOff>
        </xdr:from>
        <xdr:to>
          <xdr:col>16</xdr:col>
          <xdr:colOff>63500</xdr:colOff>
          <xdr:row>2</xdr:row>
          <xdr:rowOff>120650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4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6350</xdr:colOff>
          <xdr:row>1</xdr:row>
          <xdr:rowOff>12700</xdr:rowOff>
        </xdr:from>
        <xdr:to>
          <xdr:col>17</xdr:col>
          <xdr:colOff>63500</xdr:colOff>
          <xdr:row>2</xdr:row>
          <xdr:rowOff>120650</xdr:rowOff>
        </xdr:to>
        <xdr:sp macro="" textlink="">
          <xdr:nvSpPr>
            <xdr:cNvPr id="5129" name="Drop Down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4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6350</xdr:colOff>
          <xdr:row>1</xdr:row>
          <xdr:rowOff>12700</xdr:rowOff>
        </xdr:from>
        <xdr:to>
          <xdr:col>18</xdr:col>
          <xdr:colOff>63500</xdr:colOff>
          <xdr:row>2</xdr:row>
          <xdr:rowOff>120650</xdr:rowOff>
        </xdr:to>
        <xdr:sp macro="" textlink="">
          <xdr:nvSpPr>
            <xdr:cNvPr id="5130" name="Drop Dow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4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6350</xdr:colOff>
          <xdr:row>1</xdr:row>
          <xdr:rowOff>12700</xdr:rowOff>
        </xdr:from>
        <xdr:to>
          <xdr:col>19</xdr:col>
          <xdr:colOff>63500</xdr:colOff>
          <xdr:row>2</xdr:row>
          <xdr:rowOff>120650</xdr:rowOff>
        </xdr:to>
        <xdr:sp macro="" textlink="">
          <xdr:nvSpPr>
            <xdr:cNvPr id="5131" name="Drop Down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4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6350</xdr:colOff>
          <xdr:row>1</xdr:row>
          <xdr:rowOff>12700</xdr:rowOff>
        </xdr:from>
        <xdr:to>
          <xdr:col>20</xdr:col>
          <xdr:colOff>63500</xdr:colOff>
          <xdr:row>2</xdr:row>
          <xdr:rowOff>120650</xdr:rowOff>
        </xdr:to>
        <xdr:sp macro="" textlink="">
          <xdr:nvSpPr>
            <xdr:cNvPr id="5132" name="Drop Dow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4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6350</xdr:colOff>
          <xdr:row>1</xdr:row>
          <xdr:rowOff>12700</xdr:rowOff>
        </xdr:from>
        <xdr:to>
          <xdr:col>21</xdr:col>
          <xdr:colOff>63500</xdr:colOff>
          <xdr:row>2</xdr:row>
          <xdr:rowOff>120650</xdr:rowOff>
        </xdr:to>
        <xdr:sp macro="" textlink="">
          <xdr:nvSpPr>
            <xdr:cNvPr id="5133" name="Drop Dow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4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6350</xdr:colOff>
          <xdr:row>1</xdr:row>
          <xdr:rowOff>12700</xdr:rowOff>
        </xdr:from>
        <xdr:to>
          <xdr:col>22</xdr:col>
          <xdr:colOff>63500</xdr:colOff>
          <xdr:row>2</xdr:row>
          <xdr:rowOff>120650</xdr:rowOff>
        </xdr:to>
        <xdr:sp macro="" textlink="">
          <xdr:nvSpPr>
            <xdr:cNvPr id="5134" name="Drop Dow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4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6350</xdr:colOff>
          <xdr:row>1</xdr:row>
          <xdr:rowOff>12700</xdr:rowOff>
        </xdr:from>
        <xdr:to>
          <xdr:col>23</xdr:col>
          <xdr:colOff>63500</xdr:colOff>
          <xdr:row>2</xdr:row>
          <xdr:rowOff>120650</xdr:rowOff>
        </xdr:to>
        <xdr:sp macro="" textlink="">
          <xdr:nvSpPr>
            <xdr:cNvPr id="5135" name="Drop Dow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4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6350</xdr:colOff>
          <xdr:row>1</xdr:row>
          <xdr:rowOff>12700</xdr:rowOff>
        </xdr:from>
        <xdr:to>
          <xdr:col>24</xdr:col>
          <xdr:colOff>63500</xdr:colOff>
          <xdr:row>2</xdr:row>
          <xdr:rowOff>120650</xdr:rowOff>
        </xdr:to>
        <xdr:sp macro="" textlink="">
          <xdr:nvSpPr>
            <xdr:cNvPr id="5136" name="Drop Dow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4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6350</xdr:colOff>
          <xdr:row>1</xdr:row>
          <xdr:rowOff>12700</xdr:rowOff>
        </xdr:from>
        <xdr:to>
          <xdr:col>25</xdr:col>
          <xdr:colOff>63500</xdr:colOff>
          <xdr:row>2</xdr:row>
          <xdr:rowOff>120650</xdr:rowOff>
        </xdr:to>
        <xdr:sp macro="" textlink="">
          <xdr:nvSpPr>
            <xdr:cNvPr id="5137" name="Drop Dow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4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6350</xdr:colOff>
          <xdr:row>1</xdr:row>
          <xdr:rowOff>12700</xdr:rowOff>
        </xdr:from>
        <xdr:to>
          <xdr:col>26</xdr:col>
          <xdr:colOff>63500</xdr:colOff>
          <xdr:row>2</xdr:row>
          <xdr:rowOff>120650</xdr:rowOff>
        </xdr:to>
        <xdr:sp macro="" textlink="">
          <xdr:nvSpPr>
            <xdr:cNvPr id="5138" name="Drop Down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4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6350</xdr:colOff>
          <xdr:row>1</xdr:row>
          <xdr:rowOff>12700</xdr:rowOff>
        </xdr:from>
        <xdr:to>
          <xdr:col>27</xdr:col>
          <xdr:colOff>63500</xdr:colOff>
          <xdr:row>2</xdr:row>
          <xdr:rowOff>120650</xdr:rowOff>
        </xdr:to>
        <xdr:sp macro="" textlink="">
          <xdr:nvSpPr>
            <xdr:cNvPr id="5139" name="Drop Dow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4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6350</xdr:colOff>
          <xdr:row>1</xdr:row>
          <xdr:rowOff>12700</xdr:rowOff>
        </xdr:from>
        <xdr:to>
          <xdr:col>28</xdr:col>
          <xdr:colOff>63500</xdr:colOff>
          <xdr:row>2</xdr:row>
          <xdr:rowOff>120650</xdr:rowOff>
        </xdr:to>
        <xdr:sp macro="" textlink="">
          <xdr:nvSpPr>
            <xdr:cNvPr id="5140" name="Drop Down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4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6350</xdr:colOff>
          <xdr:row>1</xdr:row>
          <xdr:rowOff>12700</xdr:rowOff>
        </xdr:from>
        <xdr:to>
          <xdr:col>29</xdr:col>
          <xdr:colOff>63500</xdr:colOff>
          <xdr:row>2</xdr:row>
          <xdr:rowOff>120650</xdr:rowOff>
        </xdr:to>
        <xdr:sp macro="" textlink="">
          <xdr:nvSpPr>
            <xdr:cNvPr id="5141" name="Drop Dow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4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6350</xdr:colOff>
          <xdr:row>1</xdr:row>
          <xdr:rowOff>12700</xdr:rowOff>
        </xdr:from>
        <xdr:to>
          <xdr:col>30</xdr:col>
          <xdr:colOff>63500</xdr:colOff>
          <xdr:row>2</xdr:row>
          <xdr:rowOff>120650</xdr:rowOff>
        </xdr:to>
        <xdr:sp macro="" textlink="">
          <xdr:nvSpPr>
            <xdr:cNvPr id="5142" name="Drop Down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4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6350</xdr:colOff>
          <xdr:row>1</xdr:row>
          <xdr:rowOff>12700</xdr:rowOff>
        </xdr:from>
        <xdr:to>
          <xdr:col>31</xdr:col>
          <xdr:colOff>63500</xdr:colOff>
          <xdr:row>2</xdr:row>
          <xdr:rowOff>120650</xdr:rowOff>
        </xdr:to>
        <xdr:sp macro="" textlink="">
          <xdr:nvSpPr>
            <xdr:cNvPr id="5143" name="Drop Down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4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6350</xdr:colOff>
          <xdr:row>1</xdr:row>
          <xdr:rowOff>12700</xdr:rowOff>
        </xdr:from>
        <xdr:to>
          <xdr:col>32</xdr:col>
          <xdr:colOff>63500</xdr:colOff>
          <xdr:row>2</xdr:row>
          <xdr:rowOff>120650</xdr:rowOff>
        </xdr:to>
        <xdr:sp macro="" textlink="">
          <xdr:nvSpPr>
            <xdr:cNvPr id="5144" name="Drop Down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4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6350</xdr:colOff>
          <xdr:row>1</xdr:row>
          <xdr:rowOff>12700</xdr:rowOff>
        </xdr:from>
        <xdr:to>
          <xdr:col>32</xdr:col>
          <xdr:colOff>298450</xdr:colOff>
          <xdr:row>2</xdr:row>
          <xdr:rowOff>120650</xdr:rowOff>
        </xdr:to>
        <xdr:sp macro="" textlink="">
          <xdr:nvSpPr>
            <xdr:cNvPr id="5145" name="Drop Down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4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workbookViewId="0">
      <selection activeCell="C6" sqref="C6"/>
    </sheetView>
  </sheetViews>
  <sheetFormatPr defaultRowHeight="14.5" x14ac:dyDescent="0.35"/>
  <cols>
    <col min="2" max="2" width="20.36328125" customWidth="1"/>
    <col min="3" max="3" width="18.36328125" customWidth="1"/>
  </cols>
  <sheetData>
    <row r="3" spans="2:3" x14ac:dyDescent="0.35">
      <c r="B3" s="6" t="s">
        <v>2</v>
      </c>
    </row>
    <row r="5" spans="2:3" x14ac:dyDescent="0.35">
      <c r="B5" s="5" t="s">
        <v>1</v>
      </c>
      <c r="C5" s="5" t="s">
        <v>0</v>
      </c>
    </row>
    <row r="6" spans="2:3" x14ac:dyDescent="0.35">
      <c r="B6" s="4">
        <v>20070623</v>
      </c>
      <c r="C6" s="1">
        <f>DATE(LEFT(B6,4),MID(B6,5,2),RIGHT(B6,2))</f>
        <v>39256</v>
      </c>
    </row>
    <row r="7" spans="2:3" x14ac:dyDescent="0.35">
      <c r="B7" s="3">
        <v>20070624</v>
      </c>
      <c r="C7" s="1">
        <f t="shared" ref="C7:C14" si="0">DATE(LEFT(B7,4),MID(B7,5,2),RIGHT(B7,2))</f>
        <v>39257</v>
      </c>
    </row>
    <row r="8" spans="2:3" x14ac:dyDescent="0.35">
      <c r="B8" s="3">
        <v>20070523</v>
      </c>
      <c r="C8" s="1">
        <f t="shared" si="0"/>
        <v>39225</v>
      </c>
    </row>
    <row r="9" spans="2:3" x14ac:dyDescent="0.35">
      <c r="B9" s="3">
        <v>20061202</v>
      </c>
      <c r="C9" s="1">
        <f t="shared" si="0"/>
        <v>39053</v>
      </c>
    </row>
    <row r="10" spans="2:3" x14ac:dyDescent="0.35">
      <c r="B10" s="3">
        <v>20070112</v>
      </c>
      <c r="C10" s="1">
        <f t="shared" si="0"/>
        <v>39094</v>
      </c>
    </row>
    <row r="11" spans="2:3" x14ac:dyDescent="0.35">
      <c r="B11" s="3">
        <v>20070519</v>
      </c>
      <c r="C11" s="1">
        <f t="shared" si="0"/>
        <v>39221</v>
      </c>
    </row>
    <row r="12" spans="2:3" x14ac:dyDescent="0.35">
      <c r="B12" s="3">
        <v>20080419</v>
      </c>
      <c r="C12" s="1">
        <f t="shared" si="0"/>
        <v>39557</v>
      </c>
    </row>
    <row r="13" spans="2:3" x14ac:dyDescent="0.35">
      <c r="B13" s="3">
        <v>20071017</v>
      </c>
      <c r="C13" s="1">
        <f t="shared" si="0"/>
        <v>39372</v>
      </c>
    </row>
    <row r="14" spans="2:3" x14ac:dyDescent="0.35">
      <c r="B14" s="2">
        <v>20051220</v>
      </c>
      <c r="C14" s="1">
        <f t="shared" si="0"/>
        <v>38706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tabSelected="1" topLeftCell="A3" workbookViewId="0">
      <selection activeCell="I7" sqref="I7"/>
    </sheetView>
  </sheetViews>
  <sheetFormatPr defaultRowHeight="14.5" x14ac:dyDescent="0.35"/>
  <cols>
    <col min="2" max="2" width="19.54296875" bestFit="1" customWidth="1"/>
    <col min="3" max="3" width="15.1796875" bestFit="1" customWidth="1"/>
    <col min="5" max="5" width="15.81640625" bestFit="1" customWidth="1"/>
    <col min="6" max="6" width="16.6328125" bestFit="1" customWidth="1"/>
    <col min="7" max="7" width="10.08984375" bestFit="1" customWidth="1"/>
    <col min="8" max="8" width="12" bestFit="1" customWidth="1"/>
    <col min="9" max="9" width="29.36328125" bestFit="1" customWidth="1"/>
  </cols>
  <sheetData>
    <row r="3" spans="2:9" x14ac:dyDescent="0.35">
      <c r="B3" s="10" t="s">
        <v>26</v>
      </c>
      <c r="C3" s="12">
        <f ca="1">TODAY()</f>
        <v>44924</v>
      </c>
      <c r="F3" s="10" t="s">
        <v>25</v>
      </c>
      <c r="G3" s="12">
        <v>44863</v>
      </c>
    </row>
    <row r="4" spans="2:9" x14ac:dyDescent="0.35">
      <c r="B4" s="10" t="s">
        <v>24</v>
      </c>
      <c r="C4" s="13">
        <f ca="1">NOW()</f>
        <v>44924.759285300926</v>
      </c>
      <c r="F4" s="10" t="s">
        <v>23</v>
      </c>
      <c r="G4" s="14">
        <v>0.80347222222222225</v>
      </c>
    </row>
    <row r="6" spans="2:9" x14ac:dyDescent="0.35">
      <c r="B6" s="10" t="s">
        <v>22</v>
      </c>
      <c r="C6" s="10" t="s">
        <v>21</v>
      </c>
      <c r="D6" s="10" t="s">
        <v>20</v>
      </c>
      <c r="E6" s="10" t="s">
        <v>19</v>
      </c>
      <c r="F6" s="10" t="s">
        <v>18</v>
      </c>
      <c r="G6" s="10" t="s">
        <v>17</v>
      </c>
      <c r="H6" s="10" t="s">
        <v>16</v>
      </c>
      <c r="I6" s="10" t="s">
        <v>15</v>
      </c>
    </row>
    <row r="7" spans="2:9" x14ac:dyDescent="0.35">
      <c r="B7" s="9" t="s">
        <v>14</v>
      </c>
      <c r="C7" s="8">
        <v>36478</v>
      </c>
      <c r="D7" s="7">
        <f>DAY(C7)</f>
        <v>14</v>
      </c>
      <c r="E7" s="7">
        <f>MONTH(C7)</f>
        <v>11</v>
      </c>
      <c r="F7" s="7" t="str">
        <f>TEXT(DATE(G7,E7,D7),"MMMM")</f>
        <v>November</v>
      </c>
      <c r="G7" s="7">
        <f>YEAR(C7)</f>
        <v>1999</v>
      </c>
      <c r="H7" s="7">
        <f ca="1">TRUNC(YEARFRAC(C7,TODAY(),1))</f>
        <v>23</v>
      </c>
      <c r="I7" s="7" t="str">
        <f ca="1">DATEDIF(C7,TODAY(),"Y")&amp;"Years"  &amp;DATEDIF(C7,TODAY(),"M")&amp;"Months"  &amp;DATEDIF(C7,TODAY(),"D")&amp;"Days"</f>
        <v>23Years277Months8446Days</v>
      </c>
    </row>
    <row r="8" spans="2:9" x14ac:dyDescent="0.35">
      <c r="B8" s="9" t="s">
        <v>13</v>
      </c>
      <c r="C8" s="8">
        <v>37027</v>
      </c>
      <c r="D8" s="7">
        <f t="shared" ref="D8:D18" si="0">DAY(C8)</f>
        <v>16</v>
      </c>
      <c r="E8" s="7">
        <f t="shared" ref="E8:E18" si="1">MONTH(C8)</f>
        <v>5</v>
      </c>
      <c r="F8" s="7" t="str">
        <f t="shared" ref="F8:F18" si="2">TEXT(DATE(G8,E8,D8),"MMMM")</f>
        <v>May</v>
      </c>
      <c r="G8" s="7">
        <f t="shared" ref="G8:G18" si="3">YEAR(C8)</f>
        <v>2001</v>
      </c>
      <c r="H8" s="7">
        <f t="shared" ref="H8:H18" ca="1" si="4">TRUNC(YEARFRAC(C8,TODAY(),1))</f>
        <v>21</v>
      </c>
      <c r="I8" s="7" t="str">
        <f t="shared" ref="I8:I18" ca="1" si="5">DATEDIF(C8,TODAY(),"Y")&amp;"Years"  &amp;DATEDIF(C8,TODAY(),"M")&amp;"Months"  &amp;DATEDIF(C8,TODAY(),"D")&amp;"Days"</f>
        <v>21Years259Months7897Days</v>
      </c>
    </row>
    <row r="9" spans="2:9" x14ac:dyDescent="0.35">
      <c r="B9" s="9" t="s">
        <v>12</v>
      </c>
      <c r="C9" s="8">
        <v>37946</v>
      </c>
      <c r="D9" s="7">
        <f t="shared" si="0"/>
        <v>21</v>
      </c>
      <c r="E9" s="7">
        <f t="shared" si="1"/>
        <v>11</v>
      </c>
      <c r="F9" s="7" t="str">
        <f t="shared" si="2"/>
        <v>November</v>
      </c>
      <c r="G9" s="7">
        <f t="shared" si="3"/>
        <v>2003</v>
      </c>
      <c r="H9" s="7">
        <f t="shared" ca="1" si="4"/>
        <v>19</v>
      </c>
      <c r="I9" s="7" t="str">
        <f t="shared" ca="1" si="5"/>
        <v>19Years229Months6978Days</v>
      </c>
    </row>
    <row r="10" spans="2:9" x14ac:dyDescent="0.35">
      <c r="B10" s="9" t="s">
        <v>11</v>
      </c>
      <c r="C10" s="8">
        <v>38113</v>
      </c>
      <c r="D10" s="7">
        <f t="shared" si="0"/>
        <v>6</v>
      </c>
      <c r="E10" s="7">
        <f t="shared" si="1"/>
        <v>5</v>
      </c>
      <c r="F10" s="7" t="str">
        <f t="shared" si="2"/>
        <v>May</v>
      </c>
      <c r="G10" s="7">
        <f t="shared" si="3"/>
        <v>2004</v>
      </c>
      <c r="H10" s="7">
        <f t="shared" ca="1" si="4"/>
        <v>18</v>
      </c>
      <c r="I10" s="7" t="str">
        <f t="shared" ca="1" si="5"/>
        <v>18Years223Months6811Days</v>
      </c>
    </row>
    <row r="11" spans="2:9" x14ac:dyDescent="0.35">
      <c r="B11" s="9" t="s">
        <v>10</v>
      </c>
      <c r="C11" s="8">
        <v>38449</v>
      </c>
      <c r="D11" s="7">
        <f t="shared" si="0"/>
        <v>7</v>
      </c>
      <c r="E11" s="7">
        <f t="shared" si="1"/>
        <v>4</v>
      </c>
      <c r="F11" s="7" t="str">
        <f t="shared" si="2"/>
        <v>April</v>
      </c>
      <c r="G11" s="7">
        <f t="shared" si="3"/>
        <v>2005</v>
      </c>
      <c r="H11" s="7">
        <f t="shared" ca="1" si="4"/>
        <v>17</v>
      </c>
      <c r="I11" s="7" t="str">
        <f t="shared" ca="1" si="5"/>
        <v>17Years212Months6475Days</v>
      </c>
    </row>
    <row r="12" spans="2:9" x14ac:dyDescent="0.35">
      <c r="B12" s="9" t="s">
        <v>9</v>
      </c>
      <c r="C12" s="8">
        <v>39846</v>
      </c>
      <c r="D12" s="7">
        <f t="shared" si="0"/>
        <v>2</v>
      </c>
      <c r="E12" s="7">
        <f t="shared" si="1"/>
        <v>2</v>
      </c>
      <c r="F12" s="7" t="str">
        <f t="shared" si="2"/>
        <v>February</v>
      </c>
      <c r="G12" s="7">
        <f t="shared" si="3"/>
        <v>2009</v>
      </c>
      <c r="H12" s="7">
        <f t="shared" ca="1" si="4"/>
        <v>13</v>
      </c>
      <c r="I12" s="7" t="str">
        <f t="shared" ca="1" si="5"/>
        <v>13Years166Months5078Days</v>
      </c>
    </row>
    <row r="13" spans="2:9" x14ac:dyDescent="0.35">
      <c r="B13" s="9" t="s">
        <v>8</v>
      </c>
      <c r="C13" s="8">
        <v>40330</v>
      </c>
      <c r="D13" s="7">
        <f t="shared" si="0"/>
        <v>1</v>
      </c>
      <c r="E13" s="7">
        <f t="shared" si="1"/>
        <v>6</v>
      </c>
      <c r="F13" s="7" t="str">
        <f t="shared" si="2"/>
        <v>June</v>
      </c>
      <c r="G13" s="7">
        <f t="shared" si="3"/>
        <v>2010</v>
      </c>
      <c r="H13" s="7">
        <f t="shared" ca="1" si="4"/>
        <v>12</v>
      </c>
      <c r="I13" s="7" t="str">
        <f t="shared" ca="1" si="5"/>
        <v>12Years150Months4594Days</v>
      </c>
    </row>
    <row r="14" spans="2:9" x14ac:dyDescent="0.35">
      <c r="B14" s="9" t="s">
        <v>7</v>
      </c>
      <c r="C14" s="8">
        <v>40495</v>
      </c>
      <c r="D14" s="7">
        <f t="shared" si="0"/>
        <v>13</v>
      </c>
      <c r="E14" s="7">
        <f t="shared" si="1"/>
        <v>11</v>
      </c>
      <c r="F14" s="7" t="str">
        <f t="shared" si="2"/>
        <v>November</v>
      </c>
      <c r="G14" s="7">
        <f t="shared" si="3"/>
        <v>2010</v>
      </c>
      <c r="H14" s="7">
        <f t="shared" ca="1" si="4"/>
        <v>12</v>
      </c>
      <c r="I14" s="7" t="str">
        <f t="shared" ca="1" si="5"/>
        <v>12Years145Months4429Days</v>
      </c>
    </row>
    <row r="15" spans="2:9" x14ac:dyDescent="0.35">
      <c r="B15" s="9" t="s">
        <v>6</v>
      </c>
      <c r="C15" s="8">
        <v>40574</v>
      </c>
      <c r="D15" s="7">
        <f t="shared" si="0"/>
        <v>31</v>
      </c>
      <c r="E15" s="7">
        <f t="shared" si="1"/>
        <v>1</v>
      </c>
      <c r="F15" s="7" t="str">
        <f t="shared" si="2"/>
        <v>January</v>
      </c>
      <c r="G15" s="7">
        <f t="shared" si="3"/>
        <v>2011</v>
      </c>
      <c r="H15" s="7">
        <f t="shared" ca="1" si="4"/>
        <v>11</v>
      </c>
      <c r="I15" s="7" t="str">
        <f t="shared" ca="1" si="5"/>
        <v>11Years142Months4350Days</v>
      </c>
    </row>
    <row r="16" spans="2:9" x14ac:dyDescent="0.35">
      <c r="B16" s="9" t="s">
        <v>5</v>
      </c>
      <c r="C16" s="8">
        <v>41400</v>
      </c>
      <c r="D16" s="7">
        <f t="shared" si="0"/>
        <v>6</v>
      </c>
      <c r="E16" s="7">
        <f t="shared" si="1"/>
        <v>5</v>
      </c>
      <c r="F16" s="7" t="str">
        <f t="shared" si="2"/>
        <v>May</v>
      </c>
      <c r="G16" s="7">
        <f t="shared" si="3"/>
        <v>2013</v>
      </c>
      <c r="H16" s="7">
        <f t="shared" ca="1" si="4"/>
        <v>9</v>
      </c>
      <c r="I16" s="7" t="str">
        <f t="shared" ca="1" si="5"/>
        <v>9Years115Months3524Days</v>
      </c>
    </row>
    <row r="17" spans="2:9" x14ac:dyDescent="0.35">
      <c r="B17" s="9" t="s">
        <v>4</v>
      </c>
      <c r="C17" s="8">
        <v>42027</v>
      </c>
      <c r="D17" s="7">
        <f t="shared" si="0"/>
        <v>23</v>
      </c>
      <c r="E17" s="7">
        <f t="shared" si="1"/>
        <v>1</v>
      </c>
      <c r="F17" s="7" t="str">
        <f t="shared" si="2"/>
        <v>January</v>
      </c>
      <c r="G17" s="7">
        <f t="shared" si="3"/>
        <v>2015</v>
      </c>
      <c r="H17" s="7">
        <f t="shared" ca="1" si="4"/>
        <v>7</v>
      </c>
      <c r="I17" s="7" t="str">
        <f t="shared" ca="1" si="5"/>
        <v>7Years95Months2897Days</v>
      </c>
    </row>
    <row r="18" spans="2:9" x14ac:dyDescent="0.35">
      <c r="B18" s="9" t="s">
        <v>3</v>
      </c>
      <c r="C18" s="8">
        <v>42124</v>
      </c>
      <c r="D18" s="7">
        <f t="shared" si="0"/>
        <v>30</v>
      </c>
      <c r="E18" s="7">
        <f t="shared" si="1"/>
        <v>4</v>
      </c>
      <c r="F18" s="7" t="str">
        <f t="shared" si="2"/>
        <v>April</v>
      </c>
      <c r="G18" s="7">
        <f t="shared" si="3"/>
        <v>2015</v>
      </c>
      <c r="H18" s="7">
        <f t="shared" ca="1" si="4"/>
        <v>7</v>
      </c>
      <c r="I18" s="7" t="str">
        <f t="shared" ca="1" si="5"/>
        <v>7Years91Months2800Days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I6"/>
  <sheetViews>
    <sheetView topLeftCell="B1" workbookViewId="0">
      <selection activeCell="E21" sqref="E21"/>
    </sheetView>
  </sheetViews>
  <sheetFormatPr defaultRowHeight="14.5" x14ac:dyDescent="0.35"/>
  <cols>
    <col min="2" max="2" width="6.81640625" bestFit="1" customWidth="1"/>
    <col min="3" max="3" width="11.81640625" customWidth="1"/>
    <col min="4" max="4" width="8.81640625" bestFit="1" customWidth="1"/>
    <col min="5" max="5" width="10" bestFit="1" customWidth="1"/>
  </cols>
  <sheetData>
    <row r="3" spans="3:9" x14ac:dyDescent="0.35">
      <c r="C3" s="11" t="s">
        <v>29</v>
      </c>
    </row>
    <row r="4" spans="3:9" x14ac:dyDescent="0.35">
      <c r="C4" s="11" t="s">
        <v>28</v>
      </c>
    </row>
    <row r="5" spans="3:9" x14ac:dyDescent="0.35">
      <c r="C5" s="11" t="s">
        <v>27</v>
      </c>
    </row>
    <row r="6" spans="3:9" x14ac:dyDescent="0.35">
      <c r="I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6776-1835-47FF-9409-ED809E68E64D}">
  <dimension ref="A1:F13"/>
  <sheetViews>
    <sheetView workbookViewId="0">
      <selection activeCell="A2" sqref="A2"/>
    </sheetView>
  </sheetViews>
  <sheetFormatPr defaultRowHeight="14.5" x14ac:dyDescent="0.35"/>
  <cols>
    <col min="1" max="1" width="16" bestFit="1" customWidth="1"/>
    <col min="2" max="2" width="10" bestFit="1" customWidth="1"/>
    <col min="6" max="6" width="14.6328125" bestFit="1" customWidth="1"/>
  </cols>
  <sheetData>
    <row r="1" spans="1:6" x14ac:dyDescent="0.35">
      <c r="A1" s="16" t="s">
        <v>36</v>
      </c>
      <c r="B1" s="16" t="s">
        <v>37</v>
      </c>
      <c r="F1" s="17" t="s">
        <v>55</v>
      </c>
    </row>
    <row r="2" spans="1:6" x14ac:dyDescent="0.35">
      <c r="A2" s="15" t="s">
        <v>38</v>
      </c>
      <c r="B2" s="18" t="s">
        <v>39</v>
      </c>
      <c r="F2" s="20">
        <v>44562</v>
      </c>
    </row>
    <row r="3" spans="1:6" x14ac:dyDescent="0.35">
      <c r="A3" s="15" t="s">
        <v>44</v>
      </c>
      <c r="B3" s="18" t="s">
        <v>45</v>
      </c>
      <c r="F3" s="20">
        <v>44593</v>
      </c>
    </row>
    <row r="4" spans="1:6" x14ac:dyDescent="0.35">
      <c r="A4" s="15" t="s">
        <v>40</v>
      </c>
      <c r="B4" s="18" t="s">
        <v>46</v>
      </c>
      <c r="F4" s="20">
        <v>44621</v>
      </c>
    </row>
    <row r="5" spans="1:6" x14ac:dyDescent="0.35">
      <c r="A5" s="15" t="s">
        <v>41</v>
      </c>
      <c r="B5" s="18" t="s">
        <v>47</v>
      </c>
      <c r="F5" s="20">
        <v>44652</v>
      </c>
    </row>
    <row r="6" spans="1:6" x14ac:dyDescent="0.35">
      <c r="A6" s="15" t="s">
        <v>42</v>
      </c>
      <c r="B6" s="18" t="s">
        <v>48</v>
      </c>
      <c r="F6" s="20">
        <v>44682</v>
      </c>
    </row>
    <row r="7" spans="1:6" x14ac:dyDescent="0.35">
      <c r="A7" s="15" t="s">
        <v>43</v>
      </c>
      <c r="B7" s="18" t="s">
        <v>49</v>
      </c>
      <c r="F7" s="20">
        <v>44713</v>
      </c>
    </row>
    <row r="8" spans="1:6" x14ac:dyDescent="0.35">
      <c r="F8" s="20">
        <v>44743</v>
      </c>
    </row>
    <row r="9" spans="1:6" x14ac:dyDescent="0.35">
      <c r="F9" s="20">
        <v>44774</v>
      </c>
    </row>
    <row r="10" spans="1:6" x14ac:dyDescent="0.35">
      <c r="F10" s="20">
        <v>44805</v>
      </c>
    </row>
    <row r="11" spans="1:6" x14ac:dyDescent="0.35">
      <c r="F11" s="20">
        <v>44835</v>
      </c>
    </row>
    <row r="12" spans="1:6" x14ac:dyDescent="0.35">
      <c r="F12" s="20">
        <v>44866</v>
      </c>
    </row>
    <row r="13" spans="1:6" x14ac:dyDescent="0.35">
      <c r="F13" s="20">
        <v>44896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C7A8-F105-468F-B806-46BE2B3093AB}">
  <dimension ref="A1:AN11"/>
  <sheetViews>
    <sheetView showGridLines="0" topLeftCell="AB1" workbookViewId="0">
      <selection activeCell="AN6" sqref="AN6"/>
    </sheetView>
  </sheetViews>
  <sheetFormatPr defaultRowHeight="14.5" x14ac:dyDescent="0.35"/>
  <cols>
    <col min="1" max="1" width="8.7265625" style="17"/>
    <col min="2" max="2" width="12.90625" bestFit="1" customWidth="1"/>
    <col min="3" max="3" width="3.1796875" customWidth="1"/>
    <col min="4" max="4" width="3.36328125" style="17" bestFit="1" customWidth="1"/>
    <col min="5" max="32" width="3.36328125" bestFit="1" customWidth="1"/>
    <col min="33" max="33" width="13" bestFit="1" customWidth="1"/>
    <col min="34" max="34" width="16.26953125" bestFit="1" customWidth="1"/>
    <col min="36" max="36" width="11.453125" bestFit="1" customWidth="1"/>
    <col min="37" max="37" width="14.26953125" bestFit="1" customWidth="1"/>
    <col min="38" max="38" width="13.54296875" bestFit="1" customWidth="1"/>
    <col min="40" max="40" width="12.08984375" bestFit="1" customWidth="1"/>
  </cols>
  <sheetData>
    <row r="1" spans="1:40" x14ac:dyDescent="0.35">
      <c r="A1">
        <v>1</v>
      </c>
      <c r="B1" s="19" cm="1">
        <f t="array" ref="B1">INDEX(Sheet1!F2:F13,Calendar!A1,)</f>
        <v>44562</v>
      </c>
    </row>
    <row r="2" spans="1:40" ht="8" customHeight="1" thickBot="1" x14ac:dyDescent="0.4"/>
    <row r="3" spans="1:40" ht="45.5" customHeight="1" thickTop="1" thickBot="1" x14ac:dyDescent="0.4">
      <c r="A3" s="21"/>
      <c r="B3" s="22"/>
      <c r="C3" s="23">
        <f>B1</f>
        <v>44562</v>
      </c>
      <c r="D3" s="24">
        <f t="shared" ref="D3:AF3" si="0">IF(C3="","",IF(EOMONTH($B$1,0)&gt;=C3+1,C3+1,""))</f>
        <v>44563</v>
      </c>
      <c r="E3" s="24">
        <f t="shared" si="0"/>
        <v>44564</v>
      </c>
      <c r="F3" s="24">
        <f t="shared" si="0"/>
        <v>44565</v>
      </c>
      <c r="G3" s="24">
        <f t="shared" si="0"/>
        <v>44566</v>
      </c>
      <c r="H3" s="24">
        <f t="shared" si="0"/>
        <v>44567</v>
      </c>
      <c r="I3" s="24">
        <f t="shared" si="0"/>
        <v>44568</v>
      </c>
      <c r="J3" s="24">
        <f t="shared" si="0"/>
        <v>44569</v>
      </c>
      <c r="K3" s="24">
        <f t="shared" si="0"/>
        <v>44570</v>
      </c>
      <c r="L3" s="24">
        <f t="shared" si="0"/>
        <v>44571</v>
      </c>
      <c r="M3" s="24">
        <f t="shared" si="0"/>
        <v>44572</v>
      </c>
      <c r="N3" s="24">
        <f t="shared" si="0"/>
        <v>44573</v>
      </c>
      <c r="O3" s="24">
        <f t="shared" si="0"/>
        <v>44574</v>
      </c>
      <c r="P3" s="24">
        <f t="shared" si="0"/>
        <v>44575</v>
      </c>
      <c r="Q3" s="24">
        <f t="shared" si="0"/>
        <v>44576</v>
      </c>
      <c r="R3" s="24">
        <f t="shared" si="0"/>
        <v>44577</v>
      </c>
      <c r="S3" s="24">
        <f t="shared" si="0"/>
        <v>44578</v>
      </c>
      <c r="T3" s="24">
        <f t="shared" si="0"/>
        <v>44579</v>
      </c>
      <c r="U3" s="24">
        <f t="shared" si="0"/>
        <v>44580</v>
      </c>
      <c r="V3" s="24">
        <f t="shared" si="0"/>
        <v>44581</v>
      </c>
      <c r="W3" s="24">
        <f t="shared" si="0"/>
        <v>44582</v>
      </c>
      <c r="X3" s="24">
        <f t="shared" si="0"/>
        <v>44583</v>
      </c>
      <c r="Y3" s="24">
        <f t="shared" si="0"/>
        <v>44584</v>
      </c>
      <c r="Z3" s="24">
        <f t="shared" si="0"/>
        <v>44585</v>
      </c>
      <c r="AA3" s="24">
        <f t="shared" si="0"/>
        <v>44586</v>
      </c>
      <c r="AB3" s="24">
        <f t="shared" si="0"/>
        <v>44587</v>
      </c>
      <c r="AC3" s="24">
        <f t="shared" si="0"/>
        <v>44588</v>
      </c>
      <c r="AD3" s="24">
        <f t="shared" si="0"/>
        <v>44589</v>
      </c>
      <c r="AE3" s="24">
        <f t="shared" si="0"/>
        <v>44590</v>
      </c>
      <c r="AF3" s="24">
        <f t="shared" si="0"/>
        <v>44591</v>
      </c>
      <c r="AG3" s="25" t="s">
        <v>38</v>
      </c>
      <c r="AH3" s="25" t="s">
        <v>44</v>
      </c>
      <c r="AI3" s="25" t="s">
        <v>40</v>
      </c>
      <c r="AJ3" s="25" t="s">
        <v>41</v>
      </c>
      <c r="AK3" s="25" t="s">
        <v>42</v>
      </c>
      <c r="AL3" s="25" t="s">
        <v>43</v>
      </c>
      <c r="AM3" s="26" t="s">
        <v>56</v>
      </c>
      <c r="AN3" s="36" t="s">
        <v>58</v>
      </c>
    </row>
    <row r="4" spans="1:40" ht="27" thickTop="1" thickBot="1" x14ac:dyDescent="0.4">
      <c r="A4" s="21"/>
      <c r="B4" s="22"/>
      <c r="C4" s="27" t="str">
        <f>TEXT(C3,"DDD")</f>
        <v>Sat</v>
      </c>
      <c r="D4" s="27" t="str">
        <f>TEXT(D3,"DDD")</f>
        <v>Sun</v>
      </c>
      <c r="E4" s="27" t="str">
        <f t="shared" ref="E4:Q4" si="1">TEXT(E3,"DDD")</f>
        <v>Mon</v>
      </c>
      <c r="F4" s="27" t="str">
        <f t="shared" si="1"/>
        <v>Tue</v>
      </c>
      <c r="G4" s="27" t="str">
        <f t="shared" si="1"/>
        <v>Wed</v>
      </c>
      <c r="H4" s="27" t="str">
        <f t="shared" si="1"/>
        <v>Thu</v>
      </c>
      <c r="I4" s="27" t="str">
        <f t="shared" si="1"/>
        <v>Fri</v>
      </c>
      <c r="J4" s="27" t="str">
        <f t="shared" si="1"/>
        <v>Sat</v>
      </c>
      <c r="K4" s="27" t="str">
        <f t="shared" si="1"/>
        <v>Sun</v>
      </c>
      <c r="L4" s="27" t="str">
        <f t="shared" si="1"/>
        <v>Mon</v>
      </c>
      <c r="M4" s="27" t="str">
        <f t="shared" si="1"/>
        <v>Tue</v>
      </c>
      <c r="N4" s="27" t="str">
        <f t="shared" si="1"/>
        <v>Wed</v>
      </c>
      <c r="O4" s="27" t="str">
        <f t="shared" si="1"/>
        <v>Thu</v>
      </c>
      <c r="P4" s="27" t="str">
        <f t="shared" si="1"/>
        <v>Fri</v>
      </c>
      <c r="Q4" s="27" t="str">
        <f t="shared" si="1"/>
        <v>Sat</v>
      </c>
      <c r="R4" s="27" t="str">
        <f t="shared" ref="R4" si="2">TEXT(R3,"DDD")</f>
        <v>Sun</v>
      </c>
      <c r="S4" s="27" t="str">
        <f t="shared" ref="S4" si="3">TEXT(S3,"DDD")</f>
        <v>Mon</v>
      </c>
      <c r="T4" s="27" t="str">
        <f t="shared" ref="T4" si="4">TEXT(T3,"DDD")</f>
        <v>Tue</v>
      </c>
      <c r="U4" s="27" t="str">
        <f t="shared" ref="U4" si="5">TEXT(U3,"DDD")</f>
        <v>Wed</v>
      </c>
      <c r="V4" s="27" t="str">
        <f t="shared" ref="V4" si="6">TEXT(V3,"DDD")</f>
        <v>Thu</v>
      </c>
      <c r="W4" s="27" t="str">
        <f t="shared" ref="W4" si="7">TEXT(W3,"DDD")</f>
        <v>Fri</v>
      </c>
      <c r="X4" s="27" t="str">
        <f t="shared" ref="X4" si="8">TEXT(X3,"DDD")</f>
        <v>Sat</v>
      </c>
      <c r="Y4" s="27" t="str">
        <f t="shared" ref="Y4" si="9">TEXT(Y3,"DDD")</f>
        <v>Sun</v>
      </c>
      <c r="Z4" s="27" t="str">
        <f t="shared" ref="Z4" si="10">TEXT(Z3,"DDD")</f>
        <v>Mon</v>
      </c>
      <c r="AA4" s="27" t="str">
        <f t="shared" ref="AA4" si="11">TEXT(AA3,"DDD")</f>
        <v>Tue</v>
      </c>
      <c r="AB4" s="27" t="str">
        <f t="shared" ref="AB4" si="12">TEXT(AB3,"DDD")</f>
        <v>Wed</v>
      </c>
      <c r="AC4" s="27" t="str">
        <f t="shared" ref="AC4:AD4" si="13">TEXT(AC3,"DDD")</f>
        <v>Thu</v>
      </c>
      <c r="AD4" s="27" t="str">
        <f t="shared" si="13"/>
        <v>Fri</v>
      </c>
      <c r="AE4" s="27" t="str">
        <f>TEXT(AE3,"DDD")</f>
        <v>Sat</v>
      </c>
      <c r="AF4" s="27" t="str">
        <f t="shared" ref="AF4" si="14">TEXT(AF3,"DDD")</f>
        <v>Sun</v>
      </c>
      <c r="AG4" s="28" t="s">
        <v>39</v>
      </c>
      <c r="AH4" s="28" t="s">
        <v>45</v>
      </c>
      <c r="AI4" s="28" t="s">
        <v>46</v>
      </c>
      <c r="AJ4" s="28" t="s">
        <v>47</v>
      </c>
      <c r="AK4" s="28" t="s">
        <v>48</v>
      </c>
      <c r="AL4" s="28" t="s">
        <v>49</v>
      </c>
      <c r="AM4" s="22"/>
    </row>
    <row r="5" spans="1:40" ht="15.5" thickTop="1" thickBot="1" x14ac:dyDescent="0.4">
      <c r="A5" s="29" t="s">
        <v>31</v>
      </c>
      <c r="B5" s="30" t="s">
        <v>32</v>
      </c>
      <c r="C5" s="22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</row>
    <row r="6" spans="1:40" ht="15.5" thickTop="1" thickBot="1" x14ac:dyDescent="0.4">
      <c r="A6" s="21">
        <v>1</v>
      </c>
      <c r="B6" s="22" t="s">
        <v>50</v>
      </c>
      <c r="C6" s="35"/>
      <c r="D6" s="35" t="str">
        <f>IFERROR(VLOOKUP($A6&amp;D$3,Sheet3!$A:$E,5,0),"")</f>
        <v/>
      </c>
      <c r="E6" s="35" t="str">
        <f>IFERROR(VLOOKUP($A6&amp;E$3,Sheet3!$A:$E,5,0),"")</f>
        <v>PL</v>
      </c>
      <c r="F6" s="35" t="s">
        <v>46</v>
      </c>
      <c r="G6" s="35" t="s">
        <v>57</v>
      </c>
      <c r="H6" s="35" t="str">
        <f>IFERROR(VLOOKUP($A6&amp;H$3,Sheet3!$A:$E,5,0),"")</f>
        <v/>
      </c>
      <c r="I6" s="35" t="str">
        <f>IFERROR(VLOOKUP($A6&amp;I$3,Sheet3!$A:$E,5,0),"")</f>
        <v/>
      </c>
      <c r="J6" s="35" t="str">
        <f>IFERROR(VLOOKUP($A6&amp;J$3,Sheet3!$A:$E,5,0),"")</f>
        <v/>
      </c>
      <c r="K6" s="35" t="str">
        <f>IFERROR(VLOOKUP($A6&amp;K$3,Sheet3!$A:$E,5,0),"")</f>
        <v/>
      </c>
      <c r="L6" s="35" t="str">
        <f>IFERROR(VLOOKUP($A6&amp;L$3,Sheet3!$A:$E,5,0),"")</f>
        <v/>
      </c>
      <c r="M6" s="35" t="str">
        <f>IFERROR(VLOOKUP($A6&amp;M$3,Sheet3!$A:$E,5,0),"")</f>
        <v/>
      </c>
      <c r="N6" s="35" t="str">
        <f>IFERROR(VLOOKUP($A6&amp;N$3,Sheet3!$A:$E,5,0),"")</f>
        <v/>
      </c>
      <c r="O6" s="35" t="str">
        <f>IFERROR(VLOOKUP($A6&amp;O$3,Sheet3!$A:$E,5,0),"")</f>
        <v/>
      </c>
      <c r="P6" s="35" t="str">
        <f>IFERROR(VLOOKUP($A6&amp;P$3,Sheet3!$A:$E,5,0),"")</f>
        <v/>
      </c>
      <c r="Q6" s="35" t="str">
        <f>IFERROR(VLOOKUP($A6&amp;Q$3,Sheet3!$A:$E,5,0),"")</f>
        <v/>
      </c>
      <c r="R6" s="35" t="str">
        <f>IFERROR(VLOOKUP($A6&amp;R$3,Sheet3!$A:$E,5,0),"")</f>
        <v/>
      </c>
      <c r="S6" s="35" t="str">
        <f>IFERROR(VLOOKUP($A6&amp;S$3,Sheet3!$A:$E,5,0),"")</f>
        <v/>
      </c>
      <c r="T6" s="35" t="str">
        <f>IFERROR(VLOOKUP($A6&amp;T$3,Sheet3!$A:$E,5,0),"")</f>
        <v/>
      </c>
      <c r="U6" s="35" t="str">
        <f>IFERROR(VLOOKUP($A6&amp;U$3,Sheet3!$A:$E,5,0),"")</f>
        <v/>
      </c>
      <c r="V6" s="35" t="str">
        <f>IFERROR(VLOOKUP($A6&amp;V$3,Sheet3!$A:$E,5,0),"")</f>
        <v/>
      </c>
      <c r="W6" s="35" t="str">
        <f>IFERROR(VLOOKUP($A6&amp;W$3,Sheet3!$A:$E,5,0),"")</f>
        <v/>
      </c>
      <c r="X6" s="35" t="str">
        <f>IFERROR(VLOOKUP($A6&amp;X$3,Sheet3!$A:$E,5,0),"")</f>
        <v/>
      </c>
      <c r="Y6" s="35" t="str">
        <f>IFERROR(VLOOKUP($A6&amp;Y$3,Sheet3!$A:$E,5,0),"")</f>
        <v/>
      </c>
      <c r="Z6" s="35" t="str">
        <f>IFERROR(VLOOKUP($A6&amp;Z$3,Sheet3!$A:$E,5,0),"")</f>
        <v/>
      </c>
      <c r="AA6" s="35" t="str">
        <f>IFERROR(VLOOKUP($A6&amp;AA$3,Sheet3!$A:$E,5,0),"")</f>
        <v/>
      </c>
      <c r="AB6" s="35" t="str">
        <f>IFERROR(VLOOKUP($A6&amp;AB$3,Sheet3!$A:$E,5,0),"")</f>
        <v/>
      </c>
      <c r="AC6" s="35" t="str">
        <f>IFERROR(VLOOKUP($A6&amp;AC$3,Sheet3!$A:$E,5,0),"")</f>
        <v/>
      </c>
      <c r="AD6" s="35" t="str">
        <f>IFERROR(VLOOKUP($A6&amp;AD$3,Sheet3!$A:$E,5,0),"")</f>
        <v/>
      </c>
      <c r="AE6" s="35" t="str">
        <f>IFERROR(VLOOKUP($A6&amp;AE$3,Sheet3!$A:$E,5,0),"")</f>
        <v/>
      </c>
      <c r="AF6" s="35" t="str">
        <f>IFERROR(VLOOKUP($A6&amp;AF$3,Sheet3!$A:$E,5,0),"")</f>
        <v/>
      </c>
      <c r="AG6" s="22">
        <f>COUNTIF($C6:$AF6,AG$4)</f>
        <v>1</v>
      </c>
      <c r="AH6" s="22">
        <f t="shared" ref="AH6:AL10" si="15">COUNTIF($C6:$AF6,AH$4)</f>
        <v>0</v>
      </c>
      <c r="AI6" s="22">
        <f t="shared" si="15"/>
        <v>2</v>
      </c>
      <c r="AJ6" s="22">
        <f t="shared" si="15"/>
        <v>0</v>
      </c>
      <c r="AK6" s="22">
        <f t="shared" si="15"/>
        <v>0</v>
      </c>
      <c r="AL6" s="22">
        <f t="shared" si="15"/>
        <v>0</v>
      </c>
      <c r="AM6" s="37">
        <f>SUM(AG6:AL6)</f>
        <v>3</v>
      </c>
      <c r="AN6" s="15">
        <f>NETWORKDAYS.INTL(C$3,AF$3,1,Sheet3!$B$14:$B$33)</f>
        <v>19</v>
      </c>
    </row>
    <row r="7" spans="1:40" ht="15.5" thickTop="1" thickBot="1" x14ac:dyDescent="0.4">
      <c r="A7" s="21">
        <v>2</v>
      </c>
      <c r="B7" s="22" t="s">
        <v>51</v>
      </c>
      <c r="C7" s="35" t="str">
        <f>IFERROR(VLOOKUP($A7&amp;C$3,Sheet3!$A:$E,5,0),"")</f>
        <v/>
      </c>
      <c r="D7" s="35" t="str">
        <f>IFERROR(VLOOKUP($A7&amp;D$3,Sheet3!$A:$E,5,0),"")</f>
        <v/>
      </c>
      <c r="E7" s="35" t="str">
        <f>IFERROR(VLOOKUP($A7&amp;E$3,Sheet3!$A:$E,5,0),"")</f>
        <v/>
      </c>
      <c r="F7" s="35" t="str">
        <f>IFERROR(VLOOKUP($A7&amp;F$3,Sheet3!$A:$E,5,0),"")</f>
        <v/>
      </c>
      <c r="G7" s="35" t="str">
        <f>IFERROR(VLOOKUP($A7&amp;G$3,Sheet3!$A:$E,5,0),"")</f>
        <v>CL</v>
      </c>
      <c r="H7" s="35" t="str">
        <f>IFERROR(VLOOKUP($A7&amp;H$3,Sheet3!$A:$E,5,0),"")</f>
        <v/>
      </c>
      <c r="I7" s="35" t="str">
        <f>IFERROR(VLOOKUP($A7&amp;I$3,Sheet3!$A:$E,5,0),"")</f>
        <v/>
      </c>
      <c r="J7" s="35" t="str">
        <f>IFERROR(VLOOKUP($A7&amp;J$3,Sheet3!$A:$E,5,0),"")</f>
        <v/>
      </c>
      <c r="K7" s="35" t="str">
        <f>IFERROR(VLOOKUP($A7&amp;K$3,Sheet3!$A:$E,5,0),"")</f>
        <v/>
      </c>
      <c r="L7" s="35" t="str">
        <f>IFERROR(VLOOKUP($A7&amp;L$3,Sheet3!$A:$E,5,0),"")</f>
        <v/>
      </c>
      <c r="M7" s="35" t="str">
        <f>IFERROR(VLOOKUP($A7&amp;M$3,Sheet3!$A:$E,5,0),"")</f>
        <v/>
      </c>
      <c r="N7" s="35" t="str">
        <f>IFERROR(VLOOKUP($A7&amp;N$3,Sheet3!$A:$E,5,0),"")</f>
        <v/>
      </c>
      <c r="O7" s="35" t="str">
        <f>IFERROR(VLOOKUP($A7&amp;O$3,Sheet3!$A:$E,5,0),"")</f>
        <v/>
      </c>
      <c r="P7" s="35" t="str">
        <f>IFERROR(VLOOKUP($A7&amp;P$3,Sheet3!$A:$E,5,0),"")</f>
        <v/>
      </c>
      <c r="Q7" s="35" t="str">
        <f>IFERROR(VLOOKUP($A7&amp;Q$3,Sheet3!$A:$E,5,0),"")</f>
        <v/>
      </c>
      <c r="R7" s="35" t="str">
        <f>IFERROR(VLOOKUP($A7&amp;R$3,Sheet3!$A:$E,5,0),"")</f>
        <v/>
      </c>
      <c r="S7" s="35" t="str">
        <f>IFERROR(VLOOKUP($A7&amp;S$3,Sheet3!$A:$E,5,0),"")</f>
        <v/>
      </c>
      <c r="T7" s="35" t="str">
        <f>IFERROR(VLOOKUP($A7&amp;T$3,Sheet3!$A:$E,5,0),"")</f>
        <v/>
      </c>
      <c r="U7" s="35" t="str">
        <f>IFERROR(VLOOKUP($A7&amp;U$3,Sheet3!$A:$E,5,0),"")</f>
        <v/>
      </c>
      <c r="V7" s="35" t="str">
        <f>IFERROR(VLOOKUP($A7&amp;V$3,Sheet3!$A:$E,5,0),"")</f>
        <v/>
      </c>
      <c r="W7" s="35" t="str">
        <f>IFERROR(VLOOKUP($A7&amp;W$3,Sheet3!$A:$E,5,0),"")</f>
        <v/>
      </c>
      <c r="X7" s="35" t="str">
        <f>IFERROR(VLOOKUP($A7&amp;X$3,Sheet3!$A:$E,5,0),"")</f>
        <v/>
      </c>
      <c r="Y7" s="35" t="str">
        <f>IFERROR(VLOOKUP($A7&amp;Y$3,Sheet3!$A:$E,5,0),"")</f>
        <v/>
      </c>
      <c r="Z7" s="35" t="str">
        <f>IFERROR(VLOOKUP($A7&amp;Z$3,Sheet3!$A:$E,5,0),"")</f>
        <v/>
      </c>
      <c r="AA7" s="35" t="str">
        <f>IFERROR(VLOOKUP($A7&amp;AA$3,Sheet3!$A:$E,5,0),"")</f>
        <v/>
      </c>
      <c r="AB7" s="35" t="str">
        <f>IFERROR(VLOOKUP($A7&amp;AB$3,Sheet3!$A:$E,5,0),"")</f>
        <v/>
      </c>
      <c r="AC7" s="35" t="str">
        <f>IFERROR(VLOOKUP($A7&amp;AC$3,Sheet3!$A:$E,5,0),"")</f>
        <v/>
      </c>
      <c r="AD7" s="35" t="str">
        <f>IFERROR(VLOOKUP($A7&amp;AD$3,Sheet3!$A:$E,5,0),"")</f>
        <v/>
      </c>
      <c r="AE7" s="35" t="str">
        <f>IFERROR(VLOOKUP($A7&amp;AE$3,Sheet3!$A:$E,5,0),"")</f>
        <v/>
      </c>
      <c r="AF7" s="35" t="str">
        <f>IFERROR(VLOOKUP($A7&amp;AF$3,Sheet3!$A:$E,5,0),"")</f>
        <v/>
      </c>
      <c r="AG7" s="22">
        <f t="shared" ref="AG7:AG10" si="16">COUNTIF($C7:$AF7,AG$4)</f>
        <v>0</v>
      </c>
      <c r="AH7" s="22">
        <f t="shared" si="15"/>
        <v>0</v>
      </c>
      <c r="AI7" s="22">
        <f t="shared" si="15"/>
        <v>0</v>
      </c>
      <c r="AJ7" s="22">
        <f t="shared" si="15"/>
        <v>1</v>
      </c>
      <c r="AK7" s="22">
        <f t="shared" si="15"/>
        <v>0</v>
      </c>
      <c r="AL7" s="22">
        <f t="shared" si="15"/>
        <v>0</v>
      </c>
      <c r="AM7" s="37">
        <f t="shared" ref="AM7:AM10" si="17">SUM(AG7:AL7)</f>
        <v>1</v>
      </c>
      <c r="AN7" s="15">
        <f>NETWORKDAYS.INTL(C$3,AF$3,1,Sheet3!$B$14:$B$33)</f>
        <v>19</v>
      </c>
    </row>
    <row r="8" spans="1:40" ht="15.5" thickTop="1" thickBot="1" x14ac:dyDescent="0.4">
      <c r="A8" s="21">
        <v>3</v>
      </c>
      <c r="B8" s="22" t="s">
        <v>52</v>
      </c>
      <c r="C8" s="35" t="str">
        <f>IFERROR(VLOOKUP($A8&amp;C$3,Sheet3!$A:$E,5,0),"")</f>
        <v/>
      </c>
      <c r="D8" s="35" t="str">
        <f>IFERROR(VLOOKUP($A8&amp;D$3,Sheet3!$A:$E,5,0),"")</f>
        <v/>
      </c>
      <c r="E8" s="35" t="str">
        <f>IFERROR(VLOOKUP($A8&amp;E$3,Sheet3!$A:$E,5,0),"")</f>
        <v/>
      </c>
      <c r="F8" s="35" t="str">
        <f>IFERROR(VLOOKUP($A8&amp;F$3,Sheet3!$A:$E,5,0),"")</f>
        <v/>
      </c>
      <c r="G8" s="35" t="str">
        <f>IFERROR(VLOOKUP($A8&amp;G$3,Sheet3!$A:$E,5,0),"")</f>
        <v/>
      </c>
      <c r="H8" s="35" t="str">
        <f>IFERROR(VLOOKUP($A8&amp;H$3,Sheet3!$A:$E,5,0),"")</f>
        <v/>
      </c>
      <c r="I8" s="35" t="str">
        <f>IFERROR(VLOOKUP($A8&amp;I$3,Sheet3!$A:$E,5,0),"")</f>
        <v/>
      </c>
      <c r="J8" s="35" t="str">
        <f>IFERROR(VLOOKUP($A8&amp;J$3,Sheet3!$A:$E,5,0),"")</f>
        <v/>
      </c>
      <c r="K8" s="35" t="str">
        <f>IFERROR(VLOOKUP($A8&amp;K$3,Sheet3!$A:$E,5,0),"")</f>
        <v/>
      </c>
      <c r="L8" s="35" t="str">
        <f>IFERROR(VLOOKUP($A8&amp;L$3,Sheet3!$A:$E,5,0),"")</f>
        <v/>
      </c>
      <c r="M8" s="35" t="str">
        <f>IFERROR(VLOOKUP($A8&amp;M$3,Sheet3!$A:$E,5,0),"")</f>
        <v/>
      </c>
      <c r="N8" s="35" t="str">
        <f>IFERROR(VLOOKUP($A8&amp;N$3,Sheet3!$A:$E,5,0),"")</f>
        <v/>
      </c>
      <c r="O8" s="35" t="str">
        <f>IFERROR(VLOOKUP($A8&amp;O$3,Sheet3!$A:$E,5,0),"")</f>
        <v/>
      </c>
      <c r="P8" s="35" t="str">
        <f>IFERROR(VLOOKUP($A8&amp;P$3,Sheet3!$A:$E,5,0),"")</f>
        <v/>
      </c>
      <c r="Q8" s="35" t="str">
        <f>IFERROR(VLOOKUP($A8&amp;Q$3,Sheet3!$A:$E,5,0),"")</f>
        <v/>
      </c>
      <c r="R8" s="35" t="str">
        <f>IFERROR(VLOOKUP($A8&amp;R$3,Sheet3!$A:$E,5,0),"")</f>
        <v/>
      </c>
      <c r="S8" s="35" t="str">
        <f>IFERROR(VLOOKUP($A8&amp;S$3,Sheet3!$A:$E,5,0),"")</f>
        <v/>
      </c>
      <c r="T8" s="35" t="str">
        <f>IFERROR(VLOOKUP($A8&amp;T$3,Sheet3!$A:$E,5,0),"")</f>
        <v/>
      </c>
      <c r="U8" s="35" t="str">
        <f>IFERROR(VLOOKUP($A8&amp;U$3,Sheet3!$A:$E,5,0),"")</f>
        <v/>
      </c>
      <c r="V8" s="35" t="str">
        <f>IFERROR(VLOOKUP($A8&amp;V$3,Sheet3!$A:$E,5,0),"")</f>
        <v/>
      </c>
      <c r="W8" s="35" t="str">
        <f>IFERROR(VLOOKUP($A8&amp;W$3,Sheet3!$A:$E,5,0),"")</f>
        <v/>
      </c>
      <c r="X8" s="35" t="str">
        <f>IFERROR(VLOOKUP($A8&amp;X$3,Sheet3!$A:$E,5,0),"")</f>
        <v/>
      </c>
      <c r="Y8" s="35" t="str">
        <f>IFERROR(VLOOKUP($A8&amp;Y$3,Sheet3!$A:$E,5,0),"")</f>
        <v/>
      </c>
      <c r="Z8" s="35" t="str">
        <f>IFERROR(VLOOKUP($A8&amp;Z$3,Sheet3!$A:$E,5,0),"")</f>
        <v/>
      </c>
      <c r="AA8" s="35" t="str">
        <f>IFERROR(VLOOKUP($A8&amp;AA$3,Sheet3!$A:$E,5,0),"")</f>
        <v/>
      </c>
      <c r="AB8" s="35" t="str">
        <f>IFERROR(VLOOKUP($A8&amp;AB$3,Sheet3!$A:$E,5,0),"")</f>
        <v/>
      </c>
      <c r="AC8" s="35" t="str">
        <f>IFERROR(VLOOKUP($A8&amp;AC$3,Sheet3!$A:$E,5,0),"")</f>
        <v/>
      </c>
      <c r="AD8" s="35" t="str">
        <f>IFERROR(VLOOKUP($A8&amp;AD$3,Sheet3!$A:$E,5,0),"")</f>
        <v/>
      </c>
      <c r="AE8" s="35" t="str">
        <f>IFERROR(VLOOKUP($A8&amp;AE$3,Sheet3!$A:$E,5,0),"")</f>
        <v/>
      </c>
      <c r="AF8" s="35" t="str">
        <f>IFERROR(VLOOKUP($A8&amp;AF$3,Sheet3!$A:$E,5,0),"")</f>
        <v/>
      </c>
      <c r="AG8" s="22">
        <f t="shared" si="16"/>
        <v>0</v>
      </c>
      <c r="AH8" s="22">
        <f t="shared" si="15"/>
        <v>0</v>
      </c>
      <c r="AI8" s="22">
        <f t="shared" si="15"/>
        <v>0</v>
      </c>
      <c r="AJ8" s="22">
        <f t="shared" si="15"/>
        <v>0</v>
      </c>
      <c r="AK8" s="22">
        <f t="shared" si="15"/>
        <v>0</v>
      </c>
      <c r="AL8" s="22">
        <f t="shared" si="15"/>
        <v>0</v>
      </c>
      <c r="AM8" s="37">
        <f t="shared" si="17"/>
        <v>0</v>
      </c>
      <c r="AN8" s="15">
        <f>NETWORKDAYS.INTL(C$3,AF$3,1,Sheet3!$B$14:$B$33)</f>
        <v>19</v>
      </c>
    </row>
    <row r="9" spans="1:40" ht="15.5" thickTop="1" thickBot="1" x14ac:dyDescent="0.4">
      <c r="A9" s="21">
        <v>4</v>
      </c>
      <c r="B9" s="22" t="s">
        <v>53</v>
      </c>
      <c r="C9" s="35" t="str">
        <f>IFERROR(VLOOKUP($A9&amp;C$3,Sheet3!$A:$E,5,0),"")</f>
        <v/>
      </c>
      <c r="D9" s="35" t="str">
        <f>IFERROR(VLOOKUP($A9&amp;D$3,Sheet3!$A:$E,5,0),"")</f>
        <v/>
      </c>
      <c r="E9" s="35" t="str">
        <f>IFERROR(VLOOKUP($A9&amp;E$3,Sheet3!$A:$E,5,0),"")</f>
        <v/>
      </c>
      <c r="F9" s="35" t="str">
        <f>IFERROR(VLOOKUP($A9&amp;F$3,Sheet3!$A:$E,5,0),"")</f>
        <v/>
      </c>
      <c r="G9" s="35" t="str">
        <f>IFERROR(VLOOKUP($A9&amp;G$3,Sheet3!$A:$E,5,0),"")</f>
        <v/>
      </c>
      <c r="H9" s="35" t="str">
        <f>IFERROR(VLOOKUP($A9&amp;H$3,Sheet3!$A:$E,5,0),"")</f>
        <v/>
      </c>
      <c r="I9" s="35" t="str">
        <f>IFERROR(VLOOKUP($A9&amp;I$3,Sheet3!$A:$E,5,0),"")</f>
        <v/>
      </c>
      <c r="J9" s="35" t="str">
        <f>IFERROR(VLOOKUP($A9&amp;J$3,Sheet3!$A:$E,5,0),"")</f>
        <v/>
      </c>
      <c r="K9" s="35" t="str">
        <f>IFERROR(VLOOKUP($A9&amp;K$3,Sheet3!$A:$E,5,0),"")</f>
        <v/>
      </c>
      <c r="L9" s="35" t="str">
        <f>IFERROR(VLOOKUP($A9&amp;L$3,Sheet3!$A:$E,5,0),"")</f>
        <v/>
      </c>
      <c r="M9" s="35" t="str">
        <f>IFERROR(VLOOKUP($A9&amp;M$3,Sheet3!$A:$E,5,0),"")</f>
        <v/>
      </c>
      <c r="N9" s="35" t="str">
        <f>IFERROR(VLOOKUP($A9&amp;N$3,Sheet3!$A:$E,5,0),"")</f>
        <v/>
      </c>
      <c r="O9" s="35" t="str">
        <f>IFERROR(VLOOKUP($A9&amp;O$3,Sheet3!$A:$E,5,0),"")</f>
        <v/>
      </c>
      <c r="P9" s="35" t="str">
        <f>IFERROR(VLOOKUP($A9&amp;P$3,Sheet3!$A:$E,5,0),"")</f>
        <v/>
      </c>
      <c r="Q9" s="35" t="str">
        <f>IFERROR(VLOOKUP($A9&amp;Q$3,Sheet3!$A:$E,5,0),"")</f>
        <v/>
      </c>
      <c r="R9" s="35" t="str">
        <f>IFERROR(VLOOKUP($A9&amp;R$3,Sheet3!$A:$E,5,0),"")</f>
        <v/>
      </c>
      <c r="S9" s="35" t="str">
        <f>IFERROR(VLOOKUP($A9&amp;S$3,Sheet3!$A:$E,5,0),"")</f>
        <v/>
      </c>
      <c r="T9" s="35" t="str">
        <f>IFERROR(VLOOKUP($A9&amp;T$3,Sheet3!$A:$E,5,0),"")</f>
        <v/>
      </c>
      <c r="U9" s="35" t="str">
        <f>IFERROR(VLOOKUP($A9&amp;U$3,Sheet3!$A:$E,5,0),"")</f>
        <v/>
      </c>
      <c r="V9" s="35" t="str">
        <f>IFERROR(VLOOKUP($A9&amp;V$3,Sheet3!$A:$E,5,0),"")</f>
        <v/>
      </c>
      <c r="W9" s="35" t="str">
        <f>IFERROR(VLOOKUP($A9&amp;W$3,Sheet3!$A:$E,5,0),"")</f>
        <v/>
      </c>
      <c r="X9" s="35" t="str">
        <f>IFERROR(VLOOKUP($A9&amp;X$3,Sheet3!$A:$E,5,0),"")</f>
        <v/>
      </c>
      <c r="Y9" s="35" t="str">
        <f>IFERROR(VLOOKUP($A9&amp;Y$3,Sheet3!$A:$E,5,0),"")</f>
        <v/>
      </c>
      <c r="Z9" s="35" t="str">
        <f>IFERROR(VLOOKUP($A9&amp;Z$3,Sheet3!$A:$E,5,0),"")</f>
        <v/>
      </c>
      <c r="AA9" s="35" t="str">
        <f>IFERROR(VLOOKUP($A9&amp;AA$3,Sheet3!$A:$E,5,0),"")</f>
        <v/>
      </c>
      <c r="AB9" s="35" t="str">
        <f>IFERROR(VLOOKUP($A9&amp;AB$3,Sheet3!$A:$E,5,0),"")</f>
        <v/>
      </c>
      <c r="AC9" s="35" t="str">
        <f>IFERROR(VLOOKUP($A9&amp;AC$3,Sheet3!$A:$E,5,0),"")</f>
        <v/>
      </c>
      <c r="AD9" s="35" t="str">
        <f>IFERROR(VLOOKUP($A9&amp;AD$3,Sheet3!$A:$E,5,0),"")</f>
        <v/>
      </c>
      <c r="AE9" s="35" t="str">
        <f>IFERROR(VLOOKUP($A9&amp;AE$3,Sheet3!$A:$E,5,0),"")</f>
        <v/>
      </c>
      <c r="AF9" s="35" t="str">
        <f>IFERROR(VLOOKUP($A9&amp;AF$3,Sheet3!$A:$E,5,0),"")</f>
        <v/>
      </c>
      <c r="AG9" s="22">
        <f t="shared" si="16"/>
        <v>0</v>
      </c>
      <c r="AH9" s="22">
        <f t="shared" si="15"/>
        <v>0</v>
      </c>
      <c r="AI9" s="22">
        <f t="shared" si="15"/>
        <v>0</v>
      </c>
      <c r="AJ9" s="22">
        <f t="shared" si="15"/>
        <v>0</v>
      </c>
      <c r="AK9" s="22">
        <f t="shared" si="15"/>
        <v>0</v>
      </c>
      <c r="AL9" s="22">
        <f t="shared" si="15"/>
        <v>0</v>
      </c>
      <c r="AM9" s="37">
        <f t="shared" si="17"/>
        <v>0</v>
      </c>
      <c r="AN9" s="15">
        <f>NETWORKDAYS.INTL(C$3,AF$3,1,Sheet3!$B$14:$B$33)</f>
        <v>19</v>
      </c>
    </row>
    <row r="10" spans="1:40" ht="15.5" thickTop="1" thickBot="1" x14ac:dyDescent="0.4">
      <c r="A10" s="21">
        <v>5</v>
      </c>
      <c r="B10" s="22" t="s">
        <v>54</v>
      </c>
      <c r="C10" s="35" t="str">
        <f>IFERROR(VLOOKUP($A10&amp;C$3,Sheet3!$A:$E,5,0),"")</f>
        <v/>
      </c>
      <c r="D10" s="35" t="str">
        <f>IFERROR(VLOOKUP($A10&amp;D$3,Sheet3!$A:$E,5,0),"")</f>
        <v/>
      </c>
      <c r="E10" s="35" t="str">
        <f>IFERROR(VLOOKUP($A10&amp;E$3,Sheet3!$A:$E,5,0),"")</f>
        <v/>
      </c>
      <c r="F10" s="35" t="str">
        <f>IFERROR(VLOOKUP($A10&amp;F$3,Sheet3!$A:$E,5,0),"")</f>
        <v/>
      </c>
      <c r="G10" s="35" t="str">
        <f>IFERROR(VLOOKUP($A10&amp;G$3,Sheet3!$A:$E,5,0),"")</f>
        <v/>
      </c>
      <c r="H10" s="35" t="str">
        <f>IFERROR(VLOOKUP($A10&amp;H$3,Sheet3!$A:$E,5,0),"")</f>
        <v/>
      </c>
      <c r="I10" s="35" t="str">
        <f>IFERROR(VLOOKUP($A10&amp;I$3,Sheet3!$A:$E,5,0),"")</f>
        <v/>
      </c>
      <c r="J10" s="35" t="str">
        <f>IFERROR(VLOOKUP($A10&amp;J$3,Sheet3!$A:$E,5,0),"")</f>
        <v/>
      </c>
      <c r="K10" s="35" t="str">
        <f>IFERROR(VLOOKUP($A10&amp;K$3,Sheet3!$A:$E,5,0),"")</f>
        <v/>
      </c>
      <c r="L10" s="35" t="str">
        <f>IFERROR(VLOOKUP($A10&amp;L$3,Sheet3!$A:$E,5,0),"")</f>
        <v/>
      </c>
      <c r="M10" s="35" t="str">
        <f>IFERROR(VLOOKUP($A10&amp;M$3,Sheet3!$A:$E,5,0),"")</f>
        <v/>
      </c>
      <c r="N10" s="35" t="str">
        <f>IFERROR(VLOOKUP($A10&amp;N$3,Sheet3!$A:$E,5,0),"")</f>
        <v/>
      </c>
      <c r="O10" s="35" t="str">
        <f>IFERROR(VLOOKUP($A10&amp;O$3,Sheet3!$A:$E,5,0),"")</f>
        <v/>
      </c>
      <c r="P10" s="35" t="str">
        <f>IFERROR(VLOOKUP($A10&amp;P$3,Sheet3!$A:$E,5,0),"")</f>
        <v/>
      </c>
      <c r="Q10" s="35" t="str">
        <f>IFERROR(VLOOKUP($A10&amp;Q$3,Sheet3!$A:$E,5,0),"")</f>
        <v/>
      </c>
      <c r="R10" s="35" t="str">
        <f>IFERROR(VLOOKUP($A10&amp;R$3,Sheet3!$A:$E,5,0),"")</f>
        <v/>
      </c>
      <c r="S10" s="35" t="str">
        <f>IFERROR(VLOOKUP($A10&amp;S$3,Sheet3!$A:$E,5,0),"")</f>
        <v/>
      </c>
      <c r="T10" s="35" t="str">
        <f>IFERROR(VLOOKUP($A10&amp;T$3,Sheet3!$A:$E,5,0),"")</f>
        <v/>
      </c>
      <c r="U10" s="35" t="str">
        <f>IFERROR(VLOOKUP($A10&amp;U$3,Sheet3!$A:$E,5,0),"")</f>
        <v/>
      </c>
      <c r="V10" s="35" t="str">
        <f>IFERROR(VLOOKUP($A10&amp;V$3,Sheet3!$A:$E,5,0),"")</f>
        <v/>
      </c>
      <c r="W10" s="35" t="str">
        <f>IFERROR(VLOOKUP($A10&amp;W$3,Sheet3!$A:$E,5,0),"")</f>
        <v/>
      </c>
      <c r="X10" s="35" t="str">
        <f>IFERROR(VLOOKUP($A10&amp;X$3,Sheet3!$A:$E,5,0),"")</f>
        <v/>
      </c>
      <c r="Y10" s="35" t="str">
        <f>IFERROR(VLOOKUP($A10&amp;Y$3,Sheet3!$A:$E,5,0),"")</f>
        <v/>
      </c>
      <c r="Z10" s="35" t="str">
        <f>IFERROR(VLOOKUP($A10&amp;Z$3,Sheet3!$A:$E,5,0),"")</f>
        <v/>
      </c>
      <c r="AA10" s="35" t="str">
        <f>IFERROR(VLOOKUP($A10&amp;AA$3,Sheet3!$A:$E,5,0),"")</f>
        <v/>
      </c>
      <c r="AB10" s="35" t="str">
        <f>IFERROR(VLOOKUP($A10&amp;AB$3,Sheet3!$A:$E,5,0),"")</f>
        <v/>
      </c>
      <c r="AC10" s="35" t="str">
        <f>IFERROR(VLOOKUP($A10&amp;AC$3,Sheet3!$A:$E,5,0),"")</f>
        <v/>
      </c>
      <c r="AD10" s="35" t="str">
        <f>IFERROR(VLOOKUP($A10&amp;AD$3,Sheet3!$A:$E,5,0),"")</f>
        <v/>
      </c>
      <c r="AE10" s="35" t="str">
        <f>IFERROR(VLOOKUP($A10&amp;AE$3,Sheet3!$A:$E,5,0),"")</f>
        <v/>
      </c>
      <c r="AF10" s="35" t="str">
        <f>IFERROR(VLOOKUP($A10&amp;AF$3,Sheet3!$A:$E,5,0),"")</f>
        <v/>
      </c>
      <c r="AG10" s="22">
        <f t="shared" si="16"/>
        <v>0</v>
      </c>
      <c r="AH10" s="22">
        <f t="shared" si="15"/>
        <v>0</v>
      </c>
      <c r="AI10" s="22">
        <f t="shared" si="15"/>
        <v>0</v>
      </c>
      <c r="AJ10" s="22">
        <f t="shared" si="15"/>
        <v>0</v>
      </c>
      <c r="AK10" s="22">
        <f t="shared" si="15"/>
        <v>0</v>
      </c>
      <c r="AL10" s="22">
        <f t="shared" si="15"/>
        <v>0</v>
      </c>
      <c r="AM10" s="37">
        <f t="shared" si="17"/>
        <v>0</v>
      </c>
      <c r="AN10" s="15">
        <f>NETWORKDAYS.INTL(C$3,AF$3,1,Sheet3!$B$14:$B$33)</f>
        <v>19</v>
      </c>
    </row>
    <row r="11" spans="1:40" ht="15" thickTop="1" x14ac:dyDescent="0.35"/>
  </sheetData>
  <conditionalFormatting sqref="C6:AF10">
    <cfRule type="cellIs" dxfId="3" priority="4" operator="equal">
      <formula>"PL"</formula>
    </cfRule>
    <cfRule type="cellIs" dxfId="2" priority="3" operator="equal">
      <formula>"CL"</formula>
    </cfRule>
    <cfRule type="cellIs" dxfId="1" priority="2" operator="equal">
      <formula>"PWL"</formula>
    </cfRule>
    <cfRule type="cellIs" dxfId="0" priority="1" operator="equal">
      <formula>"SL"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Drop Down 1">
              <controlPr defaultSize="0" autoLine="0" autoPict="0">
                <anchor moveWithCells="1">
                  <from>
                    <xdr:col>0</xdr:col>
                    <xdr:colOff>82550</xdr:colOff>
                    <xdr:row>2</xdr:row>
                    <xdr:rowOff>6350</xdr:rowOff>
                  </from>
                  <to>
                    <xdr:col>2</xdr:col>
                    <xdr:colOff>38100</xdr:colOff>
                    <xdr:row>2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Drop Down 2">
              <controlPr defaultSize="0" autoLine="0" autoPict="0">
                <anchor moveWithCells="1">
                  <from>
                    <xdr:col>4</xdr:col>
                    <xdr:colOff>6350</xdr:colOff>
                    <xdr:row>1</xdr:row>
                    <xdr:rowOff>12700</xdr:rowOff>
                  </from>
                  <to>
                    <xdr:col>10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Drop Down 3">
              <controlPr defaultSize="0" autoLine="0" autoPict="0">
                <anchor moveWithCells="1">
                  <from>
                    <xdr:col>5</xdr:col>
                    <xdr:colOff>6350</xdr:colOff>
                    <xdr:row>1</xdr:row>
                    <xdr:rowOff>12700</xdr:rowOff>
                  </from>
                  <to>
                    <xdr:col>11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Drop Down 4">
              <controlPr defaultSize="0" autoLine="0" autoPict="0">
                <anchor moveWithCells="1">
                  <from>
                    <xdr:col>6</xdr:col>
                    <xdr:colOff>6350</xdr:colOff>
                    <xdr:row>1</xdr:row>
                    <xdr:rowOff>12700</xdr:rowOff>
                  </from>
                  <to>
                    <xdr:col>12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Drop Down 5">
              <controlPr defaultSize="0" autoLine="0" autoPict="0">
                <anchor moveWithCells="1">
                  <from>
                    <xdr:col>7</xdr:col>
                    <xdr:colOff>6350</xdr:colOff>
                    <xdr:row>1</xdr:row>
                    <xdr:rowOff>12700</xdr:rowOff>
                  </from>
                  <to>
                    <xdr:col>13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Drop Down 6">
              <controlPr defaultSize="0" autoLine="0" autoPict="0">
                <anchor moveWithCells="1">
                  <from>
                    <xdr:col>8</xdr:col>
                    <xdr:colOff>6350</xdr:colOff>
                    <xdr:row>1</xdr:row>
                    <xdr:rowOff>12700</xdr:rowOff>
                  </from>
                  <to>
                    <xdr:col>14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Drop Down 7">
              <controlPr defaultSize="0" autoLine="0" autoPict="0">
                <anchor moveWithCells="1">
                  <from>
                    <xdr:col>9</xdr:col>
                    <xdr:colOff>6350</xdr:colOff>
                    <xdr:row>1</xdr:row>
                    <xdr:rowOff>12700</xdr:rowOff>
                  </from>
                  <to>
                    <xdr:col>15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Drop Down 8">
              <controlPr defaultSize="0" autoLine="0" autoPict="0">
                <anchor moveWithCells="1">
                  <from>
                    <xdr:col>10</xdr:col>
                    <xdr:colOff>6350</xdr:colOff>
                    <xdr:row>1</xdr:row>
                    <xdr:rowOff>12700</xdr:rowOff>
                  </from>
                  <to>
                    <xdr:col>16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Drop Down 9">
              <controlPr defaultSize="0" autoLine="0" autoPict="0">
                <anchor moveWithCells="1">
                  <from>
                    <xdr:col>11</xdr:col>
                    <xdr:colOff>6350</xdr:colOff>
                    <xdr:row>1</xdr:row>
                    <xdr:rowOff>12700</xdr:rowOff>
                  </from>
                  <to>
                    <xdr:col>17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Drop Down 10">
              <controlPr defaultSize="0" autoLine="0" autoPict="0">
                <anchor moveWithCells="1">
                  <from>
                    <xdr:col>12</xdr:col>
                    <xdr:colOff>6350</xdr:colOff>
                    <xdr:row>1</xdr:row>
                    <xdr:rowOff>12700</xdr:rowOff>
                  </from>
                  <to>
                    <xdr:col>18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Drop Down 11">
              <controlPr defaultSize="0" autoLine="0" autoPict="0">
                <anchor moveWithCells="1">
                  <from>
                    <xdr:col>13</xdr:col>
                    <xdr:colOff>6350</xdr:colOff>
                    <xdr:row>1</xdr:row>
                    <xdr:rowOff>12700</xdr:rowOff>
                  </from>
                  <to>
                    <xdr:col>19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Drop Down 12">
              <controlPr defaultSize="0" autoLine="0" autoPict="0">
                <anchor moveWithCells="1">
                  <from>
                    <xdr:col>14</xdr:col>
                    <xdr:colOff>6350</xdr:colOff>
                    <xdr:row>1</xdr:row>
                    <xdr:rowOff>12700</xdr:rowOff>
                  </from>
                  <to>
                    <xdr:col>20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Drop Down 13">
              <controlPr defaultSize="0" autoLine="0" autoPict="0">
                <anchor moveWithCells="1">
                  <from>
                    <xdr:col>15</xdr:col>
                    <xdr:colOff>6350</xdr:colOff>
                    <xdr:row>1</xdr:row>
                    <xdr:rowOff>12700</xdr:rowOff>
                  </from>
                  <to>
                    <xdr:col>21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Drop Down 14">
              <controlPr defaultSize="0" autoLine="0" autoPict="0">
                <anchor moveWithCells="1">
                  <from>
                    <xdr:col>16</xdr:col>
                    <xdr:colOff>6350</xdr:colOff>
                    <xdr:row>1</xdr:row>
                    <xdr:rowOff>12700</xdr:rowOff>
                  </from>
                  <to>
                    <xdr:col>22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Drop Down 15">
              <controlPr defaultSize="0" autoLine="0" autoPict="0">
                <anchor moveWithCells="1">
                  <from>
                    <xdr:col>17</xdr:col>
                    <xdr:colOff>6350</xdr:colOff>
                    <xdr:row>1</xdr:row>
                    <xdr:rowOff>12700</xdr:rowOff>
                  </from>
                  <to>
                    <xdr:col>23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Drop Down 16">
              <controlPr defaultSize="0" autoLine="0" autoPict="0">
                <anchor moveWithCells="1">
                  <from>
                    <xdr:col>18</xdr:col>
                    <xdr:colOff>6350</xdr:colOff>
                    <xdr:row>1</xdr:row>
                    <xdr:rowOff>12700</xdr:rowOff>
                  </from>
                  <to>
                    <xdr:col>24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Drop Down 17">
              <controlPr defaultSize="0" autoLine="0" autoPict="0">
                <anchor moveWithCells="1">
                  <from>
                    <xdr:col>19</xdr:col>
                    <xdr:colOff>6350</xdr:colOff>
                    <xdr:row>1</xdr:row>
                    <xdr:rowOff>12700</xdr:rowOff>
                  </from>
                  <to>
                    <xdr:col>25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Drop Down 18">
              <controlPr defaultSize="0" autoLine="0" autoPict="0">
                <anchor moveWithCells="1">
                  <from>
                    <xdr:col>20</xdr:col>
                    <xdr:colOff>6350</xdr:colOff>
                    <xdr:row>1</xdr:row>
                    <xdr:rowOff>12700</xdr:rowOff>
                  </from>
                  <to>
                    <xdr:col>26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Drop Down 19">
              <controlPr defaultSize="0" autoLine="0" autoPict="0">
                <anchor moveWithCells="1">
                  <from>
                    <xdr:col>21</xdr:col>
                    <xdr:colOff>6350</xdr:colOff>
                    <xdr:row>1</xdr:row>
                    <xdr:rowOff>12700</xdr:rowOff>
                  </from>
                  <to>
                    <xdr:col>27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Drop Down 20">
              <controlPr defaultSize="0" autoLine="0" autoPict="0">
                <anchor moveWithCells="1">
                  <from>
                    <xdr:col>22</xdr:col>
                    <xdr:colOff>6350</xdr:colOff>
                    <xdr:row>1</xdr:row>
                    <xdr:rowOff>12700</xdr:rowOff>
                  </from>
                  <to>
                    <xdr:col>28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Drop Down 21">
              <controlPr defaultSize="0" autoLine="0" autoPict="0">
                <anchor moveWithCells="1">
                  <from>
                    <xdr:col>23</xdr:col>
                    <xdr:colOff>6350</xdr:colOff>
                    <xdr:row>1</xdr:row>
                    <xdr:rowOff>12700</xdr:rowOff>
                  </from>
                  <to>
                    <xdr:col>29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Drop Down 22">
              <controlPr defaultSize="0" autoLine="0" autoPict="0">
                <anchor moveWithCells="1">
                  <from>
                    <xdr:col>24</xdr:col>
                    <xdr:colOff>6350</xdr:colOff>
                    <xdr:row>1</xdr:row>
                    <xdr:rowOff>12700</xdr:rowOff>
                  </from>
                  <to>
                    <xdr:col>30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Drop Down 23">
              <controlPr defaultSize="0" autoLine="0" autoPict="0">
                <anchor moveWithCells="1">
                  <from>
                    <xdr:col>25</xdr:col>
                    <xdr:colOff>6350</xdr:colOff>
                    <xdr:row>1</xdr:row>
                    <xdr:rowOff>12700</xdr:rowOff>
                  </from>
                  <to>
                    <xdr:col>31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Drop Down 24">
              <controlPr defaultSize="0" autoLine="0" autoPict="0">
                <anchor moveWithCells="1">
                  <from>
                    <xdr:col>26</xdr:col>
                    <xdr:colOff>6350</xdr:colOff>
                    <xdr:row>1</xdr:row>
                    <xdr:rowOff>12700</xdr:rowOff>
                  </from>
                  <to>
                    <xdr:col>32</xdr:col>
                    <xdr:colOff>63500</xdr:colOff>
                    <xdr:row>2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Drop Down 25">
              <controlPr defaultSize="0" autoLine="0" autoPict="0">
                <anchor moveWithCells="1">
                  <from>
                    <xdr:col>27</xdr:col>
                    <xdr:colOff>6350</xdr:colOff>
                    <xdr:row>1</xdr:row>
                    <xdr:rowOff>12700</xdr:rowOff>
                  </from>
                  <to>
                    <xdr:col>32</xdr:col>
                    <xdr:colOff>298450</xdr:colOff>
                    <xdr:row>2</xdr:row>
                    <xdr:rowOff>120650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83AF-C690-466B-8E32-A57B3D25B3E1}">
  <dimension ref="A5:F33"/>
  <sheetViews>
    <sheetView topLeftCell="A13" workbookViewId="0">
      <selection activeCell="B13" sqref="B13"/>
    </sheetView>
  </sheetViews>
  <sheetFormatPr defaultRowHeight="14.5" x14ac:dyDescent="0.35"/>
  <cols>
    <col min="2" max="2" width="10.08984375" style="34" bestFit="1" customWidth="1"/>
    <col min="3" max="3" width="12.90625" bestFit="1" customWidth="1"/>
  </cols>
  <sheetData>
    <row r="5" spans="1:6" x14ac:dyDescent="0.35">
      <c r="A5" s="16" t="s">
        <v>30</v>
      </c>
      <c r="B5" s="33" t="s">
        <v>31</v>
      </c>
      <c r="C5" s="16" t="s">
        <v>32</v>
      </c>
      <c r="D5" s="16" t="s">
        <v>33</v>
      </c>
      <c r="E5" s="16" t="s">
        <v>34</v>
      </c>
      <c r="F5" s="16" t="s">
        <v>35</v>
      </c>
    </row>
    <row r="6" spans="1:6" x14ac:dyDescent="0.35">
      <c r="A6" s="15" t="str">
        <f>B6&amp;D6</f>
        <v>144564</v>
      </c>
      <c r="B6" s="32">
        <v>1</v>
      </c>
      <c r="C6" s="15" t="str">
        <f>VLOOKUP(B6,Calendar!A5:B10,2,FALSE)</f>
        <v>Ankit Patel</v>
      </c>
      <c r="D6" s="31">
        <v>44564</v>
      </c>
      <c r="E6" s="32" t="s">
        <v>39</v>
      </c>
      <c r="F6" s="15"/>
    </row>
    <row r="7" spans="1:6" x14ac:dyDescent="0.35">
      <c r="A7" s="15" t="str">
        <f t="shared" ref="A7:A10" si="0">B7&amp;D7</f>
        <v>244566</v>
      </c>
      <c r="B7" s="32">
        <v>2</v>
      </c>
      <c r="C7" s="15" t="str">
        <f>VLOOKUP(B7,Calendar!A6:B11,2,FALSE)</f>
        <v>Jai Shah</v>
      </c>
      <c r="D7" s="31">
        <v>44566</v>
      </c>
      <c r="E7" s="15" t="s">
        <v>47</v>
      </c>
      <c r="F7" s="15"/>
    </row>
    <row r="8" spans="1:6" x14ac:dyDescent="0.35">
      <c r="A8" s="15" t="str">
        <f t="shared" si="0"/>
        <v>3</v>
      </c>
      <c r="B8" s="32">
        <v>3</v>
      </c>
      <c r="C8" s="15" t="str">
        <f>VLOOKUP(B8,Calendar!A7:B12,2,FALSE)</f>
        <v>Dinesh Yadav</v>
      </c>
      <c r="D8" s="15"/>
      <c r="E8" s="15"/>
      <c r="F8" s="15"/>
    </row>
    <row r="9" spans="1:6" x14ac:dyDescent="0.35">
      <c r="A9" s="15" t="str">
        <f t="shared" si="0"/>
        <v>4</v>
      </c>
      <c r="B9" s="32">
        <v>4</v>
      </c>
      <c r="C9" s="15" t="str">
        <f>VLOOKUP(B9,Calendar!A8:B13,2,FALSE)</f>
        <v>Bhavesh More</v>
      </c>
      <c r="D9" s="15"/>
      <c r="E9" s="15"/>
      <c r="F9" s="15"/>
    </row>
    <row r="10" spans="1:6" x14ac:dyDescent="0.35">
      <c r="A10" s="15" t="str">
        <f t="shared" si="0"/>
        <v>5</v>
      </c>
      <c r="B10" s="32">
        <v>5</v>
      </c>
      <c r="C10" s="15" t="str">
        <f>VLOOKUP(B10,Calendar!A9:B14,2,FALSE)</f>
        <v>Akshay Wagh</v>
      </c>
      <c r="D10" s="15"/>
      <c r="E10" s="15"/>
      <c r="F10" s="15"/>
    </row>
    <row r="13" spans="1:6" x14ac:dyDescent="0.35">
      <c r="B13" s="39" t="s">
        <v>59</v>
      </c>
    </row>
    <row r="14" spans="1:6" x14ac:dyDescent="0.35">
      <c r="B14" s="38">
        <v>44587</v>
      </c>
    </row>
    <row r="15" spans="1:6" x14ac:dyDescent="0.35">
      <c r="B15" s="38">
        <v>44621</v>
      </c>
    </row>
    <row r="16" spans="1:6" x14ac:dyDescent="0.35">
      <c r="B16" s="38">
        <v>44638</v>
      </c>
    </row>
    <row r="17" spans="2:2" x14ac:dyDescent="0.35">
      <c r="B17" s="38">
        <v>44653</v>
      </c>
    </row>
    <row r="18" spans="2:2" x14ac:dyDescent="0.35">
      <c r="B18" s="38">
        <v>44661</v>
      </c>
    </row>
    <row r="19" spans="2:2" x14ac:dyDescent="0.35">
      <c r="B19" s="38">
        <v>44665</v>
      </c>
    </row>
    <row r="20" spans="2:2" x14ac:dyDescent="0.35">
      <c r="B20" s="38">
        <v>44666</v>
      </c>
    </row>
    <row r="21" spans="2:2" x14ac:dyDescent="0.35">
      <c r="B21" s="38">
        <v>44682</v>
      </c>
    </row>
    <row r="22" spans="2:2" x14ac:dyDescent="0.35">
      <c r="B22" s="38">
        <v>44684</v>
      </c>
    </row>
    <row r="23" spans="2:2" x14ac:dyDescent="0.35">
      <c r="B23" s="38">
        <v>44697</v>
      </c>
    </row>
    <row r="24" spans="2:2" x14ac:dyDescent="0.35">
      <c r="B24" s="38">
        <v>44752</v>
      </c>
    </row>
    <row r="25" spans="2:2" x14ac:dyDescent="0.35">
      <c r="B25" s="38">
        <v>44788</v>
      </c>
    </row>
    <row r="26" spans="2:2" x14ac:dyDescent="0.35">
      <c r="B26" s="38">
        <v>44804</v>
      </c>
    </row>
    <row r="27" spans="2:2" x14ac:dyDescent="0.35">
      <c r="B27" s="38">
        <v>44836</v>
      </c>
    </row>
    <row r="28" spans="2:2" x14ac:dyDescent="0.35">
      <c r="B28" s="38">
        <v>44842</v>
      </c>
    </row>
    <row r="29" spans="2:2" x14ac:dyDescent="0.35">
      <c r="B29" s="38">
        <v>44858</v>
      </c>
    </row>
    <row r="30" spans="2:2" x14ac:dyDescent="0.35">
      <c r="B30" s="38">
        <v>44860</v>
      </c>
    </row>
    <row r="31" spans="2:2" x14ac:dyDescent="0.35">
      <c r="B31" s="38">
        <v>44869</v>
      </c>
    </row>
    <row r="32" spans="2:2" x14ac:dyDescent="0.35">
      <c r="B32" s="38">
        <v>44873</v>
      </c>
    </row>
    <row r="33" spans="2:2" x14ac:dyDescent="0.35">
      <c r="B33" s="38">
        <v>44921</v>
      </c>
    </row>
  </sheetData>
  <dataValidations count="1">
    <dataValidation type="date" operator="greaterThanOrEqual" allowBlank="1" showInputMessage="1" showErrorMessage="1" sqref="D5:D10" xr:uid="{77D0EF3A-34C7-4D65-81D1-679C9C3B32FF}">
      <formula1>44562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689F69F-8D7B-4026-BD5E-5DA034CD9C70}">
          <x14:formula1>
            <xm:f>Calendar!$A$6:$A$10</xm:f>
          </x14:formula1>
          <xm:sqref>B6:B10</xm:sqref>
        </x14:dataValidation>
        <x14:dataValidation type="list" allowBlank="1" showInputMessage="1" showErrorMessage="1" xr:uid="{CC3BF79D-89CF-410E-8121-BED9D0696702}">
          <x14:formula1>
            <xm:f>Sheet1!$B$2:$B$7</xm:f>
          </x14:formula1>
          <xm:sqref>E5:E10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Date1</vt:lpstr>
      <vt:lpstr>Date2</vt:lpstr>
      <vt:lpstr>Date Advacned</vt:lpstr>
      <vt:lpstr>Sheet1</vt:lpstr>
      <vt:lpstr>Calendar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vooredi</cp:lastModifiedBy>
  <dcterms:created xsi:type="dcterms:W3CDTF">2022-07-28T07:24:11Z</dcterms:created>
  <dcterms:modified xsi:type="dcterms:W3CDTF">2022-12-29T12:46:49Z</dcterms:modified>
</cp:coreProperties>
</file>