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19395" windowHeight="114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H7" i="1"/>
  <c r="D52" i="1"/>
  <c r="D53" i="1"/>
  <c r="D54" i="1"/>
  <c r="D55" i="1"/>
  <c r="C51" i="1"/>
  <c r="D32" i="1"/>
  <c r="D39" i="1" s="1"/>
  <c r="C39" i="1"/>
  <c r="C35" i="1"/>
  <c r="C36" i="1"/>
  <c r="C37" i="1"/>
  <c r="C38" i="1"/>
  <c r="C34" i="1"/>
  <c r="D16" i="1"/>
  <c r="D15" i="1"/>
  <c r="E15" i="1" s="1"/>
  <c r="D14" i="1"/>
  <c r="E14" i="1" s="1"/>
  <c r="D13" i="1"/>
  <c r="D12" i="1"/>
  <c r="E12" i="1" s="1"/>
  <c r="D58" i="1" l="1"/>
  <c r="E16" i="1"/>
  <c r="D51" i="1"/>
  <c r="D57" i="1" s="1"/>
  <c r="D35" i="1"/>
  <c r="D34" i="1"/>
  <c r="D36" i="1"/>
  <c r="D37" i="1"/>
  <c r="D38" i="1"/>
  <c r="E18" i="1"/>
  <c r="E19" i="1" s="1"/>
  <c r="F16" i="1" s="1"/>
  <c r="F14" i="1" l="1"/>
  <c r="F13" i="1"/>
  <c r="F12" i="1"/>
  <c r="F15" i="1"/>
  <c r="D41" i="1"/>
  <c r="F18" i="1" l="1"/>
</calcChain>
</file>

<file path=xl/sharedStrings.xml><?xml version="1.0" encoding="utf-8"?>
<sst xmlns="http://schemas.openxmlformats.org/spreadsheetml/2006/main" count="35" uniqueCount="16">
  <si>
    <t>Practical-2
Computing Price and yield of a bond</t>
  </si>
  <si>
    <t>Q.1 Suppose that 6-month, 12-month, 18-month, 24-month, and 30-month zero rates are, repectively, 4%, 4.2%, 4.4%, 4.6% and 4.8% per annum with continuous compounding. Estimate the bond price with face value of 100 that will mature in 
30-months and pay a coupon of 4% pa semiannually.</t>
  </si>
  <si>
    <t>Solution</t>
  </si>
  <si>
    <t>Face Value(F)=</t>
  </si>
  <si>
    <t>Time period(T)=</t>
  </si>
  <si>
    <t>Coupon payment pa(c) =</t>
  </si>
  <si>
    <t>Time period</t>
  </si>
  <si>
    <t>Zero Rate</t>
  </si>
  <si>
    <t>Bond Price(B)=</t>
  </si>
  <si>
    <t>Cash Flows</t>
  </si>
  <si>
    <t>Present Value</t>
  </si>
  <si>
    <t>Frequency=</t>
  </si>
  <si>
    <t>Yield=</t>
  </si>
  <si>
    <t>PV based on y</t>
  </si>
  <si>
    <t>Q.2. A 3-year bond provides a coupon of 8% semiannually and has a cash price of 104. What is the bond's yield?</t>
  </si>
  <si>
    <t>Q.3. A 5-year bond with a yield of 7%(cc) pays an 8% coupon at the end of each year. What is the bond's price?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</si>
</sst>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"/>
    <numFmt numFmtId="165" formatCode="0.0000000%"/>
    <numFmt numFmtId="166" formatCode="0.0000000000%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workbookViewId="0">
      <selection activeCell="G13" sqref="G13"/>
    </sheetView>
  </sheetViews>
  <sheetFormatPr defaultRowHeight="15" x14ac:dyDescent="0.25"/>
  <cols>
    <col min="2" max="2" width="21" bestFit="1" customWidth="1"/>
    <col min="3" max="3" width="12.85546875" bestFit="1" customWidth="1"/>
    <col min="4" max="4" width="14.140625" bestFit="1" customWidth="1"/>
    <col min="5" max="5" width="12.140625" bestFit="1" customWidth="1"/>
    <col min="6" max="6" width="13.7109375" bestFit="1" customWidth="1"/>
    <col min="7" max="7" width="12.85546875" bestFit="1" customWidth="1"/>
    <col min="18" max="18" width="15.85546875" customWidth="1"/>
    <col min="19" max="19" width="37.140625" customWidth="1"/>
  </cols>
  <sheetData>
    <row r="1" spans="1:19" ht="48.75" customHeight="1" x14ac:dyDescent="0.3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9" x14ac:dyDescent="0.25">
      <c r="A2" s="12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5" spans="1:19" ht="18" x14ac:dyDescent="0.55000000000000004">
      <c r="A5" s="1" t="s">
        <v>2</v>
      </c>
    </row>
    <row r="6" spans="1:19" ht="14.25" x14ac:dyDescent="0.45">
      <c r="B6" t="s">
        <v>3</v>
      </c>
      <c r="C6">
        <v>100</v>
      </c>
    </row>
    <row r="7" spans="1:19" ht="14.25" x14ac:dyDescent="0.45">
      <c r="B7" t="s">
        <v>5</v>
      </c>
      <c r="C7" s="2">
        <v>0.04</v>
      </c>
      <c r="H7">
        <f>C7*C6</f>
        <v>4</v>
      </c>
    </row>
    <row r="8" spans="1:19" ht="14.25" x14ac:dyDescent="0.45">
      <c r="B8" t="s">
        <v>4</v>
      </c>
      <c r="C8">
        <v>2.5</v>
      </c>
    </row>
    <row r="9" spans="1:19" ht="14.25" x14ac:dyDescent="0.45">
      <c r="B9" t="s">
        <v>11</v>
      </c>
      <c r="C9">
        <v>2</v>
      </c>
    </row>
    <row r="11" spans="1:19" ht="14.25" x14ac:dyDescent="0.45">
      <c r="B11" s="3" t="s">
        <v>6</v>
      </c>
      <c r="C11" s="3" t="s">
        <v>7</v>
      </c>
      <c r="D11" s="3" t="s">
        <v>9</v>
      </c>
      <c r="E11" s="3" t="s">
        <v>10</v>
      </c>
      <c r="F11" s="3" t="s">
        <v>13</v>
      </c>
    </row>
    <row r="12" spans="1:19" ht="14.25" x14ac:dyDescent="0.45">
      <c r="B12" s="3">
        <v>0.5</v>
      </c>
      <c r="C12" s="4">
        <v>0.04</v>
      </c>
      <c r="D12" s="3">
        <f>C7*C6/C9</f>
        <v>2</v>
      </c>
      <c r="E12" s="3">
        <f>D12*EXP(-C12*B12)</f>
        <v>1.9603973466135105</v>
      </c>
      <c r="F12" s="3">
        <f>D12*EXP(-E19*B12)</f>
        <v>1.9521650010267748</v>
      </c>
    </row>
    <row r="13" spans="1:19" ht="14.25" x14ac:dyDescent="0.45">
      <c r="B13" s="3">
        <v>1</v>
      </c>
      <c r="C13" s="5">
        <v>4.2000000000000003E-2</v>
      </c>
      <c r="D13" s="3">
        <f>C7*C6/C9</f>
        <v>2</v>
      </c>
      <c r="E13" s="3">
        <f>D13*EXP(-C13*B13)</f>
        <v>1.917739561144969</v>
      </c>
      <c r="F13" s="3">
        <f>D13*EXP(-E19*B13)</f>
        <v>1.905474095616934</v>
      </c>
    </row>
    <row r="14" spans="1:19" ht="14.25" x14ac:dyDescent="0.45">
      <c r="B14" s="3">
        <v>1.5</v>
      </c>
      <c r="C14" s="5">
        <v>4.3999999999999997E-2</v>
      </c>
      <c r="D14" s="3">
        <f>C7*C6/C9</f>
        <v>2</v>
      </c>
      <c r="E14" s="3">
        <f t="shared" ref="E14:E16" si="0">D14*EXP(-C14*B14)</f>
        <v>1.8722617285832377</v>
      </c>
      <c r="F14" s="3">
        <f>D14*EXP(-E19*B14)</f>
        <v>1.8598999199132624</v>
      </c>
      <c r="G14" s="6"/>
    </row>
    <row r="15" spans="1:19" ht="14.25" x14ac:dyDescent="0.45">
      <c r="B15" s="3">
        <v>2</v>
      </c>
      <c r="C15" s="5">
        <v>4.5999999999999999E-2</v>
      </c>
      <c r="D15" s="3">
        <f>C7*C6/C9</f>
        <v>2</v>
      </c>
      <c r="E15" s="3">
        <f t="shared" si="0"/>
        <v>1.8242102990901807</v>
      </c>
      <c r="F15" s="3">
        <f>D15*EXP(-E19*B15)</f>
        <v>1.8154157645335862</v>
      </c>
    </row>
    <row r="16" spans="1:19" ht="14.25" x14ac:dyDescent="0.45">
      <c r="B16" s="3">
        <v>2.5</v>
      </c>
      <c r="C16" s="5">
        <v>4.8000000000000001E-2</v>
      </c>
      <c r="D16" s="3">
        <f>C6+(C7*C6/C9)</f>
        <v>102</v>
      </c>
      <c r="E16" s="3">
        <f t="shared" si="0"/>
        <v>90.465884545150061</v>
      </c>
      <c r="F16" s="3">
        <f>D16*EXP(-E19*B16)</f>
        <v>90.371773504785665</v>
      </c>
    </row>
    <row r="18" spans="1:18" ht="14.25" x14ac:dyDescent="0.45">
      <c r="D18" t="s">
        <v>8</v>
      </c>
      <c r="E18">
        <f>SUM(E12:E16)</f>
        <v>98.040493480581958</v>
      </c>
      <c r="F18" s="7">
        <f>SUM(F12:F16)</f>
        <v>97.904728285876217</v>
      </c>
    </row>
    <row r="19" spans="1:18" ht="14.25" x14ac:dyDescent="0.45">
      <c r="D19" t="s">
        <v>12</v>
      </c>
      <c r="E19" s="8">
        <f>RATE(C8*C9,C7*C6/C9,-E18,C6)*2</f>
        <v>4.8416333853801972E-2</v>
      </c>
    </row>
    <row r="23" spans="1:18" x14ac:dyDescent="0.25">
      <c r="A23" s="13" t="s">
        <v>14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6" spans="1:18" ht="14.25" x14ac:dyDescent="0.45">
      <c r="B26" t="s">
        <v>3</v>
      </c>
      <c r="C26">
        <v>100</v>
      </c>
    </row>
    <row r="27" spans="1:18" ht="14.25" x14ac:dyDescent="0.45">
      <c r="B27" t="s">
        <v>5</v>
      </c>
      <c r="C27" s="2">
        <v>0.08</v>
      </c>
    </row>
    <row r="28" spans="1:18" ht="14.25" x14ac:dyDescent="0.45">
      <c r="B28" t="s">
        <v>4</v>
      </c>
      <c r="C28">
        <v>3</v>
      </c>
    </row>
    <row r="29" spans="1:18" ht="14.25" x14ac:dyDescent="0.45">
      <c r="B29" t="s">
        <v>11</v>
      </c>
      <c r="C29">
        <v>2</v>
      </c>
    </row>
    <row r="30" spans="1:18" ht="14.25" x14ac:dyDescent="0.45">
      <c r="B30" t="s">
        <v>8</v>
      </c>
      <c r="C30">
        <v>104</v>
      </c>
    </row>
    <row r="32" spans="1:18" ht="14.25" x14ac:dyDescent="0.45">
      <c r="C32" t="s">
        <v>12</v>
      </c>
      <c r="D32" s="9">
        <f>RATE(C28*C29,C27*C26/C29,-C30,C26)*2</f>
        <v>6.5106974449007343E-2</v>
      </c>
    </row>
    <row r="33" spans="1:18" ht="14.25" x14ac:dyDescent="0.45">
      <c r="B33" s="3" t="s">
        <v>6</v>
      </c>
      <c r="C33" s="3" t="s">
        <v>9</v>
      </c>
      <c r="D33" s="3" t="s">
        <v>13</v>
      </c>
    </row>
    <row r="34" spans="1:18" ht="14.25" x14ac:dyDescent="0.45">
      <c r="B34" s="3">
        <v>0.5</v>
      </c>
      <c r="C34" s="3">
        <f>$C$27*$C$26/$C$29</f>
        <v>4</v>
      </c>
      <c r="D34" s="3">
        <f>C34*EXP(-$D$32*B34)</f>
        <v>3.8718826975275289</v>
      </c>
    </row>
    <row r="35" spans="1:18" x14ac:dyDescent="0.25">
      <c r="B35" s="3">
        <v>1</v>
      </c>
      <c r="C35" s="3">
        <f t="shared" ref="C35:C38" si="1">$C$27*$C$26/$C$29</f>
        <v>4</v>
      </c>
      <c r="D35" s="3">
        <f t="shared" ref="D35:D39" si="2">C35*EXP(-$D$32*B35)</f>
        <v>3.7478689058532635</v>
      </c>
    </row>
    <row r="36" spans="1:18" x14ac:dyDescent="0.25">
      <c r="B36" s="3">
        <v>1.5</v>
      </c>
      <c r="C36" s="3">
        <f t="shared" si="1"/>
        <v>4</v>
      </c>
      <c r="D36" s="3">
        <f t="shared" si="2"/>
        <v>3.6278271922936702</v>
      </c>
    </row>
    <row r="37" spans="1:18" x14ac:dyDescent="0.25">
      <c r="B37" s="3">
        <v>2</v>
      </c>
      <c r="C37" s="3">
        <f t="shared" si="1"/>
        <v>4</v>
      </c>
      <c r="D37" s="3">
        <f t="shared" si="2"/>
        <v>3.5116303338654342</v>
      </c>
    </row>
    <row r="38" spans="1:18" x14ac:dyDescent="0.25">
      <c r="B38" s="3">
        <v>2.5</v>
      </c>
      <c r="C38" s="3">
        <f t="shared" si="1"/>
        <v>4</v>
      </c>
      <c r="D38" s="3">
        <f t="shared" si="2"/>
        <v>3.3991551824515986</v>
      </c>
    </row>
    <row r="39" spans="1:18" x14ac:dyDescent="0.25">
      <c r="B39" s="3">
        <v>3</v>
      </c>
      <c r="C39" s="3">
        <f>C26+($C$27*$C$26/$C$29)</f>
        <v>104</v>
      </c>
      <c r="D39" s="3">
        <f t="shared" si="2"/>
        <v>85.547345891444948</v>
      </c>
    </row>
    <row r="41" spans="1:18" x14ac:dyDescent="0.25">
      <c r="D41">
        <f>SUM(D34:D39)</f>
        <v>103.70571020343644</v>
      </c>
    </row>
    <row r="42" spans="1:18" x14ac:dyDescent="0.25">
      <c r="A42" s="13" t="s">
        <v>15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x14ac:dyDescent="0.25">
      <c r="B44" t="s">
        <v>3</v>
      </c>
      <c r="C44">
        <v>100</v>
      </c>
    </row>
    <row r="45" spans="1:18" x14ac:dyDescent="0.25">
      <c r="B45" t="s">
        <v>5</v>
      </c>
      <c r="C45" s="2">
        <v>0.08</v>
      </c>
    </row>
    <row r="46" spans="1:18" x14ac:dyDescent="0.25">
      <c r="B46" t="s">
        <v>4</v>
      </c>
      <c r="C46">
        <v>5</v>
      </c>
    </row>
    <row r="47" spans="1:18" x14ac:dyDescent="0.25">
      <c r="B47" t="s">
        <v>11</v>
      </c>
      <c r="C47">
        <v>1</v>
      </c>
    </row>
    <row r="48" spans="1:18" x14ac:dyDescent="0.25">
      <c r="B48" t="s">
        <v>12</v>
      </c>
      <c r="C48" s="2">
        <v>7.0000000000000007E-2</v>
      </c>
    </row>
    <row r="50" spans="2:4" x14ac:dyDescent="0.25">
      <c r="B50" s="3" t="s">
        <v>6</v>
      </c>
      <c r="C50" s="3" t="s">
        <v>9</v>
      </c>
      <c r="D50" s="3" t="s">
        <v>13</v>
      </c>
    </row>
    <row r="51" spans="2:4" x14ac:dyDescent="0.25">
      <c r="B51" s="3">
        <v>1</v>
      </c>
      <c r="C51" s="3">
        <f>C45*C44/C47</f>
        <v>8</v>
      </c>
      <c r="D51" s="3">
        <f>C51*EXP(-$C$48*B51)</f>
        <v>7.4591505592475862</v>
      </c>
    </row>
    <row r="52" spans="2:4" x14ac:dyDescent="0.25">
      <c r="B52" s="3">
        <v>2</v>
      </c>
      <c r="C52" s="3">
        <v>8</v>
      </c>
      <c r="D52" s="3">
        <f t="shared" ref="D52:D55" si="3">C52*EXP(-$C$48*B52)</f>
        <v>6.9548658831904469</v>
      </c>
    </row>
    <row r="53" spans="2:4" x14ac:dyDescent="0.25">
      <c r="B53" s="3">
        <v>3</v>
      </c>
      <c r="C53" s="3">
        <v>8</v>
      </c>
      <c r="D53" s="3">
        <f t="shared" si="3"/>
        <v>6.4846739677614966</v>
      </c>
    </row>
    <row r="54" spans="2:4" x14ac:dyDescent="0.25">
      <c r="B54" s="3">
        <v>4</v>
      </c>
      <c r="C54" s="3">
        <v>8</v>
      </c>
      <c r="D54" s="3">
        <f t="shared" si="3"/>
        <v>6.0462699316458037</v>
      </c>
    </row>
    <row r="55" spans="2:4" x14ac:dyDescent="0.25">
      <c r="B55" s="3">
        <v>5</v>
      </c>
      <c r="C55" s="3">
        <v>108</v>
      </c>
      <c r="D55" s="3">
        <f t="shared" si="3"/>
        <v>76.106313689621047</v>
      </c>
    </row>
    <row r="57" spans="2:4" x14ac:dyDescent="0.25">
      <c r="C57" t="s">
        <v>8</v>
      </c>
      <c r="D57">
        <f>SUM(D51:D55)</f>
        <v>103.05127403146638</v>
      </c>
    </row>
    <row r="58" spans="2:4" x14ac:dyDescent="0.25">
      <c r="C58" t="s">
        <v>12</v>
      </c>
      <c r="D58" s="2">
        <f>RATE(C46,C51,-D57,C44)</f>
        <v>7.2508181254216514E-2</v>
      </c>
    </row>
  </sheetData>
  <mergeCells count="4">
    <mergeCell ref="A1:R1"/>
    <mergeCell ref="A2:S3"/>
    <mergeCell ref="A23:R24"/>
    <mergeCell ref="A42:R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2025-01-14T10:41:05Z</dcterms:created>
  <dcterms:modified xsi:type="dcterms:W3CDTF">2025-04-11T04:38:06Z</dcterms:modified>
</cp:coreProperties>
</file>