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395" windowHeight="11475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F16" i="1" s="1"/>
  <c r="D15" i="1"/>
  <c r="E15" i="1" s="1"/>
  <c r="D14" i="1"/>
  <c r="F14" i="1" s="1"/>
  <c r="G13" i="1"/>
  <c r="D13" i="1"/>
  <c r="F13" i="1" s="1"/>
  <c r="G12" i="1"/>
  <c r="D12" i="1"/>
  <c r="H9" i="1"/>
  <c r="G14" i="1" s="1"/>
  <c r="F15" i="1" l="1"/>
  <c r="G15" i="1"/>
  <c r="G22" i="1" s="1"/>
  <c r="D18" i="1"/>
  <c r="E12" i="1"/>
  <c r="G16" i="1"/>
  <c r="E13" i="1"/>
  <c r="E16" i="1"/>
  <c r="F12" i="1"/>
  <c r="D20" i="1" s="1"/>
  <c r="E14" i="1"/>
  <c r="D19" i="1" l="1"/>
  <c r="I22" i="1" s="1"/>
  <c r="D22" i="1" l="1"/>
</calcChain>
</file>

<file path=xl/sharedStrings.xml><?xml version="1.0" encoding="utf-8"?>
<sst xmlns="http://schemas.openxmlformats.org/spreadsheetml/2006/main" count="21" uniqueCount="21">
  <si>
    <t>Practical-4</t>
  </si>
  <si>
    <t>Q.1.  A 5-year bond with a yield of 7% pays an 8% coupon at the end of each year. What is the bond's duration. Also find its convexity. Using duration calculate the effect on bond's price of a 0.2% decrease in its yield. Do the same using convexity.</t>
  </si>
  <si>
    <t>Face Value=</t>
  </si>
  <si>
    <t>Coupon=</t>
  </si>
  <si>
    <t>Yield=</t>
  </si>
  <si>
    <t>Frequency=</t>
  </si>
  <si>
    <t>Time period=</t>
  </si>
  <si>
    <t>New Yield=</t>
  </si>
  <si>
    <t>Verification</t>
  </si>
  <si>
    <t>Time intervals</t>
  </si>
  <si>
    <t>Coupon Payments</t>
  </si>
  <si>
    <t>PV of coupon</t>
  </si>
  <si>
    <t>t*PV</t>
  </si>
  <si>
    <t>t^2*PV</t>
  </si>
  <si>
    <t>PV</t>
  </si>
  <si>
    <t>Bond Price=</t>
  </si>
  <si>
    <t>Duration=</t>
  </si>
  <si>
    <t>Convexity=</t>
  </si>
  <si>
    <t>Yield change=</t>
  </si>
  <si>
    <t>New Bond Price=</t>
  </si>
  <si>
    <t>(based on 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</si>
</sst>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"/>
  </numFmts>
  <fonts count="3" x14ac:knownFonts="1">
    <font>
      <sz val="11"/>
      <name val="Calibri"/>
      <scheme val="minor"/>
    </font>
    <font>
      <b/>
      <sz val="14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0" fontId="2" fillId="0" borderId="1" xfId="0" applyFont="1" applyFill="1" applyBorder="1"/>
    <xf numFmtId="165" fontId="0" fillId="0" borderId="0" xfId="0" applyNumberForma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91" zoomScaleNormal="91" workbookViewId="0">
      <selection activeCell="G23" sqref="G23:G24"/>
    </sheetView>
  </sheetViews>
  <sheetFormatPr defaultColWidth="14.42578125" defaultRowHeight="15" customHeight="1" x14ac:dyDescent="0.25"/>
  <cols>
    <col min="1" max="1" width="8.7109375" customWidth="1"/>
    <col min="2" max="2" width="12.28515625" customWidth="1"/>
    <col min="3" max="3" width="15.7109375" customWidth="1"/>
    <col min="4" max="4" width="16.85546875" customWidth="1"/>
    <col min="5" max="6" width="8.7109375" customWidth="1"/>
    <col min="7" max="7" width="20" customWidth="1"/>
    <col min="8" max="8" width="8.7109375" customWidth="1"/>
    <col min="9" max="9" width="18.28515625" bestFit="1" customWidth="1"/>
    <col min="10" max="24" width="8.7109375" customWidth="1"/>
  </cols>
  <sheetData>
    <row r="1" spans="1:24" ht="14.25" customHeight="1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4.25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4" ht="14.2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4" ht="14.25" customHeight="1" x14ac:dyDescent="0.25"/>
    <row r="5" spans="1:24" ht="14.25" customHeight="1" x14ac:dyDescent="0.25">
      <c r="B5" t="s">
        <v>2</v>
      </c>
      <c r="C5">
        <v>100</v>
      </c>
    </row>
    <row r="6" spans="1:24" ht="14.25" customHeight="1" x14ac:dyDescent="0.25">
      <c r="B6" t="s">
        <v>3</v>
      </c>
      <c r="C6" s="1">
        <v>0.08</v>
      </c>
    </row>
    <row r="7" spans="1:24" ht="14.25" customHeight="1" x14ac:dyDescent="0.25">
      <c r="B7" t="s">
        <v>4</v>
      </c>
      <c r="C7" s="1">
        <v>7.0000000000000007E-2</v>
      </c>
    </row>
    <row r="8" spans="1:24" ht="14.25" customHeight="1" x14ac:dyDescent="0.25">
      <c r="B8" t="s">
        <v>5</v>
      </c>
      <c r="C8">
        <v>1</v>
      </c>
    </row>
    <row r="9" spans="1:24" ht="14.25" customHeight="1" x14ac:dyDescent="0.25">
      <c r="B9" t="s">
        <v>6</v>
      </c>
      <c r="C9">
        <v>5</v>
      </c>
      <c r="G9" t="s">
        <v>7</v>
      </c>
      <c r="H9" s="2">
        <f>C7+D21</f>
        <v>6.8000000000000005E-2</v>
      </c>
    </row>
    <row r="10" spans="1:24" ht="14.25" customHeight="1" x14ac:dyDescent="0.25">
      <c r="G10" s="4" t="s">
        <v>8</v>
      </c>
    </row>
    <row r="11" spans="1:24" ht="14.25" customHeight="1" x14ac:dyDescent="0.25"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</row>
    <row r="12" spans="1:24" ht="14.25" customHeight="1" x14ac:dyDescent="0.25">
      <c r="B12">
        <v>1</v>
      </c>
      <c r="C12">
        <v>8</v>
      </c>
      <c r="D12">
        <f t="shared" ref="D12:D16" si="0">C12*EXP(-$C$7*B12)</f>
        <v>7.4591505592475862</v>
      </c>
      <c r="E12">
        <f t="shared" ref="E12:E16" si="1">B12*D12</f>
        <v>7.4591505592475862</v>
      </c>
      <c r="F12">
        <f t="shared" ref="F12:F16" si="2">(B12^2)*D12</f>
        <v>7.4591505592475862</v>
      </c>
      <c r="G12">
        <f t="shared" ref="G12:G16" si="3">C12*EXP(-$H$9*B12)</f>
        <v>7.4740837886177083</v>
      </c>
    </row>
    <row r="13" spans="1:24" ht="14.25" customHeight="1" x14ac:dyDescent="0.25">
      <c r="B13">
        <v>2</v>
      </c>
      <c r="C13">
        <v>8</v>
      </c>
      <c r="D13">
        <f t="shared" si="0"/>
        <v>6.9548658831904469</v>
      </c>
      <c r="E13">
        <f t="shared" si="1"/>
        <v>13.909731766380894</v>
      </c>
      <c r="F13">
        <f t="shared" si="2"/>
        <v>27.819463532761787</v>
      </c>
      <c r="G13">
        <f t="shared" si="3"/>
        <v>6.9827410599097544</v>
      </c>
    </row>
    <row r="14" spans="1:24" ht="14.25" customHeight="1" x14ac:dyDescent="0.25">
      <c r="B14">
        <v>3</v>
      </c>
      <c r="C14">
        <v>8</v>
      </c>
      <c r="D14">
        <f t="shared" si="0"/>
        <v>6.4846739677614966</v>
      </c>
      <c r="E14">
        <f t="shared" si="1"/>
        <v>19.454021903284492</v>
      </c>
      <c r="F14">
        <f t="shared" si="2"/>
        <v>58.362065709853468</v>
      </c>
      <c r="G14">
        <f t="shared" si="3"/>
        <v>6.5236989694983416</v>
      </c>
    </row>
    <row r="15" spans="1:24" ht="14.25" customHeight="1" x14ac:dyDescent="0.25">
      <c r="B15">
        <v>4</v>
      </c>
      <c r="C15">
        <v>8</v>
      </c>
      <c r="D15">
        <f t="shared" si="0"/>
        <v>6.0462699316458037</v>
      </c>
      <c r="E15">
        <f t="shared" si="1"/>
        <v>24.185079726583215</v>
      </c>
      <c r="F15">
        <f t="shared" si="2"/>
        <v>96.74031890633286</v>
      </c>
      <c r="G15">
        <f t="shared" si="3"/>
        <v>6.0948340887187005</v>
      </c>
    </row>
    <row r="16" spans="1:24" ht="14.25" customHeight="1" x14ac:dyDescent="0.25">
      <c r="B16">
        <v>5</v>
      </c>
      <c r="C16">
        <v>108</v>
      </c>
      <c r="D16">
        <f t="shared" si="0"/>
        <v>76.106313689621047</v>
      </c>
      <c r="E16">
        <f t="shared" si="1"/>
        <v>380.53156844810525</v>
      </c>
      <c r="F16">
        <f t="shared" si="2"/>
        <v>1902.6578422405262</v>
      </c>
      <c r="G16">
        <f t="shared" si="3"/>
        <v>76.871194858361847</v>
      </c>
    </row>
    <row r="17" spans="3:9" ht="14.25" customHeight="1" x14ac:dyDescent="0.25"/>
    <row r="18" spans="3:9" ht="14.25" customHeight="1" x14ac:dyDescent="0.25">
      <c r="C18" t="s">
        <v>15</v>
      </c>
      <c r="D18">
        <f>SUM(D12:D16)</f>
        <v>103.05127403146638</v>
      </c>
    </row>
    <row r="19" spans="3:9" ht="14.25" customHeight="1" x14ac:dyDescent="0.25">
      <c r="C19" t="s">
        <v>16</v>
      </c>
      <c r="D19" s="5">
        <f>SUM(E12:E16)/D18</f>
        <v>4.3234744702676586</v>
      </c>
    </row>
    <row r="20" spans="3:9" ht="14.25" customHeight="1" x14ac:dyDescent="0.25">
      <c r="C20" t="s">
        <v>17</v>
      </c>
      <c r="D20" s="5">
        <f>SUM(F12:F16)/D18</f>
        <v>20.31065467768617</v>
      </c>
    </row>
    <row r="21" spans="3:9" ht="14.25" customHeight="1" x14ac:dyDescent="0.25">
      <c r="C21" t="s">
        <v>18</v>
      </c>
      <c r="D21" s="3">
        <v>-2E-3</v>
      </c>
    </row>
    <row r="22" spans="3:9" ht="14.25" customHeight="1" x14ac:dyDescent="0.25">
      <c r="C22" t="s">
        <v>19</v>
      </c>
      <c r="D22">
        <f>(-D18*D19*D21)+D18</f>
        <v>103.94235313627358</v>
      </c>
      <c r="G22">
        <f>SUM(G12:G16)</f>
        <v>103.94655276510636</v>
      </c>
      <c r="I22">
        <f>((-D19*D21*D18)+0.5*D20*(D21^2)*D18)+D18</f>
        <v>103.94653921395548</v>
      </c>
    </row>
    <row r="23" spans="3:9" ht="14.25" customHeight="1" x14ac:dyDescent="0.25">
      <c r="D23" t="s">
        <v>20</v>
      </c>
      <c r="G23" s="10"/>
      <c r="I23" s="6"/>
    </row>
    <row r="24" spans="3:9" ht="14.25" customHeight="1" x14ac:dyDescent="0.25">
      <c r="G24" s="10"/>
    </row>
    <row r="25" spans="3:9" ht="14.25" customHeight="1" x14ac:dyDescent="0.25"/>
    <row r="26" spans="3:9" ht="14.25" customHeight="1" x14ac:dyDescent="0.25"/>
    <row r="27" spans="3:9" ht="14.25" customHeight="1" x14ac:dyDescent="0.25"/>
    <row r="28" spans="3:9" ht="14.25" customHeight="1" x14ac:dyDescent="0.25"/>
    <row r="29" spans="3:9" ht="14.25" customHeight="1" x14ac:dyDescent="0.25"/>
    <row r="30" spans="3:9" ht="14.25" customHeight="1" x14ac:dyDescent="0.25"/>
    <row r="31" spans="3:9" ht="14.25" customHeight="1" x14ac:dyDescent="0.25"/>
    <row r="32" spans="3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3">
    <mergeCell ref="A1:X1"/>
    <mergeCell ref="A2:W3"/>
    <mergeCell ref="G23:G2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2025-01-29T10:47:21Z</dcterms:created>
  <dcterms:modified xsi:type="dcterms:W3CDTF">2025-04-12T07:04:26Z</dcterms:modified>
</cp:coreProperties>
</file>