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N\Downloads\"/>
    </mc:Choice>
  </mc:AlternateContent>
  <xr:revisionPtr revIDLastSave="0" documentId="13_ncr:1_{5D2FAEBE-3E06-453C-8F91-7DBB06CDB3C4}" xr6:coauthVersionLast="47" xr6:coauthVersionMax="47" xr10:uidLastSave="{00000000-0000-0000-0000-000000000000}"/>
  <bookViews>
    <workbookView xWindow="-108" yWindow="-108" windowWidth="23256" windowHeight="12576" activeTab="2" xr2:uid="{40949158-23CB-4F6D-B1BC-7CEA5144A811}"/>
  </bookViews>
  <sheets>
    <sheet name="Objective" sheetId="2" r:id="rId1"/>
    <sheet name="Data" sheetId="1" r:id="rId2"/>
    <sheet name="Report" sheetId="3" r:id="rId3"/>
  </sheets>
  <definedNames>
    <definedName name="_xlnm._FilterDatabase" localSheetId="1" hidden="1">Data!$BN$6:$BN$434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6" i="1" l="1"/>
  <c r="AS353" i="1"/>
  <c r="AS434" i="1"/>
  <c r="AR353" i="1"/>
  <c r="AR434" i="1"/>
  <c r="AQ353" i="1"/>
  <c r="AQ434" i="1"/>
  <c r="AP353" i="1"/>
  <c r="AP434" i="1"/>
  <c r="AO353" i="1"/>
  <c r="AO434" i="1"/>
  <c r="AN353" i="1"/>
  <c r="AN434" i="1"/>
  <c r="AG352" i="1"/>
  <c r="AG434" i="1"/>
  <c r="AF352" i="1"/>
  <c r="AF434" i="1"/>
  <c r="B354" i="1"/>
  <c r="C354" i="1" s="1"/>
  <c r="AF353" i="1" s="1"/>
  <c r="B355" i="1"/>
  <c r="C355" i="1" s="1"/>
  <c r="AF354" i="1" s="1"/>
  <c r="B356" i="1"/>
  <c r="C356" i="1" s="1"/>
  <c r="AF355" i="1" s="1"/>
  <c r="B357" i="1"/>
  <c r="C357" i="1" s="1"/>
  <c r="AF356" i="1" s="1"/>
  <c r="B358" i="1"/>
  <c r="C358" i="1" s="1"/>
  <c r="AF357" i="1" s="1"/>
  <c r="B359" i="1"/>
  <c r="C359" i="1" s="1"/>
  <c r="AF358" i="1" s="1"/>
  <c r="B360" i="1"/>
  <c r="C360" i="1" s="1"/>
  <c r="AF359" i="1" s="1"/>
  <c r="B361" i="1"/>
  <c r="C361" i="1" s="1"/>
  <c r="AF360" i="1" s="1"/>
  <c r="B362" i="1"/>
  <c r="C362" i="1" s="1"/>
  <c r="AF361" i="1" s="1"/>
  <c r="B363" i="1"/>
  <c r="C363" i="1" s="1"/>
  <c r="AF362" i="1" s="1"/>
  <c r="B364" i="1"/>
  <c r="C364" i="1" s="1"/>
  <c r="AF363" i="1" s="1"/>
  <c r="B365" i="1"/>
  <c r="C365" i="1" s="1"/>
  <c r="AF364" i="1" s="1"/>
  <c r="B366" i="1"/>
  <c r="C366" i="1" s="1"/>
  <c r="AF365" i="1" s="1"/>
  <c r="B367" i="1"/>
  <c r="C367" i="1" s="1"/>
  <c r="AF366" i="1" s="1"/>
  <c r="B368" i="1"/>
  <c r="C368" i="1" s="1"/>
  <c r="AF367" i="1" s="1"/>
  <c r="B369" i="1"/>
  <c r="C369" i="1" s="1"/>
  <c r="AF368" i="1" s="1"/>
  <c r="B370" i="1"/>
  <c r="C370" i="1" s="1"/>
  <c r="AF369" i="1" s="1"/>
  <c r="B371" i="1"/>
  <c r="C371" i="1" s="1"/>
  <c r="AF370" i="1" s="1"/>
  <c r="B372" i="1"/>
  <c r="C372" i="1" s="1"/>
  <c r="AF371" i="1" s="1"/>
  <c r="B373" i="1"/>
  <c r="C373" i="1" s="1"/>
  <c r="AF372" i="1" s="1"/>
  <c r="B374" i="1"/>
  <c r="C374" i="1" s="1"/>
  <c r="AF373" i="1" s="1"/>
  <c r="B375" i="1"/>
  <c r="C375" i="1" s="1"/>
  <c r="AF374" i="1" s="1"/>
  <c r="B376" i="1"/>
  <c r="C376" i="1" s="1"/>
  <c r="AF375" i="1" s="1"/>
  <c r="B377" i="1"/>
  <c r="C377" i="1" s="1"/>
  <c r="AF376" i="1" s="1"/>
  <c r="B378" i="1"/>
  <c r="C378" i="1" s="1"/>
  <c r="AF377" i="1" s="1"/>
  <c r="B379" i="1"/>
  <c r="C379" i="1" s="1"/>
  <c r="AF378" i="1" s="1"/>
  <c r="B380" i="1"/>
  <c r="C380" i="1" s="1"/>
  <c r="AF379" i="1" s="1"/>
  <c r="B381" i="1"/>
  <c r="C381" i="1" s="1"/>
  <c r="AF380" i="1" s="1"/>
  <c r="B382" i="1"/>
  <c r="C382" i="1" s="1"/>
  <c r="AF381" i="1" s="1"/>
  <c r="B383" i="1"/>
  <c r="C383" i="1" s="1"/>
  <c r="AF382" i="1" s="1"/>
  <c r="B384" i="1"/>
  <c r="C384" i="1" s="1"/>
  <c r="AF383" i="1" s="1"/>
  <c r="B385" i="1"/>
  <c r="C385" i="1" s="1"/>
  <c r="AF384" i="1" s="1"/>
  <c r="B386" i="1"/>
  <c r="C386" i="1" s="1"/>
  <c r="AF385" i="1" s="1"/>
  <c r="B387" i="1"/>
  <c r="C387" i="1" s="1"/>
  <c r="AF386" i="1" s="1"/>
  <c r="B388" i="1"/>
  <c r="C388" i="1" s="1"/>
  <c r="AF387" i="1" s="1"/>
  <c r="B389" i="1"/>
  <c r="C389" i="1" s="1"/>
  <c r="AF388" i="1" s="1"/>
  <c r="B390" i="1"/>
  <c r="C390" i="1" s="1"/>
  <c r="AF389" i="1" s="1"/>
  <c r="B391" i="1"/>
  <c r="C391" i="1" s="1"/>
  <c r="AF390" i="1" s="1"/>
  <c r="B392" i="1"/>
  <c r="C392" i="1" s="1"/>
  <c r="AF391" i="1" s="1"/>
  <c r="B393" i="1"/>
  <c r="C393" i="1" s="1"/>
  <c r="AF392" i="1" s="1"/>
  <c r="B394" i="1"/>
  <c r="C394" i="1" s="1"/>
  <c r="AF393" i="1" s="1"/>
  <c r="B395" i="1"/>
  <c r="C395" i="1" s="1"/>
  <c r="AF394" i="1" s="1"/>
  <c r="B396" i="1"/>
  <c r="C396" i="1" s="1"/>
  <c r="AF395" i="1" s="1"/>
  <c r="B397" i="1"/>
  <c r="C397" i="1" s="1"/>
  <c r="AF396" i="1" s="1"/>
  <c r="B398" i="1"/>
  <c r="C398" i="1" s="1"/>
  <c r="AF397" i="1" s="1"/>
  <c r="B399" i="1"/>
  <c r="C399" i="1" s="1"/>
  <c r="AF398" i="1" s="1"/>
  <c r="B400" i="1"/>
  <c r="C400" i="1" s="1"/>
  <c r="AF399" i="1" s="1"/>
  <c r="B401" i="1"/>
  <c r="C401" i="1" s="1"/>
  <c r="AF400" i="1" s="1"/>
  <c r="B402" i="1"/>
  <c r="C402" i="1" s="1"/>
  <c r="AF401" i="1" s="1"/>
  <c r="B403" i="1"/>
  <c r="C403" i="1" s="1"/>
  <c r="AF402" i="1" s="1"/>
  <c r="B404" i="1"/>
  <c r="C404" i="1" s="1"/>
  <c r="AF403" i="1" s="1"/>
  <c r="B405" i="1"/>
  <c r="C405" i="1" s="1"/>
  <c r="AF404" i="1" s="1"/>
  <c r="B406" i="1"/>
  <c r="C406" i="1" s="1"/>
  <c r="AF405" i="1" s="1"/>
  <c r="B407" i="1"/>
  <c r="C407" i="1" s="1"/>
  <c r="AF406" i="1" s="1"/>
  <c r="B408" i="1"/>
  <c r="C408" i="1" s="1"/>
  <c r="AF407" i="1" s="1"/>
  <c r="B409" i="1"/>
  <c r="C409" i="1" s="1"/>
  <c r="AF408" i="1" s="1"/>
  <c r="B410" i="1"/>
  <c r="C410" i="1" s="1"/>
  <c r="AF409" i="1" s="1"/>
  <c r="B411" i="1"/>
  <c r="C411" i="1" s="1"/>
  <c r="AF410" i="1" s="1"/>
  <c r="B412" i="1"/>
  <c r="C412" i="1" s="1"/>
  <c r="AF411" i="1" s="1"/>
  <c r="B413" i="1"/>
  <c r="C413" i="1" s="1"/>
  <c r="AF412" i="1" s="1"/>
  <c r="B414" i="1"/>
  <c r="C414" i="1" s="1"/>
  <c r="AF413" i="1" s="1"/>
  <c r="B415" i="1"/>
  <c r="C415" i="1" s="1"/>
  <c r="AF414" i="1" s="1"/>
  <c r="B416" i="1"/>
  <c r="C416" i="1" s="1"/>
  <c r="AF415" i="1" s="1"/>
  <c r="B417" i="1"/>
  <c r="C417" i="1" s="1"/>
  <c r="AF416" i="1" s="1"/>
  <c r="B418" i="1"/>
  <c r="C418" i="1" s="1"/>
  <c r="AF417" i="1" s="1"/>
  <c r="B419" i="1"/>
  <c r="C419" i="1" s="1"/>
  <c r="AF418" i="1" s="1"/>
  <c r="B420" i="1"/>
  <c r="C420" i="1" s="1"/>
  <c r="AF419" i="1" s="1"/>
  <c r="B421" i="1"/>
  <c r="C421" i="1" s="1"/>
  <c r="AF420" i="1" s="1"/>
  <c r="B422" i="1"/>
  <c r="C422" i="1" s="1"/>
  <c r="AF421" i="1" s="1"/>
  <c r="B423" i="1"/>
  <c r="C423" i="1" s="1"/>
  <c r="AF422" i="1" s="1"/>
  <c r="B424" i="1"/>
  <c r="C424" i="1" s="1"/>
  <c r="AF423" i="1" s="1"/>
  <c r="B425" i="1"/>
  <c r="C425" i="1" s="1"/>
  <c r="AF424" i="1" s="1"/>
  <c r="B426" i="1"/>
  <c r="C426" i="1" s="1"/>
  <c r="AF425" i="1" s="1"/>
  <c r="B427" i="1"/>
  <c r="C427" i="1" s="1"/>
  <c r="AF426" i="1" s="1"/>
  <c r="B428" i="1"/>
  <c r="C428" i="1" s="1"/>
  <c r="AF427" i="1" s="1"/>
  <c r="B429" i="1"/>
  <c r="C429" i="1" s="1"/>
  <c r="AF428" i="1" s="1"/>
  <c r="B430" i="1"/>
  <c r="C430" i="1" s="1"/>
  <c r="AF429" i="1" s="1"/>
  <c r="B431" i="1"/>
  <c r="C431" i="1" s="1"/>
  <c r="AF430" i="1" s="1"/>
  <c r="B432" i="1"/>
  <c r="C432" i="1" s="1"/>
  <c r="AF431" i="1" s="1"/>
  <c r="B433" i="1"/>
  <c r="C433" i="1" s="1"/>
  <c r="AF432" i="1" s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E354" i="1"/>
  <c r="E355" i="1"/>
  <c r="E356" i="1"/>
  <c r="E357" i="1"/>
  <c r="E358" i="1"/>
  <c r="E359" i="1"/>
  <c r="F359" i="1" s="1"/>
  <c r="AN359" i="1" s="1"/>
  <c r="E360" i="1"/>
  <c r="F360" i="1" s="1"/>
  <c r="AN360" i="1" s="1"/>
  <c r="E361" i="1"/>
  <c r="F361" i="1" s="1"/>
  <c r="AN361" i="1" s="1"/>
  <c r="E362" i="1"/>
  <c r="F362" i="1" s="1"/>
  <c r="AR362" i="1" s="1"/>
  <c r="E363" i="1"/>
  <c r="F363" i="1" s="1"/>
  <c r="AN363" i="1" s="1"/>
  <c r="E364" i="1"/>
  <c r="F364" i="1" s="1"/>
  <c r="AO364" i="1" s="1"/>
  <c r="E365" i="1"/>
  <c r="F365" i="1" s="1"/>
  <c r="AO365" i="1" s="1"/>
  <c r="E366" i="1"/>
  <c r="F366" i="1" s="1"/>
  <c r="AN366" i="1" s="1"/>
  <c r="E367" i="1"/>
  <c r="F367" i="1" s="1"/>
  <c r="AN367" i="1" s="1"/>
  <c r="E368" i="1"/>
  <c r="F368" i="1" s="1"/>
  <c r="AN368" i="1" s="1"/>
  <c r="E369" i="1"/>
  <c r="F369" i="1" s="1"/>
  <c r="AN369" i="1" s="1"/>
  <c r="E370" i="1"/>
  <c r="F370" i="1" s="1"/>
  <c r="AR370" i="1" s="1"/>
  <c r="E371" i="1"/>
  <c r="F371" i="1" s="1"/>
  <c r="AN371" i="1" s="1"/>
  <c r="E372" i="1"/>
  <c r="F372" i="1" s="1"/>
  <c r="AN372" i="1" s="1"/>
  <c r="E373" i="1"/>
  <c r="F373" i="1" s="1"/>
  <c r="AO373" i="1" s="1"/>
  <c r="E374" i="1"/>
  <c r="F374" i="1" s="1"/>
  <c r="AN374" i="1" s="1"/>
  <c r="E375" i="1"/>
  <c r="F375" i="1" s="1"/>
  <c r="AN375" i="1" s="1"/>
  <c r="E376" i="1"/>
  <c r="F376" i="1" s="1"/>
  <c r="AN376" i="1" s="1"/>
  <c r="E377" i="1"/>
  <c r="F377" i="1" s="1"/>
  <c r="AN377" i="1" s="1"/>
  <c r="E378" i="1"/>
  <c r="F378" i="1" s="1"/>
  <c r="AR378" i="1" s="1"/>
  <c r="E379" i="1"/>
  <c r="F379" i="1" s="1"/>
  <c r="AN379" i="1" s="1"/>
  <c r="E380" i="1"/>
  <c r="F380" i="1" s="1"/>
  <c r="AN380" i="1" s="1"/>
  <c r="E381" i="1"/>
  <c r="F381" i="1" s="1"/>
  <c r="AN381" i="1" s="1"/>
  <c r="E382" i="1"/>
  <c r="F382" i="1" s="1"/>
  <c r="AN382" i="1" s="1"/>
  <c r="E383" i="1"/>
  <c r="F383" i="1" s="1"/>
  <c r="AN383" i="1" s="1"/>
  <c r="E384" i="1"/>
  <c r="F384" i="1" s="1"/>
  <c r="AN384" i="1" s="1"/>
  <c r="E385" i="1"/>
  <c r="F385" i="1" s="1"/>
  <c r="AN385" i="1" s="1"/>
  <c r="E386" i="1"/>
  <c r="F386" i="1" s="1"/>
  <c r="AR386" i="1" s="1"/>
  <c r="E387" i="1"/>
  <c r="F387" i="1" s="1"/>
  <c r="AN387" i="1" s="1"/>
  <c r="E388" i="1"/>
  <c r="F388" i="1" s="1"/>
  <c r="AN388" i="1" s="1"/>
  <c r="E389" i="1"/>
  <c r="F389" i="1" s="1"/>
  <c r="AP389" i="1" s="1"/>
  <c r="E390" i="1"/>
  <c r="F390" i="1" s="1"/>
  <c r="AN390" i="1" s="1"/>
  <c r="E391" i="1"/>
  <c r="F391" i="1" s="1"/>
  <c r="AN391" i="1" s="1"/>
  <c r="E392" i="1"/>
  <c r="F392" i="1" s="1"/>
  <c r="AN392" i="1" s="1"/>
  <c r="E393" i="1"/>
  <c r="F393" i="1" s="1"/>
  <c r="AN393" i="1" s="1"/>
  <c r="E394" i="1"/>
  <c r="F394" i="1" s="1"/>
  <c r="AR394" i="1" s="1"/>
  <c r="E395" i="1"/>
  <c r="F395" i="1" s="1"/>
  <c r="AN395" i="1" s="1"/>
  <c r="E396" i="1"/>
  <c r="F396" i="1" s="1"/>
  <c r="AN396" i="1" s="1"/>
  <c r="E397" i="1"/>
  <c r="F397" i="1" s="1"/>
  <c r="AO397" i="1" s="1"/>
  <c r="E398" i="1"/>
  <c r="F398" i="1" s="1"/>
  <c r="AN398" i="1" s="1"/>
  <c r="E399" i="1"/>
  <c r="F399" i="1" s="1"/>
  <c r="AN399" i="1" s="1"/>
  <c r="E400" i="1"/>
  <c r="F400" i="1" s="1"/>
  <c r="AN400" i="1" s="1"/>
  <c r="E401" i="1"/>
  <c r="F401" i="1" s="1"/>
  <c r="AN401" i="1" s="1"/>
  <c r="E402" i="1"/>
  <c r="F402" i="1" s="1"/>
  <c r="AR402" i="1" s="1"/>
  <c r="E403" i="1"/>
  <c r="F403" i="1" s="1"/>
  <c r="AN403" i="1" s="1"/>
  <c r="E404" i="1"/>
  <c r="F404" i="1" s="1"/>
  <c r="AN404" i="1" s="1"/>
  <c r="E405" i="1"/>
  <c r="F405" i="1" s="1"/>
  <c r="AQ405" i="1" s="1"/>
  <c r="E406" i="1"/>
  <c r="F406" i="1" s="1"/>
  <c r="AN406" i="1" s="1"/>
  <c r="E407" i="1"/>
  <c r="F407" i="1" s="1"/>
  <c r="AN407" i="1" s="1"/>
  <c r="E408" i="1"/>
  <c r="F408" i="1" s="1"/>
  <c r="AN408" i="1" s="1"/>
  <c r="E409" i="1"/>
  <c r="F409" i="1" s="1"/>
  <c r="AN409" i="1" s="1"/>
  <c r="E410" i="1"/>
  <c r="F410" i="1" s="1"/>
  <c r="AR410" i="1" s="1"/>
  <c r="E411" i="1"/>
  <c r="F411" i="1" s="1"/>
  <c r="AN411" i="1" s="1"/>
  <c r="E412" i="1"/>
  <c r="F412" i="1" s="1"/>
  <c r="AN412" i="1" s="1"/>
  <c r="E413" i="1"/>
  <c r="F413" i="1" s="1"/>
  <c r="AN413" i="1" s="1"/>
  <c r="E414" i="1"/>
  <c r="F414" i="1" s="1"/>
  <c r="AN414" i="1" s="1"/>
  <c r="E415" i="1"/>
  <c r="F415" i="1" s="1"/>
  <c r="AN415" i="1" s="1"/>
  <c r="E416" i="1"/>
  <c r="F416" i="1" s="1"/>
  <c r="AN416" i="1" s="1"/>
  <c r="E417" i="1"/>
  <c r="F417" i="1" s="1"/>
  <c r="AN417" i="1" s="1"/>
  <c r="E418" i="1"/>
  <c r="F418" i="1" s="1"/>
  <c r="AR418" i="1" s="1"/>
  <c r="E419" i="1"/>
  <c r="F419" i="1" s="1"/>
  <c r="AN419" i="1" s="1"/>
  <c r="E420" i="1"/>
  <c r="F420" i="1" s="1"/>
  <c r="AN420" i="1" s="1"/>
  <c r="E421" i="1"/>
  <c r="F421" i="1" s="1"/>
  <c r="AP421" i="1" s="1"/>
  <c r="E422" i="1"/>
  <c r="F422" i="1" s="1"/>
  <c r="AN422" i="1" s="1"/>
  <c r="E423" i="1"/>
  <c r="F423" i="1" s="1"/>
  <c r="AN423" i="1" s="1"/>
  <c r="E424" i="1"/>
  <c r="F424" i="1" s="1"/>
  <c r="AN424" i="1" s="1"/>
  <c r="E425" i="1"/>
  <c r="F425" i="1" s="1"/>
  <c r="AN425" i="1" s="1"/>
  <c r="E426" i="1"/>
  <c r="F426" i="1" s="1"/>
  <c r="AR426" i="1" s="1"/>
  <c r="E427" i="1"/>
  <c r="F427" i="1" s="1"/>
  <c r="AN427" i="1" s="1"/>
  <c r="E428" i="1"/>
  <c r="F428" i="1" s="1"/>
  <c r="AO428" i="1" s="1"/>
  <c r="E429" i="1"/>
  <c r="F429" i="1" s="1"/>
  <c r="AO429" i="1" s="1"/>
  <c r="E430" i="1"/>
  <c r="F430" i="1" s="1"/>
  <c r="AN430" i="1" s="1"/>
  <c r="E431" i="1"/>
  <c r="F431" i="1" s="1"/>
  <c r="AN431" i="1" s="1"/>
  <c r="E432" i="1"/>
  <c r="F432" i="1" s="1"/>
  <c r="AN432" i="1" s="1"/>
  <c r="E433" i="1"/>
  <c r="F433" i="1" s="1"/>
  <c r="AN433" i="1" s="1"/>
  <c r="F354" i="1"/>
  <c r="AR354" i="1" s="1"/>
  <c r="F355" i="1"/>
  <c r="AN355" i="1" s="1"/>
  <c r="F356" i="1"/>
  <c r="AN356" i="1" s="1"/>
  <c r="F357" i="1"/>
  <c r="AP357" i="1" s="1"/>
  <c r="F358" i="1"/>
  <c r="AN358" i="1" s="1"/>
  <c r="G353" i="1"/>
  <c r="H353" i="1" s="1"/>
  <c r="I353" i="1"/>
  <c r="J353" i="1"/>
  <c r="K353" i="1"/>
  <c r="N353" i="1" s="1"/>
  <c r="L353" i="1"/>
  <c r="M353" i="1" s="1"/>
  <c r="G354" i="1"/>
  <c r="H354" i="1" s="1"/>
  <c r="I354" i="1"/>
  <c r="J354" i="1"/>
  <c r="K354" i="1"/>
  <c r="N354" i="1" s="1"/>
  <c r="O354" i="1" s="1"/>
  <c r="BJ355" i="1" s="1"/>
  <c r="BK355" i="1" s="1"/>
  <c r="L354" i="1"/>
  <c r="M354" i="1" s="1"/>
  <c r="G355" i="1"/>
  <c r="H355" i="1" s="1"/>
  <c r="I355" i="1"/>
  <c r="J355" i="1"/>
  <c r="K355" i="1"/>
  <c r="N355" i="1" s="1"/>
  <c r="L355" i="1"/>
  <c r="M355" i="1" s="1"/>
  <c r="G356" i="1"/>
  <c r="H356" i="1" s="1"/>
  <c r="I356" i="1"/>
  <c r="J356" i="1"/>
  <c r="K356" i="1"/>
  <c r="N356" i="1" s="1"/>
  <c r="O356" i="1" s="1"/>
  <c r="BJ357" i="1" s="1"/>
  <c r="BK357" i="1" s="1"/>
  <c r="L356" i="1"/>
  <c r="M356" i="1" s="1"/>
  <c r="G357" i="1"/>
  <c r="H357" i="1" s="1"/>
  <c r="I357" i="1"/>
  <c r="J357" i="1"/>
  <c r="K357" i="1"/>
  <c r="N357" i="1" s="1"/>
  <c r="L357" i="1"/>
  <c r="M357" i="1" s="1"/>
  <c r="G358" i="1"/>
  <c r="H358" i="1" s="1"/>
  <c r="I358" i="1"/>
  <c r="J358" i="1"/>
  <c r="K358" i="1"/>
  <c r="N358" i="1" s="1"/>
  <c r="O358" i="1" s="1"/>
  <c r="BJ359" i="1" s="1"/>
  <c r="BK359" i="1" s="1"/>
  <c r="L358" i="1"/>
  <c r="M358" i="1" s="1"/>
  <c r="G359" i="1"/>
  <c r="H359" i="1" s="1"/>
  <c r="I359" i="1"/>
  <c r="J359" i="1"/>
  <c r="K359" i="1"/>
  <c r="N359" i="1" s="1"/>
  <c r="L359" i="1"/>
  <c r="M359" i="1" s="1"/>
  <c r="G360" i="1"/>
  <c r="H360" i="1" s="1"/>
  <c r="I360" i="1"/>
  <c r="J360" i="1"/>
  <c r="K360" i="1"/>
  <c r="N360" i="1" s="1"/>
  <c r="O360" i="1" s="1"/>
  <c r="BJ361" i="1" s="1"/>
  <c r="BK361" i="1" s="1"/>
  <c r="L360" i="1"/>
  <c r="M360" i="1" s="1"/>
  <c r="G361" i="1"/>
  <c r="H361" i="1" s="1"/>
  <c r="I361" i="1"/>
  <c r="J361" i="1"/>
  <c r="K361" i="1"/>
  <c r="N361" i="1" s="1"/>
  <c r="L361" i="1"/>
  <c r="M361" i="1" s="1"/>
  <c r="G362" i="1"/>
  <c r="H362" i="1" s="1"/>
  <c r="I362" i="1"/>
  <c r="J362" i="1"/>
  <c r="K362" i="1"/>
  <c r="N362" i="1" s="1"/>
  <c r="O362" i="1" s="1"/>
  <c r="BJ363" i="1" s="1"/>
  <c r="BK363" i="1" s="1"/>
  <c r="L362" i="1"/>
  <c r="M362" i="1" s="1"/>
  <c r="G363" i="1"/>
  <c r="H363" i="1" s="1"/>
  <c r="I363" i="1"/>
  <c r="J363" i="1"/>
  <c r="K363" i="1"/>
  <c r="N363" i="1" s="1"/>
  <c r="L363" i="1"/>
  <c r="M363" i="1" s="1"/>
  <c r="G364" i="1"/>
  <c r="H364" i="1" s="1"/>
  <c r="I364" i="1"/>
  <c r="J364" i="1"/>
  <c r="K364" i="1"/>
  <c r="N364" i="1" s="1"/>
  <c r="O364" i="1" s="1"/>
  <c r="BJ365" i="1" s="1"/>
  <c r="BK365" i="1" s="1"/>
  <c r="L364" i="1"/>
  <c r="M364" i="1" s="1"/>
  <c r="G365" i="1"/>
  <c r="H365" i="1" s="1"/>
  <c r="I365" i="1"/>
  <c r="J365" i="1"/>
  <c r="K365" i="1"/>
  <c r="N365" i="1" s="1"/>
  <c r="L365" i="1"/>
  <c r="M365" i="1" s="1"/>
  <c r="G366" i="1"/>
  <c r="H366" i="1" s="1"/>
  <c r="I366" i="1"/>
  <c r="J366" i="1"/>
  <c r="K366" i="1"/>
  <c r="N366" i="1" s="1"/>
  <c r="O366" i="1" s="1"/>
  <c r="BJ367" i="1" s="1"/>
  <c r="BK367" i="1" s="1"/>
  <c r="L366" i="1"/>
  <c r="M366" i="1" s="1"/>
  <c r="G367" i="1"/>
  <c r="H367" i="1" s="1"/>
  <c r="I367" i="1"/>
  <c r="J367" i="1"/>
  <c r="K367" i="1"/>
  <c r="N367" i="1" s="1"/>
  <c r="L367" i="1"/>
  <c r="M367" i="1" s="1"/>
  <c r="G368" i="1"/>
  <c r="H368" i="1" s="1"/>
  <c r="I368" i="1"/>
  <c r="J368" i="1"/>
  <c r="K368" i="1"/>
  <c r="N368" i="1" s="1"/>
  <c r="O368" i="1" s="1"/>
  <c r="BJ369" i="1" s="1"/>
  <c r="BK369" i="1" s="1"/>
  <c r="L368" i="1"/>
  <c r="M368" i="1" s="1"/>
  <c r="G369" i="1"/>
  <c r="H369" i="1" s="1"/>
  <c r="I369" i="1"/>
  <c r="J369" i="1"/>
  <c r="K369" i="1"/>
  <c r="N369" i="1" s="1"/>
  <c r="L369" i="1"/>
  <c r="M369" i="1" s="1"/>
  <c r="G370" i="1"/>
  <c r="H370" i="1" s="1"/>
  <c r="I370" i="1"/>
  <c r="J370" i="1"/>
  <c r="K370" i="1"/>
  <c r="N370" i="1" s="1"/>
  <c r="O370" i="1" s="1"/>
  <c r="BJ371" i="1" s="1"/>
  <c r="BK371" i="1" s="1"/>
  <c r="L370" i="1"/>
  <c r="M370" i="1" s="1"/>
  <c r="G371" i="1"/>
  <c r="H371" i="1" s="1"/>
  <c r="I371" i="1"/>
  <c r="J371" i="1"/>
  <c r="K371" i="1"/>
  <c r="N371" i="1" s="1"/>
  <c r="O371" i="1" s="1"/>
  <c r="BJ372" i="1" s="1"/>
  <c r="BK372" i="1" s="1"/>
  <c r="L371" i="1"/>
  <c r="M371" i="1" s="1"/>
  <c r="G372" i="1"/>
  <c r="H372" i="1" s="1"/>
  <c r="I372" i="1"/>
  <c r="J372" i="1"/>
  <c r="K372" i="1"/>
  <c r="N372" i="1" s="1"/>
  <c r="O372" i="1" s="1"/>
  <c r="BJ373" i="1" s="1"/>
  <c r="BK373" i="1" s="1"/>
  <c r="L372" i="1"/>
  <c r="M372" i="1" s="1"/>
  <c r="G373" i="1"/>
  <c r="H373" i="1" s="1"/>
  <c r="I373" i="1"/>
  <c r="J373" i="1"/>
  <c r="K373" i="1"/>
  <c r="N373" i="1" s="1"/>
  <c r="L373" i="1"/>
  <c r="M373" i="1" s="1"/>
  <c r="G374" i="1"/>
  <c r="H374" i="1" s="1"/>
  <c r="I374" i="1"/>
  <c r="J374" i="1"/>
  <c r="K374" i="1"/>
  <c r="N374" i="1" s="1"/>
  <c r="O374" i="1" s="1"/>
  <c r="BJ375" i="1" s="1"/>
  <c r="BK375" i="1" s="1"/>
  <c r="L374" i="1"/>
  <c r="M374" i="1" s="1"/>
  <c r="G375" i="1"/>
  <c r="H375" i="1" s="1"/>
  <c r="I375" i="1"/>
  <c r="J375" i="1"/>
  <c r="K375" i="1"/>
  <c r="N375" i="1" s="1"/>
  <c r="L375" i="1"/>
  <c r="M375" i="1" s="1"/>
  <c r="G376" i="1"/>
  <c r="H376" i="1" s="1"/>
  <c r="I376" i="1"/>
  <c r="J376" i="1"/>
  <c r="K376" i="1"/>
  <c r="N376" i="1" s="1"/>
  <c r="O376" i="1" s="1"/>
  <c r="BJ377" i="1" s="1"/>
  <c r="BK377" i="1" s="1"/>
  <c r="L376" i="1"/>
  <c r="M376" i="1" s="1"/>
  <c r="G377" i="1"/>
  <c r="H377" i="1" s="1"/>
  <c r="I377" i="1"/>
  <c r="J377" i="1"/>
  <c r="K377" i="1"/>
  <c r="N377" i="1" s="1"/>
  <c r="L377" i="1"/>
  <c r="M377" i="1" s="1"/>
  <c r="G378" i="1"/>
  <c r="H378" i="1" s="1"/>
  <c r="I378" i="1"/>
  <c r="J378" i="1"/>
  <c r="K378" i="1"/>
  <c r="N378" i="1" s="1"/>
  <c r="O378" i="1" s="1"/>
  <c r="BJ379" i="1" s="1"/>
  <c r="BK379" i="1" s="1"/>
  <c r="L378" i="1"/>
  <c r="M378" i="1" s="1"/>
  <c r="G379" i="1"/>
  <c r="H379" i="1" s="1"/>
  <c r="I379" i="1"/>
  <c r="J379" i="1"/>
  <c r="K379" i="1"/>
  <c r="N379" i="1" s="1"/>
  <c r="O379" i="1" s="1"/>
  <c r="BJ380" i="1" s="1"/>
  <c r="BK380" i="1" s="1"/>
  <c r="L379" i="1"/>
  <c r="M379" i="1" s="1"/>
  <c r="G380" i="1"/>
  <c r="H380" i="1" s="1"/>
  <c r="I380" i="1"/>
  <c r="J380" i="1"/>
  <c r="K380" i="1"/>
  <c r="N380" i="1" s="1"/>
  <c r="O380" i="1" s="1"/>
  <c r="BJ381" i="1" s="1"/>
  <c r="BK381" i="1" s="1"/>
  <c r="L380" i="1"/>
  <c r="M380" i="1" s="1"/>
  <c r="G381" i="1"/>
  <c r="H381" i="1" s="1"/>
  <c r="I381" i="1"/>
  <c r="J381" i="1"/>
  <c r="K381" i="1"/>
  <c r="N381" i="1" s="1"/>
  <c r="O381" i="1" s="1"/>
  <c r="BJ382" i="1" s="1"/>
  <c r="BK382" i="1" s="1"/>
  <c r="L381" i="1"/>
  <c r="M381" i="1" s="1"/>
  <c r="G382" i="1"/>
  <c r="H382" i="1" s="1"/>
  <c r="I382" i="1"/>
  <c r="J382" i="1"/>
  <c r="K382" i="1"/>
  <c r="N382" i="1" s="1"/>
  <c r="L382" i="1"/>
  <c r="M382" i="1" s="1"/>
  <c r="G383" i="1"/>
  <c r="H383" i="1" s="1"/>
  <c r="I383" i="1"/>
  <c r="J383" i="1"/>
  <c r="K383" i="1"/>
  <c r="N383" i="1" s="1"/>
  <c r="O383" i="1" s="1"/>
  <c r="BJ384" i="1" s="1"/>
  <c r="BK384" i="1" s="1"/>
  <c r="L383" i="1"/>
  <c r="M383" i="1" s="1"/>
  <c r="G384" i="1"/>
  <c r="H384" i="1" s="1"/>
  <c r="I384" i="1"/>
  <c r="J384" i="1"/>
  <c r="K384" i="1"/>
  <c r="L384" i="1"/>
  <c r="M384" i="1" s="1"/>
  <c r="G385" i="1"/>
  <c r="H385" i="1" s="1"/>
  <c r="I385" i="1"/>
  <c r="J385" i="1"/>
  <c r="K385" i="1"/>
  <c r="N385" i="1" s="1"/>
  <c r="L385" i="1"/>
  <c r="M385" i="1" s="1"/>
  <c r="BO386" i="1" s="1"/>
  <c r="G386" i="1"/>
  <c r="H386" i="1" s="1"/>
  <c r="I386" i="1"/>
  <c r="J386" i="1"/>
  <c r="K386" i="1"/>
  <c r="L386" i="1"/>
  <c r="M386" i="1" s="1"/>
  <c r="G387" i="1"/>
  <c r="H387" i="1" s="1"/>
  <c r="I387" i="1"/>
  <c r="J387" i="1"/>
  <c r="K387" i="1"/>
  <c r="N387" i="1" s="1"/>
  <c r="O387" i="1" s="1"/>
  <c r="BJ388" i="1" s="1"/>
  <c r="BK388" i="1" s="1"/>
  <c r="L387" i="1"/>
  <c r="M387" i="1" s="1"/>
  <c r="G388" i="1"/>
  <c r="H388" i="1" s="1"/>
  <c r="I388" i="1"/>
  <c r="J388" i="1"/>
  <c r="K388" i="1"/>
  <c r="L388" i="1"/>
  <c r="M388" i="1" s="1"/>
  <c r="G389" i="1"/>
  <c r="H389" i="1" s="1"/>
  <c r="I389" i="1"/>
  <c r="J389" i="1"/>
  <c r="K389" i="1"/>
  <c r="N389" i="1" s="1"/>
  <c r="O389" i="1" s="1"/>
  <c r="BJ390" i="1" s="1"/>
  <c r="BK390" i="1" s="1"/>
  <c r="L389" i="1"/>
  <c r="M389" i="1" s="1"/>
  <c r="BO390" i="1" s="1"/>
  <c r="G390" i="1"/>
  <c r="H390" i="1" s="1"/>
  <c r="I390" i="1"/>
  <c r="J390" i="1"/>
  <c r="K390" i="1"/>
  <c r="L390" i="1"/>
  <c r="M390" i="1" s="1"/>
  <c r="G391" i="1"/>
  <c r="H391" i="1" s="1"/>
  <c r="I391" i="1"/>
  <c r="J391" i="1"/>
  <c r="K391" i="1"/>
  <c r="R391" i="1" s="1"/>
  <c r="BE392" i="1" s="1"/>
  <c r="L391" i="1"/>
  <c r="M391" i="1" s="1"/>
  <c r="G392" i="1"/>
  <c r="H392" i="1" s="1"/>
  <c r="I392" i="1"/>
  <c r="J392" i="1"/>
  <c r="K392" i="1"/>
  <c r="N392" i="1" s="1"/>
  <c r="L392" i="1"/>
  <c r="M392" i="1" s="1"/>
  <c r="G393" i="1"/>
  <c r="H393" i="1" s="1"/>
  <c r="I393" i="1"/>
  <c r="J393" i="1"/>
  <c r="K393" i="1"/>
  <c r="S393" i="1" s="1"/>
  <c r="L393" i="1"/>
  <c r="M393" i="1" s="1"/>
  <c r="BT394" i="1" s="1"/>
  <c r="G394" i="1"/>
  <c r="H394" i="1" s="1"/>
  <c r="I394" i="1"/>
  <c r="J394" i="1"/>
  <c r="K394" i="1"/>
  <c r="L394" i="1"/>
  <c r="M394" i="1" s="1"/>
  <c r="G395" i="1"/>
  <c r="H395" i="1" s="1"/>
  <c r="I395" i="1"/>
  <c r="J395" i="1"/>
  <c r="K395" i="1"/>
  <c r="R395" i="1" s="1"/>
  <c r="BE396" i="1" s="1"/>
  <c r="L395" i="1"/>
  <c r="M395" i="1" s="1"/>
  <c r="G396" i="1"/>
  <c r="H396" i="1" s="1"/>
  <c r="I396" i="1"/>
  <c r="J396" i="1"/>
  <c r="K396" i="1"/>
  <c r="N396" i="1" s="1"/>
  <c r="L396" i="1"/>
  <c r="M396" i="1" s="1"/>
  <c r="G397" i="1"/>
  <c r="H397" i="1" s="1"/>
  <c r="I397" i="1"/>
  <c r="J397" i="1"/>
  <c r="K397" i="1"/>
  <c r="N397" i="1" s="1"/>
  <c r="L397" i="1"/>
  <c r="M397" i="1" s="1"/>
  <c r="G398" i="1"/>
  <c r="H398" i="1" s="1"/>
  <c r="I398" i="1"/>
  <c r="J398" i="1"/>
  <c r="K398" i="1"/>
  <c r="N398" i="1" s="1"/>
  <c r="L398" i="1"/>
  <c r="M398" i="1" s="1"/>
  <c r="G399" i="1"/>
  <c r="H399" i="1" s="1"/>
  <c r="I399" i="1"/>
  <c r="J399" i="1"/>
  <c r="K399" i="1"/>
  <c r="N399" i="1" s="1"/>
  <c r="L399" i="1"/>
  <c r="M399" i="1" s="1"/>
  <c r="G400" i="1"/>
  <c r="H400" i="1" s="1"/>
  <c r="I400" i="1"/>
  <c r="J400" i="1"/>
  <c r="K400" i="1"/>
  <c r="N400" i="1" s="1"/>
  <c r="O400" i="1" s="1"/>
  <c r="BJ401" i="1" s="1"/>
  <c r="BK401" i="1" s="1"/>
  <c r="L400" i="1"/>
  <c r="M400" i="1" s="1"/>
  <c r="G401" i="1"/>
  <c r="H401" i="1" s="1"/>
  <c r="I401" i="1"/>
  <c r="J401" i="1"/>
  <c r="K401" i="1"/>
  <c r="N401" i="1" s="1"/>
  <c r="L401" i="1"/>
  <c r="M401" i="1" s="1"/>
  <c r="BT402" i="1" s="1"/>
  <c r="G402" i="1"/>
  <c r="H402" i="1" s="1"/>
  <c r="I402" i="1"/>
  <c r="J402" i="1"/>
  <c r="K402" i="1"/>
  <c r="S402" i="1" s="1"/>
  <c r="L402" i="1"/>
  <c r="M402" i="1" s="1"/>
  <c r="G403" i="1"/>
  <c r="H403" i="1" s="1"/>
  <c r="I403" i="1"/>
  <c r="J403" i="1"/>
  <c r="K403" i="1"/>
  <c r="R403" i="1" s="1"/>
  <c r="BE404" i="1" s="1"/>
  <c r="L403" i="1"/>
  <c r="M403" i="1" s="1"/>
  <c r="G404" i="1"/>
  <c r="H404" i="1" s="1"/>
  <c r="I404" i="1"/>
  <c r="J404" i="1"/>
  <c r="K404" i="1"/>
  <c r="N404" i="1" s="1"/>
  <c r="L404" i="1"/>
  <c r="M404" i="1" s="1"/>
  <c r="G405" i="1"/>
  <c r="H405" i="1" s="1"/>
  <c r="I405" i="1"/>
  <c r="J405" i="1"/>
  <c r="K405" i="1"/>
  <c r="N405" i="1" s="1"/>
  <c r="L405" i="1"/>
  <c r="M405" i="1" s="1"/>
  <c r="G406" i="1"/>
  <c r="H406" i="1" s="1"/>
  <c r="I406" i="1"/>
  <c r="J406" i="1"/>
  <c r="K406" i="1"/>
  <c r="N406" i="1" s="1"/>
  <c r="L406" i="1"/>
  <c r="M406" i="1" s="1"/>
  <c r="G407" i="1"/>
  <c r="H407" i="1" s="1"/>
  <c r="I407" i="1"/>
  <c r="J407" i="1"/>
  <c r="K407" i="1"/>
  <c r="N407" i="1" s="1"/>
  <c r="L407" i="1"/>
  <c r="M407" i="1" s="1"/>
  <c r="G408" i="1"/>
  <c r="H408" i="1" s="1"/>
  <c r="I408" i="1"/>
  <c r="J408" i="1"/>
  <c r="K408" i="1"/>
  <c r="N408" i="1" s="1"/>
  <c r="O408" i="1" s="1"/>
  <c r="BJ409" i="1" s="1"/>
  <c r="BK409" i="1" s="1"/>
  <c r="L408" i="1"/>
  <c r="M408" i="1" s="1"/>
  <c r="G409" i="1"/>
  <c r="H409" i="1" s="1"/>
  <c r="I409" i="1"/>
  <c r="J409" i="1"/>
  <c r="K409" i="1"/>
  <c r="N409" i="1" s="1"/>
  <c r="L409" i="1"/>
  <c r="M409" i="1" s="1"/>
  <c r="G410" i="1"/>
  <c r="H410" i="1" s="1"/>
  <c r="I410" i="1"/>
  <c r="J410" i="1"/>
  <c r="K410" i="1"/>
  <c r="S410" i="1" s="1"/>
  <c r="L410" i="1"/>
  <c r="M410" i="1" s="1"/>
  <c r="G411" i="1"/>
  <c r="H411" i="1" s="1"/>
  <c r="I411" i="1"/>
  <c r="J411" i="1"/>
  <c r="K411" i="1"/>
  <c r="R411" i="1" s="1"/>
  <c r="BE412" i="1" s="1"/>
  <c r="L411" i="1"/>
  <c r="M411" i="1" s="1"/>
  <c r="G412" i="1"/>
  <c r="H412" i="1" s="1"/>
  <c r="I412" i="1"/>
  <c r="J412" i="1"/>
  <c r="K412" i="1"/>
  <c r="N412" i="1" s="1"/>
  <c r="L412" i="1"/>
  <c r="M412" i="1" s="1"/>
  <c r="G413" i="1"/>
  <c r="H413" i="1" s="1"/>
  <c r="I413" i="1"/>
  <c r="J413" i="1"/>
  <c r="K413" i="1"/>
  <c r="N413" i="1" s="1"/>
  <c r="L413" i="1"/>
  <c r="M413" i="1" s="1"/>
  <c r="G414" i="1"/>
  <c r="H414" i="1" s="1"/>
  <c r="I414" i="1"/>
  <c r="J414" i="1"/>
  <c r="K414" i="1"/>
  <c r="N414" i="1" s="1"/>
  <c r="L414" i="1"/>
  <c r="M414" i="1" s="1"/>
  <c r="G415" i="1"/>
  <c r="H415" i="1" s="1"/>
  <c r="I415" i="1"/>
  <c r="J415" i="1"/>
  <c r="K415" i="1"/>
  <c r="N415" i="1" s="1"/>
  <c r="L415" i="1"/>
  <c r="M415" i="1" s="1"/>
  <c r="G416" i="1"/>
  <c r="H416" i="1" s="1"/>
  <c r="I416" i="1"/>
  <c r="J416" i="1"/>
  <c r="K416" i="1"/>
  <c r="R416" i="1" s="1"/>
  <c r="BE417" i="1" s="1"/>
  <c r="L416" i="1"/>
  <c r="M416" i="1" s="1"/>
  <c r="G417" i="1"/>
  <c r="H417" i="1" s="1"/>
  <c r="I417" i="1"/>
  <c r="J417" i="1"/>
  <c r="K417" i="1"/>
  <c r="N417" i="1" s="1"/>
  <c r="L417" i="1"/>
  <c r="M417" i="1" s="1"/>
  <c r="G418" i="1"/>
  <c r="H418" i="1" s="1"/>
  <c r="I418" i="1"/>
  <c r="J418" i="1"/>
  <c r="K418" i="1"/>
  <c r="S418" i="1" s="1"/>
  <c r="L418" i="1"/>
  <c r="M418" i="1" s="1"/>
  <c r="G419" i="1"/>
  <c r="H419" i="1" s="1"/>
  <c r="I419" i="1"/>
  <c r="J419" i="1"/>
  <c r="K419" i="1"/>
  <c r="R419" i="1" s="1"/>
  <c r="BE420" i="1" s="1"/>
  <c r="L419" i="1"/>
  <c r="M419" i="1" s="1"/>
  <c r="BN421" i="1" s="1"/>
  <c r="G420" i="1"/>
  <c r="H420" i="1" s="1"/>
  <c r="I420" i="1"/>
  <c r="J420" i="1"/>
  <c r="K420" i="1"/>
  <c r="N420" i="1" s="1"/>
  <c r="L420" i="1"/>
  <c r="M420" i="1" s="1"/>
  <c r="G421" i="1"/>
  <c r="H421" i="1" s="1"/>
  <c r="I421" i="1"/>
  <c r="J421" i="1"/>
  <c r="K421" i="1"/>
  <c r="S421" i="1" s="1"/>
  <c r="L421" i="1"/>
  <c r="M421" i="1" s="1"/>
  <c r="G422" i="1"/>
  <c r="H422" i="1" s="1"/>
  <c r="I422" i="1"/>
  <c r="J422" i="1"/>
  <c r="K422" i="1"/>
  <c r="N422" i="1" s="1"/>
  <c r="L422" i="1"/>
  <c r="M422" i="1" s="1"/>
  <c r="G423" i="1"/>
  <c r="H423" i="1" s="1"/>
  <c r="I423" i="1"/>
  <c r="J423" i="1"/>
  <c r="K423" i="1"/>
  <c r="N423" i="1" s="1"/>
  <c r="L423" i="1"/>
  <c r="M423" i="1" s="1"/>
  <c r="G424" i="1"/>
  <c r="H424" i="1" s="1"/>
  <c r="I424" i="1"/>
  <c r="J424" i="1"/>
  <c r="K424" i="1"/>
  <c r="S424" i="1" s="1"/>
  <c r="L424" i="1"/>
  <c r="M424" i="1" s="1"/>
  <c r="G425" i="1"/>
  <c r="H425" i="1" s="1"/>
  <c r="I425" i="1"/>
  <c r="J425" i="1"/>
  <c r="K425" i="1"/>
  <c r="S425" i="1" s="1"/>
  <c r="L425" i="1"/>
  <c r="M425" i="1" s="1"/>
  <c r="G426" i="1"/>
  <c r="H426" i="1" s="1"/>
  <c r="I426" i="1"/>
  <c r="J426" i="1"/>
  <c r="K426" i="1"/>
  <c r="S426" i="1" s="1"/>
  <c r="L426" i="1"/>
  <c r="M426" i="1" s="1"/>
  <c r="G427" i="1"/>
  <c r="H427" i="1" s="1"/>
  <c r="I427" i="1"/>
  <c r="J427" i="1"/>
  <c r="K427" i="1"/>
  <c r="R427" i="1" s="1"/>
  <c r="BE428" i="1" s="1"/>
  <c r="L427" i="1"/>
  <c r="M427" i="1" s="1"/>
  <c r="G428" i="1"/>
  <c r="H428" i="1" s="1"/>
  <c r="I428" i="1"/>
  <c r="J428" i="1"/>
  <c r="K428" i="1"/>
  <c r="N428" i="1" s="1"/>
  <c r="L428" i="1"/>
  <c r="M428" i="1" s="1"/>
  <c r="G429" i="1"/>
  <c r="H429" i="1" s="1"/>
  <c r="I429" i="1"/>
  <c r="J429" i="1"/>
  <c r="K429" i="1"/>
  <c r="S429" i="1" s="1"/>
  <c r="L429" i="1"/>
  <c r="M429" i="1" s="1"/>
  <c r="G430" i="1"/>
  <c r="H430" i="1" s="1"/>
  <c r="I430" i="1"/>
  <c r="J430" i="1"/>
  <c r="K430" i="1"/>
  <c r="N430" i="1" s="1"/>
  <c r="L430" i="1"/>
  <c r="M430" i="1" s="1"/>
  <c r="G431" i="1"/>
  <c r="H431" i="1" s="1"/>
  <c r="I431" i="1"/>
  <c r="J431" i="1"/>
  <c r="K431" i="1"/>
  <c r="N431" i="1" s="1"/>
  <c r="L431" i="1"/>
  <c r="M431" i="1" s="1"/>
  <c r="G432" i="1"/>
  <c r="H432" i="1" s="1"/>
  <c r="I432" i="1"/>
  <c r="J432" i="1"/>
  <c r="K432" i="1"/>
  <c r="N432" i="1" s="1"/>
  <c r="O432" i="1" s="1"/>
  <c r="BJ433" i="1" s="1"/>
  <c r="BK433" i="1" s="1"/>
  <c r="L432" i="1"/>
  <c r="M432" i="1" s="1"/>
  <c r="G433" i="1"/>
  <c r="H433" i="1" s="1"/>
  <c r="I433" i="1"/>
  <c r="J433" i="1"/>
  <c r="K433" i="1"/>
  <c r="N433" i="1" s="1"/>
  <c r="L433" i="1"/>
  <c r="M433" i="1" s="1"/>
  <c r="B321" i="1"/>
  <c r="C321" i="1" s="1"/>
  <c r="AF320" i="1" s="1"/>
  <c r="D321" i="1"/>
  <c r="E321" i="1"/>
  <c r="F321" i="1" s="1"/>
  <c r="AR321" i="1" s="1"/>
  <c r="G321" i="1"/>
  <c r="H321" i="1" s="1"/>
  <c r="I321" i="1"/>
  <c r="J321" i="1"/>
  <c r="K321" i="1"/>
  <c r="N321" i="1" s="1"/>
  <c r="L321" i="1"/>
  <c r="M321" i="1" s="1"/>
  <c r="B322" i="1"/>
  <c r="C322" i="1" s="1"/>
  <c r="AF321" i="1" s="1"/>
  <c r="D322" i="1"/>
  <c r="E322" i="1"/>
  <c r="F322" i="1" s="1"/>
  <c r="AR322" i="1" s="1"/>
  <c r="G322" i="1"/>
  <c r="H322" i="1" s="1"/>
  <c r="I322" i="1"/>
  <c r="J322" i="1"/>
  <c r="K322" i="1"/>
  <c r="N322" i="1" s="1"/>
  <c r="L322" i="1"/>
  <c r="M322" i="1" s="1"/>
  <c r="B323" i="1"/>
  <c r="C323" i="1" s="1"/>
  <c r="AF322" i="1" s="1"/>
  <c r="D323" i="1"/>
  <c r="E323" i="1"/>
  <c r="F323" i="1" s="1"/>
  <c r="AR323" i="1" s="1"/>
  <c r="G323" i="1"/>
  <c r="H323" i="1" s="1"/>
  <c r="I323" i="1"/>
  <c r="J323" i="1"/>
  <c r="K323" i="1"/>
  <c r="R323" i="1" s="1"/>
  <c r="BE324" i="1" s="1"/>
  <c r="L323" i="1"/>
  <c r="M323" i="1" s="1"/>
  <c r="B324" i="1"/>
  <c r="C324" i="1" s="1"/>
  <c r="AF323" i="1" s="1"/>
  <c r="D324" i="1"/>
  <c r="E324" i="1"/>
  <c r="F324" i="1" s="1"/>
  <c r="AR324" i="1" s="1"/>
  <c r="G324" i="1"/>
  <c r="H324" i="1" s="1"/>
  <c r="I324" i="1"/>
  <c r="J324" i="1"/>
  <c r="K324" i="1"/>
  <c r="N324" i="1" s="1"/>
  <c r="L324" i="1"/>
  <c r="M324" i="1" s="1"/>
  <c r="B325" i="1"/>
  <c r="C325" i="1" s="1"/>
  <c r="AF324" i="1" s="1"/>
  <c r="D325" i="1"/>
  <c r="E325" i="1"/>
  <c r="F325" i="1" s="1"/>
  <c r="AR325" i="1" s="1"/>
  <c r="G325" i="1"/>
  <c r="H325" i="1" s="1"/>
  <c r="I325" i="1"/>
  <c r="J325" i="1"/>
  <c r="K325" i="1"/>
  <c r="N325" i="1" s="1"/>
  <c r="O325" i="1" s="1"/>
  <c r="BJ326" i="1" s="1"/>
  <c r="BK326" i="1" s="1"/>
  <c r="L325" i="1"/>
  <c r="M325" i="1" s="1"/>
  <c r="B326" i="1"/>
  <c r="C326" i="1" s="1"/>
  <c r="AF325" i="1" s="1"/>
  <c r="D326" i="1"/>
  <c r="E326" i="1"/>
  <c r="F326" i="1" s="1"/>
  <c r="AR326" i="1" s="1"/>
  <c r="G326" i="1"/>
  <c r="H326" i="1" s="1"/>
  <c r="I326" i="1"/>
  <c r="J326" i="1"/>
  <c r="K326" i="1"/>
  <c r="R326" i="1" s="1"/>
  <c r="BE327" i="1" s="1"/>
  <c r="L326" i="1"/>
  <c r="M326" i="1" s="1"/>
  <c r="B327" i="1"/>
  <c r="C327" i="1" s="1"/>
  <c r="AF326" i="1" s="1"/>
  <c r="D327" i="1"/>
  <c r="E327" i="1"/>
  <c r="F327" i="1" s="1"/>
  <c r="AR327" i="1" s="1"/>
  <c r="G327" i="1"/>
  <c r="H327" i="1" s="1"/>
  <c r="I327" i="1"/>
  <c r="J327" i="1"/>
  <c r="K327" i="1"/>
  <c r="N327" i="1" s="1"/>
  <c r="L327" i="1"/>
  <c r="M327" i="1" s="1"/>
  <c r="B328" i="1"/>
  <c r="C328" i="1" s="1"/>
  <c r="AF327" i="1" s="1"/>
  <c r="D328" i="1"/>
  <c r="E328" i="1"/>
  <c r="F328" i="1" s="1"/>
  <c r="AR328" i="1" s="1"/>
  <c r="G328" i="1"/>
  <c r="H328" i="1" s="1"/>
  <c r="I328" i="1"/>
  <c r="J328" i="1"/>
  <c r="K328" i="1"/>
  <c r="L328" i="1"/>
  <c r="M328" i="1" s="1"/>
  <c r="B329" i="1"/>
  <c r="C329" i="1" s="1"/>
  <c r="AF328" i="1" s="1"/>
  <c r="D329" i="1"/>
  <c r="E329" i="1"/>
  <c r="F329" i="1" s="1"/>
  <c r="AR329" i="1" s="1"/>
  <c r="G329" i="1"/>
  <c r="H329" i="1" s="1"/>
  <c r="I329" i="1"/>
  <c r="J329" i="1"/>
  <c r="K329" i="1"/>
  <c r="N329" i="1" s="1"/>
  <c r="L329" i="1"/>
  <c r="M329" i="1" s="1"/>
  <c r="B330" i="1"/>
  <c r="C330" i="1" s="1"/>
  <c r="AF329" i="1" s="1"/>
  <c r="D330" i="1"/>
  <c r="E330" i="1"/>
  <c r="F330" i="1" s="1"/>
  <c r="AR330" i="1" s="1"/>
  <c r="G330" i="1"/>
  <c r="H330" i="1" s="1"/>
  <c r="I330" i="1"/>
  <c r="J330" i="1"/>
  <c r="K330" i="1"/>
  <c r="N330" i="1" s="1"/>
  <c r="L330" i="1"/>
  <c r="M330" i="1" s="1"/>
  <c r="B331" i="1"/>
  <c r="C331" i="1" s="1"/>
  <c r="AF330" i="1" s="1"/>
  <c r="D331" i="1"/>
  <c r="E331" i="1"/>
  <c r="F331" i="1" s="1"/>
  <c r="AR331" i="1" s="1"/>
  <c r="G331" i="1"/>
  <c r="H331" i="1" s="1"/>
  <c r="I331" i="1"/>
  <c r="J331" i="1"/>
  <c r="K331" i="1"/>
  <c r="R331" i="1" s="1"/>
  <c r="BE332" i="1" s="1"/>
  <c r="L331" i="1"/>
  <c r="M331" i="1" s="1"/>
  <c r="B332" i="1"/>
  <c r="C332" i="1" s="1"/>
  <c r="AF331" i="1" s="1"/>
  <c r="D332" i="1"/>
  <c r="E332" i="1"/>
  <c r="F332" i="1" s="1"/>
  <c r="AN332" i="1" s="1"/>
  <c r="G332" i="1"/>
  <c r="H332" i="1" s="1"/>
  <c r="I332" i="1"/>
  <c r="J332" i="1"/>
  <c r="K332" i="1"/>
  <c r="L332" i="1"/>
  <c r="M332" i="1" s="1"/>
  <c r="BW333" i="1" s="1"/>
  <c r="B333" i="1"/>
  <c r="C333" i="1" s="1"/>
  <c r="AF332" i="1" s="1"/>
  <c r="D333" i="1"/>
  <c r="E333" i="1"/>
  <c r="F333" i="1" s="1"/>
  <c r="AR333" i="1" s="1"/>
  <c r="G333" i="1"/>
  <c r="H333" i="1" s="1"/>
  <c r="I333" i="1"/>
  <c r="J333" i="1"/>
  <c r="K333" i="1"/>
  <c r="N333" i="1" s="1"/>
  <c r="O333" i="1" s="1"/>
  <c r="BJ334" i="1" s="1"/>
  <c r="BK334" i="1" s="1"/>
  <c r="L333" i="1"/>
  <c r="M333" i="1" s="1"/>
  <c r="B334" i="1"/>
  <c r="C334" i="1" s="1"/>
  <c r="AF333" i="1" s="1"/>
  <c r="D334" i="1"/>
  <c r="E334" i="1"/>
  <c r="F334" i="1" s="1"/>
  <c r="AR334" i="1" s="1"/>
  <c r="G334" i="1"/>
  <c r="H334" i="1" s="1"/>
  <c r="I334" i="1"/>
  <c r="J334" i="1"/>
  <c r="K334" i="1"/>
  <c r="S334" i="1" s="1"/>
  <c r="L334" i="1"/>
  <c r="M334" i="1" s="1"/>
  <c r="B335" i="1"/>
  <c r="C335" i="1" s="1"/>
  <c r="AF334" i="1" s="1"/>
  <c r="D335" i="1"/>
  <c r="E335" i="1"/>
  <c r="F335" i="1" s="1"/>
  <c r="AR335" i="1" s="1"/>
  <c r="G335" i="1"/>
  <c r="H335" i="1" s="1"/>
  <c r="I335" i="1"/>
  <c r="J335" i="1"/>
  <c r="K335" i="1"/>
  <c r="N335" i="1" s="1"/>
  <c r="L335" i="1"/>
  <c r="M335" i="1" s="1"/>
  <c r="B336" i="1"/>
  <c r="C336" i="1" s="1"/>
  <c r="AF335" i="1" s="1"/>
  <c r="D336" i="1"/>
  <c r="E336" i="1"/>
  <c r="F336" i="1" s="1"/>
  <c r="AR336" i="1" s="1"/>
  <c r="G336" i="1"/>
  <c r="H336" i="1" s="1"/>
  <c r="I336" i="1"/>
  <c r="J336" i="1"/>
  <c r="K336" i="1"/>
  <c r="L336" i="1"/>
  <c r="M336" i="1" s="1"/>
  <c r="B337" i="1"/>
  <c r="C337" i="1" s="1"/>
  <c r="AF336" i="1" s="1"/>
  <c r="D337" i="1"/>
  <c r="E337" i="1"/>
  <c r="F337" i="1" s="1"/>
  <c r="AR337" i="1" s="1"/>
  <c r="G337" i="1"/>
  <c r="H337" i="1" s="1"/>
  <c r="I337" i="1"/>
  <c r="J337" i="1"/>
  <c r="K337" i="1"/>
  <c r="N337" i="1" s="1"/>
  <c r="L337" i="1"/>
  <c r="M337" i="1" s="1"/>
  <c r="BT338" i="1" s="1"/>
  <c r="B338" i="1"/>
  <c r="C338" i="1" s="1"/>
  <c r="AF337" i="1" s="1"/>
  <c r="D338" i="1"/>
  <c r="E338" i="1"/>
  <c r="F338" i="1" s="1"/>
  <c r="AR338" i="1" s="1"/>
  <c r="G338" i="1"/>
  <c r="H338" i="1" s="1"/>
  <c r="I338" i="1"/>
  <c r="J338" i="1"/>
  <c r="K338" i="1"/>
  <c r="N338" i="1" s="1"/>
  <c r="L338" i="1"/>
  <c r="M338" i="1" s="1"/>
  <c r="B339" i="1"/>
  <c r="C339" i="1" s="1"/>
  <c r="AF338" i="1" s="1"/>
  <c r="D339" i="1"/>
  <c r="E339" i="1"/>
  <c r="F339" i="1" s="1"/>
  <c r="AR339" i="1" s="1"/>
  <c r="G339" i="1"/>
  <c r="H339" i="1" s="1"/>
  <c r="I339" i="1"/>
  <c r="J339" i="1"/>
  <c r="K339" i="1"/>
  <c r="R339" i="1" s="1"/>
  <c r="BE340" i="1" s="1"/>
  <c r="L339" i="1"/>
  <c r="M339" i="1" s="1"/>
  <c r="B340" i="1"/>
  <c r="C340" i="1" s="1"/>
  <c r="AF339" i="1" s="1"/>
  <c r="D340" i="1"/>
  <c r="E340" i="1"/>
  <c r="F340" i="1" s="1"/>
  <c r="AN340" i="1" s="1"/>
  <c r="G340" i="1"/>
  <c r="H340" i="1" s="1"/>
  <c r="I340" i="1"/>
  <c r="J340" i="1"/>
  <c r="K340" i="1"/>
  <c r="N340" i="1" s="1"/>
  <c r="L340" i="1"/>
  <c r="M340" i="1" s="1"/>
  <c r="B341" i="1"/>
  <c r="C341" i="1" s="1"/>
  <c r="AF340" i="1" s="1"/>
  <c r="D341" i="1"/>
  <c r="E341" i="1"/>
  <c r="F341" i="1" s="1"/>
  <c r="AR341" i="1" s="1"/>
  <c r="G341" i="1"/>
  <c r="H341" i="1" s="1"/>
  <c r="I341" i="1"/>
  <c r="J341" i="1"/>
  <c r="K341" i="1"/>
  <c r="R341" i="1" s="1"/>
  <c r="BE342" i="1" s="1"/>
  <c r="L341" i="1"/>
  <c r="M341" i="1" s="1"/>
  <c r="B342" i="1"/>
  <c r="C342" i="1" s="1"/>
  <c r="AF341" i="1" s="1"/>
  <c r="D342" i="1"/>
  <c r="E342" i="1"/>
  <c r="F342" i="1" s="1"/>
  <c r="AR342" i="1" s="1"/>
  <c r="G342" i="1"/>
  <c r="H342" i="1" s="1"/>
  <c r="I342" i="1"/>
  <c r="J342" i="1"/>
  <c r="K342" i="1"/>
  <c r="L342" i="1"/>
  <c r="M342" i="1" s="1"/>
  <c r="BP343" i="1" s="1"/>
  <c r="B343" i="1"/>
  <c r="C343" i="1" s="1"/>
  <c r="AF342" i="1" s="1"/>
  <c r="D343" i="1"/>
  <c r="E343" i="1"/>
  <c r="F343" i="1" s="1"/>
  <c r="AR343" i="1" s="1"/>
  <c r="G343" i="1"/>
  <c r="H343" i="1" s="1"/>
  <c r="I343" i="1"/>
  <c r="J343" i="1"/>
  <c r="K343" i="1"/>
  <c r="R343" i="1" s="1"/>
  <c r="BE344" i="1" s="1"/>
  <c r="L343" i="1"/>
  <c r="M343" i="1" s="1"/>
  <c r="B344" i="1"/>
  <c r="C344" i="1" s="1"/>
  <c r="AF343" i="1" s="1"/>
  <c r="D344" i="1"/>
  <c r="E344" i="1"/>
  <c r="F344" i="1" s="1"/>
  <c r="AR344" i="1" s="1"/>
  <c r="G344" i="1"/>
  <c r="H344" i="1" s="1"/>
  <c r="I344" i="1"/>
  <c r="J344" i="1"/>
  <c r="K344" i="1"/>
  <c r="L344" i="1"/>
  <c r="M344" i="1" s="1"/>
  <c r="B345" i="1"/>
  <c r="C345" i="1" s="1"/>
  <c r="AF344" i="1" s="1"/>
  <c r="D345" i="1"/>
  <c r="E345" i="1"/>
  <c r="F345" i="1" s="1"/>
  <c r="AR345" i="1" s="1"/>
  <c r="G345" i="1"/>
  <c r="H345" i="1" s="1"/>
  <c r="I345" i="1"/>
  <c r="J345" i="1"/>
  <c r="K345" i="1"/>
  <c r="N345" i="1" s="1"/>
  <c r="L345" i="1"/>
  <c r="M345" i="1" s="1"/>
  <c r="B346" i="1"/>
  <c r="C346" i="1" s="1"/>
  <c r="AF345" i="1" s="1"/>
  <c r="D346" i="1"/>
  <c r="E346" i="1"/>
  <c r="F346" i="1" s="1"/>
  <c r="AR346" i="1" s="1"/>
  <c r="G346" i="1"/>
  <c r="H346" i="1" s="1"/>
  <c r="I346" i="1"/>
  <c r="J346" i="1"/>
  <c r="K346" i="1"/>
  <c r="N346" i="1" s="1"/>
  <c r="L346" i="1"/>
  <c r="M346" i="1" s="1"/>
  <c r="B347" i="1"/>
  <c r="C347" i="1" s="1"/>
  <c r="AF346" i="1" s="1"/>
  <c r="D347" i="1"/>
  <c r="E347" i="1"/>
  <c r="F347" i="1" s="1"/>
  <c r="AR347" i="1" s="1"/>
  <c r="G347" i="1"/>
  <c r="H347" i="1" s="1"/>
  <c r="I347" i="1"/>
  <c r="J347" i="1"/>
  <c r="K347" i="1"/>
  <c r="R347" i="1" s="1"/>
  <c r="BE348" i="1" s="1"/>
  <c r="L347" i="1"/>
  <c r="M347" i="1" s="1"/>
  <c r="BT348" i="1" s="1"/>
  <c r="B348" i="1"/>
  <c r="C348" i="1" s="1"/>
  <c r="AF347" i="1" s="1"/>
  <c r="D348" i="1"/>
  <c r="E348" i="1"/>
  <c r="F348" i="1" s="1"/>
  <c r="AN348" i="1" s="1"/>
  <c r="G348" i="1"/>
  <c r="H348" i="1" s="1"/>
  <c r="I348" i="1"/>
  <c r="J348" i="1"/>
  <c r="K348" i="1"/>
  <c r="N348" i="1" s="1"/>
  <c r="L348" i="1"/>
  <c r="M348" i="1" s="1"/>
  <c r="B349" i="1"/>
  <c r="C349" i="1" s="1"/>
  <c r="AF348" i="1" s="1"/>
  <c r="D349" i="1"/>
  <c r="E349" i="1"/>
  <c r="F349" i="1" s="1"/>
  <c r="AR349" i="1" s="1"/>
  <c r="G349" i="1"/>
  <c r="H349" i="1" s="1"/>
  <c r="I349" i="1"/>
  <c r="J349" i="1"/>
  <c r="K349" i="1"/>
  <c r="N349" i="1" s="1"/>
  <c r="O349" i="1" s="1"/>
  <c r="BJ350" i="1" s="1"/>
  <c r="BK350" i="1" s="1"/>
  <c r="L349" i="1"/>
  <c r="M349" i="1" s="1"/>
  <c r="BT350" i="1" s="1"/>
  <c r="B350" i="1"/>
  <c r="C350" i="1" s="1"/>
  <c r="AF349" i="1" s="1"/>
  <c r="D350" i="1"/>
  <c r="E350" i="1"/>
  <c r="F350" i="1" s="1"/>
  <c r="AR350" i="1" s="1"/>
  <c r="G350" i="1"/>
  <c r="H350" i="1" s="1"/>
  <c r="I350" i="1"/>
  <c r="J350" i="1"/>
  <c r="K350" i="1"/>
  <c r="N350" i="1" s="1"/>
  <c r="L350" i="1"/>
  <c r="M350" i="1" s="1"/>
  <c r="B351" i="1"/>
  <c r="C351" i="1" s="1"/>
  <c r="AF350" i="1" s="1"/>
  <c r="D351" i="1"/>
  <c r="E351" i="1"/>
  <c r="F351" i="1" s="1"/>
  <c r="AR351" i="1" s="1"/>
  <c r="G351" i="1"/>
  <c r="H351" i="1" s="1"/>
  <c r="I351" i="1"/>
  <c r="J351" i="1"/>
  <c r="K351" i="1"/>
  <c r="N351" i="1" s="1"/>
  <c r="L351" i="1"/>
  <c r="M351" i="1" s="1"/>
  <c r="B352" i="1"/>
  <c r="C352" i="1" s="1"/>
  <c r="AF351" i="1" s="1"/>
  <c r="D352" i="1"/>
  <c r="E352" i="1"/>
  <c r="F352" i="1" s="1"/>
  <c r="AR352" i="1" s="1"/>
  <c r="G352" i="1"/>
  <c r="H352" i="1" s="1"/>
  <c r="I352" i="1"/>
  <c r="J352" i="1"/>
  <c r="K352" i="1"/>
  <c r="S352" i="1" s="1"/>
  <c r="L352" i="1"/>
  <c r="M352" i="1" s="1"/>
  <c r="B434" i="1"/>
  <c r="C434" i="1" s="1"/>
  <c r="AF433" i="1" s="1"/>
  <c r="D434" i="1"/>
  <c r="E434" i="1"/>
  <c r="F434" i="1" s="1"/>
  <c r="G434" i="1"/>
  <c r="H434" i="1" s="1"/>
  <c r="I434" i="1"/>
  <c r="J434" i="1"/>
  <c r="K434" i="1"/>
  <c r="N434" i="1" s="1"/>
  <c r="L434" i="1"/>
  <c r="M434" i="1" s="1"/>
  <c r="B310" i="1"/>
  <c r="C310" i="1" s="1"/>
  <c r="AF309" i="1" s="1"/>
  <c r="D310" i="1"/>
  <c r="E310" i="1"/>
  <c r="F310" i="1" s="1"/>
  <c r="AR310" i="1" s="1"/>
  <c r="G310" i="1"/>
  <c r="H310" i="1" s="1"/>
  <c r="I310" i="1"/>
  <c r="J310" i="1"/>
  <c r="K310" i="1"/>
  <c r="R310" i="1" s="1"/>
  <c r="BE311" i="1" s="1"/>
  <c r="L310" i="1"/>
  <c r="M310" i="1" s="1"/>
  <c r="B311" i="1"/>
  <c r="C311" i="1" s="1"/>
  <c r="AF310" i="1" s="1"/>
  <c r="D311" i="1"/>
  <c r="E311" i="1"/>
  <c r="F311" i="1" s="1"/>
  <c r="AR311" i="1" s="1"/>
  <c r="G311" i="1"/>
  <c r="H311" i="1" s="1"/>
  <c r="I311" i="1"/>
  <c r="J311" i="1"/>
  <c r="K311" i="1"/>
  <c r="N311" i="1" s="1"/>
  <c r="L311" i="1"/>
  <c r="M311" i="1" s="1"/>
  <c r="B312" i="1"/>
  <c r="C312" i="1" s="1"/>
  <c r="AF311" i="1" s="1"/>
  <c r="D312" i="1"/>
  <c r="E312" i="1"/>
  <c r="F312" i="1" s="1"/>
  <c r="AR312" i="1" s="1"/>
  <c r="G312" i="1"/>
  <c r="H312" i="1" s="1"/>
  <c r="I312" i="1"/>
  <c r="J312" i="1"/>
  <c r="K312" i="1"/>
  <c r="R312" i="1" s="1"/>
  <c r="BE313" i="1" s="1"/>
  <c r="L312" i="1"/>
  <c r="M312" i="1" s="1"/>
  <c r="BT313" i="1" s="1"/>
  <c r="B313" i="1"/>
  <c r="C313" i="1" s="1"/>
  <c r="AF312" i="1" s="1"/>
  <c r="D313" i="1"/>
  <c r="E313" i="1"/>
  <c r="F313" i="1" s="1"/>
  <c r="AR313" i="1" s="1"/>
  <c r="G313" i="1"/>
  <c r="H313" i="1" s="1"/>
  <c r="I313" i="1"/>
  <c r="J313" i="1"/>
  <c r="K313" i="1"/>
  <c r="N313" i="1" s="1"/>
  <c r="L313" i="1"/>
  <c r="M313" i="1" s="1"/>
  <c r="BT314" i="1" s="1"/>
  <c r="B314" i="1"/>
  <c r="C314" i="1" s="1"/>
  <c r="AF313" i="1" s="1"/>
  <c r="D314" i="1"/>
  <c r="E314" i="1"/>
  <c r="F314" i="1" s="1"/>
  <c r="AR314" i="1" s="1"/>
  <c r="G314" i="1"/>
  <c r="H314" i="1" s="1"/>
  <c r="I314" i="1"/>
  <c r="J314" i="1"/>
  <c r="K314" i="1"/>
  <c r="N314" i="1" s="1"/>
  <c r="L314" i="1"/>
  <c r="M314" i="1" s="1"/>
  <c r="BT315" i="1" s="1"/>
  <c r="B315" i="1"/>
  <c r="C315" i="1" s="1"/>
  <c r="AF314" i="1" s="1"/>
  <c r="D315" i="1"/>
  <c r="E315" i="1"/>
  <c r="F315" i="1" s="1"/>
  <c r="AR315" i="1" s="1"/>
  <c r="G315" i="1"/>
  <c r="H315" i="1" s="1"/>
  <c r="I315" i="1"/>
  <c r="J315" i="1"/>
  <c r="K315" i="1"/>
  <c r="N315" i="1" s="1"/>
  <c r="L315" i="1"/>
  <c r="M315" i="1" s="1"/>
  <c r="BT316" i="1" s="1"/>
  <c r="B316" i="1"/>
  <c r="C316" i="1" s="1"/>
  <c r="AF315" i="1" s="1"/>
  <c r="D316" i="1"/>
  <c r="E316" i="1"/>
  <c r="F316" i="1" s="1"/>
  <c r="AN316" i="1" s="1"/>
  <c r="G316" i="1"/>
  <c r="H316" i="1" s="1"/>
  <c r="I316" i="1"/>
  <c r="J316" i="1"/>
  <c r="K316" i="1"/>
  <c r="S316" i="1" s="1"/>
  <c r="L316" i="1"/>
  <c r="M316" i="1" s="1"/>
  <c r="B317" i="1"/>
  <c r="C317" i="1" s="1"/>
  <c r="AF316" i="1" s="1"/>
  <c r="D317" i="1"/>
  <c r="E317" i="1"/>
  <c r="F317" i="1" s="1"/>
  <c r="AR317" i="1" s="1"/>
  <c r="G317" i="1"/>
  <c r="H317" i="1" s="1"/>
  <c r="I317" i="1"/>
  <c r="J317" i="1"/>
  <c r="K317" i="1"/>
  <c r="S317" i="1" s="1"/>
  <c r="L317" i="1"/>
  <c r="M317" i="1" s="1"/>
  <c r="BS318" i="1" s="1"/>
  <c r="B318" i="1"/>
  <c r="C318" i="1" s="1"/>
  <c r="AF317" i="1" s="1"/>
  <c r="D318" i="1"/>
  <c r="E318" i="1"/>
  <c r="F318" i="1" s="1"/>
  <c r="AR318" i="1" s="1"/>
  <c r="G318" i="1"/>
  <c r="H318" i="1" s="1"/>
  <c r="I318" i="1"/>
  <c r="J318" i="1"/>
  <c r="K318" i="1"/>
  <c r="N318" i="1" s="1"/>
  <c r="L318" i="1"/>
  <c r="M318" i="1" s="1"/>
  <c r="B319" i="1"/>
  <c r="C319" i="1" s="1"/>
  <c r="AF318" i="1" s="1"/>
  <c r="D319" i="1"/>
  <c r="E319" i="1"/>
  <c r="F319" i="1" s="1"/>
  <c r="AR319" i="1" s="1"/>
  <c r="G319" i="1"/>
  <c r="H319" i="1" s="1"/>
  <c r="I319" i="1"/>
  <c r="J319" i="1"/>
  <c r="K319" i="1"/>
  <c r="N319" i="1" s="1"/>
  <c r="L319" i="1"/>
  <c r="M319" i="1" s="1"/>
  <c r="BT320" i="1" s="1"/>
  <c r="B320" i="1"/>
  <c r="C320" i="1" s="1"/>
  <c r="AF319" i="1" s="1"/>
  <c r="D320" i="1"/>
  <c r="E320" i="1"/>
  <c r="F320" i="1" s="1"/>
  <c r="AR320" i="1" s="1"/>
  <c r="G320" i="1"/>
  <c r="H320" i="1" s="1"/>
  <c r="I320" i="1"/>
  <c r="J320" i="1"/>
  <c r="K320" i="1"/>
  <c r="N320" i="1" s="1"/>
  <c r="L320" i="1"/>
  <c r="M320" i="1" s="1"/>
  <c r="B109" i="1"/>
  <c r="C109" i="1" s="1"/>
  <c r="AF108" i="1" s="1"/>
  <c r="D109" i="1"/>
  <c r="E109" i="1"/>
  <c r="F109" i="1" s="1"/>
  <c r="AR109" i="1" s="1"/>
  <c r="G109" i="1"/>
  <c r="H109" i="1" s="1"/>
  <c r="I109" i="1"/>
  <c r="J109" i="1"/>
  <c r="K109" i="1"/>
  <c r="R109" i="1" s="1"/>
  <c r="BE110" i="1" s="1"/>
  <c r="L109" i="1"/>
  <c r="M109" i="1" s="1"/>
  <c r="B110" i="1"/>
  <c r="C110" i="1" s="1"/>
  <c r="AF109" i="1" s="1"/>
  <c r="D110" i="1"/>
  <c r="E110" i="1"/>
  <c r="F110" i="1" s="1"/>
  <c r="AR110" i="1" s="1"/>
  <c r="G110" i="1"/>
  <c r="H110" i="1" s="1"/>
  <c r="I110" i="1"/>
  <c r="J110" i="1"/>
  <c r="K110" i="1"/>
  <c r="L110" i="1"/>
  <c r="M110" i="1" s="1"/>
  <c r="B111" i="1"/>
  <c r="C111" i="1" s="1"/>
  <c r="AF110" i="1" s="1"/>
  <c r="D111" i="1"/>
  <c r="E111" i="1"/>
  <c r="F111" i="1" s="1"/>
  <c r="AR111" i="1" s="1"/>
  <c r="G111" i="1"/>
  <c r="H111" i="1" s="1"/>
  <c r="I111" i="1"/>
  <c r="J111" i="1"/>
  <c r="K111" i="1"/>
  <c r="N111" i="1" s="1"/>
  <c r="L111" i="1"/>
  <c r="M111" i="1" s="1"/>
  <c r="BT112" i="1" s="1"/>
  <c r="B112" i="1"/>
  <c r="C112" i="1" s="1"/>
  <c r="AF111" i="1" s="1"/>
  <c r="D112" i="1"/>
  <c r="E112" i="1"/>
  <c r="F112" i="1" s="1"/>
  <c r="AR112" i="1" s="1"/>
  <c r="G112" i="1"/>
  <c r="H112" i="1" s="1"/>
  <c r="I112" i="1"/>
  <c r="J112" i="1"/>
  <c r="K112" i="1"/>
  <c r="N112" i="1" s="1"/>
  <c r="L112" i="1"/>
  <c r="M112" i="1" s="1"/>
  <c r="BT113" i="1" s="1"/>
  <c r="B113" i="1"/>
  <c r="C113" i="1" s="1"/>
  <c r="AF112" i="1" s="1"/>
  <c r="D113" i="1"/>
  <c r="E113" i="1"/>
  <c r="F113" i="1" s="1"/>
  <c r="AR113" i="1" s="1"/>
  <c r="G113" i="1"/>
  <c r="H113" i="1" s="1"/>
  <c r="I113" i="1"/>
  <c r="J113" i="1"/>
  <c r="K113" i="1"/>
  <c r="L113" i="1"/>
  <c r="M113" i="1" s="1"/>
  <c r="BT114" i="1" s="1"/>
  <c r="B114" i="1"/>
  <c r="C114" i="1" s="1"/>
  <c r="AF113" i="1" s="1"/>
  <c r="D114" i="1"/>
  <c r="E114" i="1"/>
  <c r="F114" i="1" s="1"/>
  <c r="AR114" i="1" s="1"/>
  <c r="G114" i="1"/>
  <c r="H114" i="1" s="1"/>
  <c r="I114" i="1"/>
  <c r="J114" i="1"/>
  <c r="K114" i="1"/>
  <c r="N114" i="1" s="1"/>
  <c r="L114" i="1"/>
  <c r="M114" i="1" s="1"/>
  <c r="BT115" i="1" s="1"/>
  <c r="B115" i="1"/>
  <c r="C115" i="1" s="1"/>
  <c r="AF114" i="1" s="1"/>
  <c r="D115" i="1"/>
  <c r="E115" i="1"/>
  <c r="F115" i="1" s="1"/>
  <c r="AR115" i="1" s="1"/>
  <c r="G115" i="1"/>
  <c r="H115" i="1" s="1"/>
  <c r="I115" i="1"/>
  <c r="J115" i="1"/>
  <c r="K115" i="1"/>
  <c r="N115" i="1" s="1"/>
  <c r="L115" i="1"/>
  <c r="M115" i="1" s="1"/>
  <c r="BT116" i="1" s="1"/>
  <c r="B116" i="1"/>
  <c r="C116" i="1" s="1"/>
  <c r="AF115" i="1" s="1"/>
  <c r="D116" i="1"/>
  <c r="E116" i="1"/>
  <c r="F116" i="1" s="1"/>
  <c r="AR116" i="1" s="1"/>
  <c r="G116" i="1"/>
  <c r="H116" i="1" s="1"/>
  <c r="I116" i="1"/>
  <c r="J116" i="1"/>
  <c r="K116" i="1"/>
  <c r="N116" i="1" s="1"/>
  <c r="L116" i="1"/>
  <c r="M116" i="1" s="1"/>
  <c r="B117" i="1"/>
  <c r="C117" i="1" s="1"/>
  <c r="AF116" i="1" s="1"/>
  <c r="D117" i="1"/>
  <c r="E117" i="1"/>
  <c r="F117" i="1" s="1"/>
  <c r="AP117" i="1" s="1"/>
  <c r="G117" i="1"/>
  <c r="H117" i="1" s="1"/>
  <c r="I117" i="1"/>
  <c r="J117" i="1"/>
  <c r="K117" i="1"/>
  <c r="L117" i="1"/>
  <c r="M117" i="1" s="1"/>
  <c r="B118" i="1"/>
  <c r="C118" i="1" s="1"/>
  <c r="AF117" i="1" s="1"/>
  <c r="D118" i="1"/>
  <c r="E118" i="1"/>
  <c r="F118" i="1" s="1"/>
  <c r="AR118" i="1" s="1"/>
  <c r="G118" i="1"/>
  <c r="H118" i="1" s="1"/>
  <c r="I118" i="1"/>
  <c r="J118" i="1"/>
  <c r="K118" i="1"/>
  <c r="L118" i="1"/>
  <c r="M118" i="1" s="1"/>
  <c r="BT119" i="1" s="1"/>
  <c r="B119" i="1"/>
  <c r="C119" i="1" s="1"/>
  <c r="AF118" i="1" s="1"/>
  <c r="D119" i="1"/>
  <c r="E119" i="1"/>
  <c r="F119" i="1" s="1"/>
  <c r="AR119" i="1" s="1"/>
  <c r="G119" i="1"/>
  <c r="H119" i="1" s="1"/>
  <c r="I119" i="1"/>
  <c r="J119" i="1"/>
  <c r="K119" i="1"/>
  <c r="N119" i="1" s="1"/>
  <c r="L119" i="1"/>
  <c r="M119" i="1" s="1"/>
  <c r="BT120" i="1" s="1"/>
  <c r="B120" i="1"/>
  <c r="C120" i="1" s="1"/>
  <c r="AF119" i="1" s="1"/>
  <c r="D120" i="1"/>
  <c r="E120" i="1"/>
  <c r="F120" i="1" s="1"/>
  <c r="AR120" i="1" s="1"/>
  <c r="G120" i="1"/>
  <c r="H120" i="1" s="1"/>
  <c r="I120" i="1"/>
  <c r="J120" i="1"/>
  <c r="K120" i="1"/>
  <c r="N120" i="1" s="1"/>
  <c r="L120" i="1"/>
  <c r="M120" i="1" s="1"/>
  <c r="BT121" i="1" s="1"/>
  <c r="B121" i="1"/>
  <c r="C121" i="1" s="1"/>
  <c r="AF120" i="1" s="1"/>
  <c r="D121" i="1"/>
  <c r="E121" i="1"/>
  <c r="F121" i="1" s="1"/>
  <c r="AR121" i="1" s="1"/>
  <c r="G121" i="1"/>
  <c r="H121" i="1" s="1"/>
  <c r="I121" i="1"/>
  <c r="J121" i="1"/>
  <c r="K121" i="1"/>
  <c r="N121" i="1" s="1"/>
  <c r="L121" i="1"/>
  <c r="M121" i="1" s="1"/>
  <c r="B122" i="1"/>
  <c r="C122" i="1" s="1"/>
  <c r="AF121" i="1" s="1"/>
  <c r="D122" i="1"/>
  <c r="E122" i="1"/>
  <c r="F122" i="1" s="1"/>
  <c r="AR122" i="1" s="1"/>
  <c r="G122" i="1"/>
  <c r="H122" i="1" s="1"/>
  <c r="I122" i="1"/>
  <c r="J122" i="1"/>
  <c r="K122" i="1"/>
  <c r="N122" i="1" s="1"/>
  <c r="L122" i="1"/>
  <c r="M122" i="1" s="1"/>
  <c r="BT123" i="1" s="1"/>
  <c r="B123" i="1"/>
  <c r="C123" i="1" s="1"/>
  <c r="AF122" i="1" s="1"/>
  <c r="D123" i="1"/>
  <c r="E123" i="1"/>
  <c r="F123" i="1" s="1"/>
  <c r="AR123" i="1" s="1"/>
  <c r="G123" i="1"/>
  <c r="H123" i="1" s="1"/>
  <c r="I123" i="1"/>
  <c r="J123" i="1"/>
  <c r="K123" i="1"/>
  <c r="L123" i="1"/>
  <c r="M123" i="1" s="1"/>
  <c r="BT124" i="1" s="1"/>
  <c r="B124" i="1"/>
  <c r="C124" i="1" s="1"/>
  <c r="AF123" i="1" s="1"/>
  <c r="D124" i="1"/>
  <c r="E124" i="1"/>
  <c r="F124" i="1" s="1"/>
  <c r="AR124" i="1" s="1"/>
  <c r="G124" i="1"/>
  <c r="H124" i="1" s="1"/>
  <c r="I124" i="1"/>
  <c r="J124" i="1"/>
  <c r="K124" i="1"/>
  <c r="N124" i="1" s="1"/>
  <c r="L124" i="1"/>
  <c r="M124" i="1" s="1"/>
  <c r="B125" i="1"/>
  <c r="C125" i="1" s="1"/>
  <c r="AF124" i="1" s="1"/>
  <c r="D125" i="1"/>
  <c r="E125" i="1"/>
  <c r="F125" i="1" s="1"/>
  <c r="AR125" i="1" s="1"/>
  <c r="G125" i="1"/>
  <c r="H125" i="1" s="1"/>
  <c r="I125" i="1"/>
  <c r="J125" i="1"/>
  <c r="K125" i="1"/>
  <c r="S125" i="1" s="1"/>
  <c r="L125" i="1"/>
  <c r="M125" i="1" s="1"/>
  <c r="BT126" i="1" s="1"/>
  <c r="B126" i="1"/>
  <c r="C126" i="1" s="1"/>
  <c r="AF125" i="1" s="1"/>
  <c r="D126" i="1"/>
  <c r="E126" i="1"/>
  <c r="F126" i="1" s="1"/>
  <c r="AR126" i="1" s="1"/>
  <c r="G126" i="1"/>
  <c r="H126" i="1" s="1"/>
  <c r="I126" i="1"/>
  <c r="J126" i="1"/>
  <c r="K126" i="1"/>
  <c r="R126" i="1" s="1"/>
  <c r="BE127" i="1" s="1"/>
  <c r="L126" i="1"/>
  <c r="M126" i="1" s="1"/>
  <c r="BT127" i="1" s="1"/>
  <c r="B127" i="1"/>
  <c r="C127" i="1" s="1"/>
  <c r="AF126" i="1" s="1"/>
  <c r="D127" i="1"/>
  <c r="E127" i="1"/>
  <c r="F127" i="1" s="1"/>
  <c r="AR127" i="1" s="1"/>
  <c r="G127" i="1"/>
  <c r="H127" i="1" s="1"/>
  <c r="I127" i="1"/>
  <c r="J127" i="1"/>
  <c r="K127" i="1"/>
  <c r="L127" i="1"/>
  <c r="M127" i="1" s="1"/>
  <c r="BT128" i="1" s="1"/>
  <c r="B128" i="1"/>
  <c r="C128" i="1" s="1"/>
  <c r="AF127" i="1" s="1"/>
  <c r="D128" i="1"/>
  <c r="E128" i="1"/>
  <c r="F128" i="1" s="1"/>
  <c r="AR128" i="1" s="1"/>
  <c r="G128" i="1"/>
  <c r="H128" i="1" s="1"/>
  <c r="I128" i="1"/>
  <c r="J128" i="1"/>
  <c r="K128" i="1"/>
  <c r="N128" i="1" s="1"/>
  <c r="L128" i="1"/>
  <c r="M128" i="1" s="1"/>
  <c r="B129" i="1"/>
  <c r="C129" i="1" s="1"/>
  <c r="AF128" i="1" s="1"/>
  <c r="D129" i="1"/>
  <c r="E129" i="1"/>
  <c r="F129" i="1" s="1"/>
  <c r="AR129" i="1" s="1"/>
  <c r="G129" i="1"/>
  <c r="H129" i="1" s="1"/>
  <c r="I129" i="1"/>
  <c r="J129" i="1"/>
  <c r="K129" i="1"/>
  <c r="S129" i="1" s="1"/>
  <c r="L129" i="1"/>
  <c r="M129" i="1" s="1"/>
  <c r="B130" i="1"/>
  <c r="C130" i="1" s="1"/>
  <c r="AF129" i="1" s="1"/>
  <c r="D130" i="1"/>
  <c r="E130" i="1"/>
  <c r="F130" i="1" s="1"/>
  <c r="AR130" i="1" s="1"/>
  <c r="G130" i="1"/>
  <c r="H130" i="1" s="1"/>
  <c r="I130" i="1"/>
  <c r="J130" i="1"/>
  <c r="K130" i="1"/>
  <c r="N130" i="1" s="1"/>
  <c r="L130" i="1"/>
  <c r="M130" i="1" s="1"/>
  <c r="BT131" i="1" s="1"/>
  <c r="B131" i="1"/>
  <c r="C131" i="1" s="1"/>
  <c r="AF130" i="1" s="1"/>
  <c r="D131" i="1"/>
  <c r="E131" i="1"/>
  <c r="F131" i="1" s="1"/>
  <c r="AR131" i="1" s="1"/>
  <c r="G131" i="1"/>
  <c r="H131" i="1" s="1"/>
  <c r="I131" i="1"/>
  <c r="J131" i="1"/>
  <c r="K131" i="1"/>
  <c r="N131" i="1" s="1"/>
  <c r="L131" i="1"/>
  <c r="M131" i="1" s="1"/>
  <c r="B132" i="1"/>
  <c r="C132" i="1" s="1"/>
  <c r="AF131" i="1" s="1"/>
  <c r="D132" i="1"/>
  <c r="E132" i="1"/>
  <c r="F132" i="1" s="1"/>
  <c r="AR132" i="1" s="1"/>
  <c r="G132" i="1"/>
  <c r="H132" i="1" s="1"/>
  <c r="I132" i="1"/>
  <c r="J132" i="1"/>
  <c r="K132" i="1"/>
  <c r="S132" i="1" s="1"/>
  <c r="L132" i="1"/>
  <c r="M132" i="1" s="1"/>
  <c r="BT133" i="1" s="1"/>
  <c r="B133" i="1"/>
  <c r="C133" i="1" s="1"/>
  <c r="AF132" i="1" s="1"/>
  <c r="D133" i="1"/>
  <c r="E133" i="1"/>
  <c r="F133" i="1" s="1"/>
  <c r="AR133" i="1" s="1"/>
  <c r="G133" i="1"/>
  <c r="H133" i="1" s="1"/>
  <c r="I133" i="1"/>
  <c r="J133" i="1"/>
  <c r="K133" i="1"/>
  <c r="S133" i="1" s="1"/>
  <c r="L133" i="1"/>
  <c r="M133" i="1" s="1"/>
  <c r="B134" i="1"/>
  <c r="C134" i="1" s="1"/>
  <c r="AF133" i="1" s="1"/>
  <c r="D134" i="1"/>
  <c r="E134" i="1"/>
  <c r="F134" i="1" s="1"/>
  <c r="AR134" i="1" s="1"/>
  <c r="G134" i="1"/>
  <c r="H134" i="1" s="1"/>
  <c r="I134" i="1"/>
  <c r="J134" i="1"/>
  <c r="K134" i="1"/>
  <c r="R134" i="1" s="1"/>
  <c r="BE135" i="1" s="1"/>
  <c r="L134" i="1"/>
  <c r="M134" i="1" s="1"/>
  <c r="BW135" i="1" s="1"/>
  <c r="B135" i="1"/>
  <c r="C135" i="1" s="1"/>
  <c r="AF134" i="1" s="1"/>
  <c r="D135" i="1"/>
  <c r="E135" i="1"/>
  <c r="F135" i="1" s="1"/>
  <c r="AR135" i="1" s="1"/>
  <c r="G135" i="1"/>
  <c r="H135" i="1" s="1"/>
  <c r="I135" i="1"/>
  <c r="J135" i="1"/>
  <c r="K135" i="1"/>
  <c r="N135" i="1" s="1"/>
  <c r="L135" i="1"/>
  <c r="M135" i="1" s="1"/>
  <c r="BT136" i="1" s="1"/>
  <c r="B136" i="1"/>
  <c r="C136" i="1" s="1"/>
  <c r="AF135" i="1" s="1"/>
  <c r="D136" i="1"/>
  <c r="E136" i="1"/>
  <c r="F136" i="1" s="1"/>
  <c r="AR136" i="1" s="1"/>
  <c r="G136" i="1"/>
  <c r="H136" i="1" s="1"/>
  <c r="I136" i="1"/>
  <c r="J136" i="1"/>
  <c r="K136" i="1"/>
  <c r="L136" i="1"/>
  <c r="M136" i="1" s="1"/>
  <c r="BT137" i="1" s="1"/>
  <c r="B137" i="1"/>
  <c r="C137" i="1" s="1"/>
  <c r="AF136" i="1" s="1"/>
  <c r="D137" i="1"/>
  <c r="E137" i="1"/>
  <c r="F137" i="1" s="1"/>
  <c r="AR137" i="1" s="1"/>
  <c r="G137" i="1"/>
  <c r="H137" i="1" s="1"/>
  <c r="I137" i="1"/>
  <c r="J137" i="1"/>
  <c r="K137" i="1"/>
  <c r="N137" i="1" s="1"/>
  <c r="L137" i="1"/>
  <c r="M137" i="1" s="1"/>
  <c r="BT138" i="1" s="1"/>
  <c r="B138" i="1"/>
  <c r="C138" i="1" s="1"/>
  <c r="AF137" i="1" s="1"/>
  <c r="D138" i="1"/>
  <c r="E138" i="1"/>
  <c r="F138" i="1" s="1"/>
  <c r="AR138" i="1" s="1"/>
  <c r="G138" i="1"/>
  <c r="H138" i="1" s="1"/>
  <c r="I138" i="1"/>
  <c r="J138" i="1"/>
  <c r="K138" i="1"/>
  <c r="N138" i="1" s="1"/>
  <c r="L138" i="1"/>
  <c r="M138" i="1" s="1"/>
  <c r="BT139" i="1" s="1"/>
  <c r="B139" i="1"/>
  <c r="C139" i="1" s="1"/>
  <c r="AF138" i="1" s="1"/>
  <c r="D139" i="1"/>
  <c r="E139" i="1"/>
  <c r="F139" i="1" s="1"/>
  <c r="AR139" i="1" s="1"/>
  <c r="G139" i="1"/>
  <c r="H139" i="1" s="1"/>
  <c r="I139" i="1"/>
  <c r="J139" i="1"/>
  <c r="K139" i="1"/>
  <c r="N139" i="1" s="1"/>
  <c r="L139" i="1"/>
  <c r="M139" i="1" s="1"/>
  <c r="BT140" i="1" s="1"/>
  <c r="B140" i="1"/>
  <c r="C140" i="1" s="1"/>
  <c r="AF139" i="1" s="1"/>
  <c r="D140" i="1"/>
  <c r="E140" i="1"/>
  <c r="F140" i="1" s="1"/>
  <c r="AR140" i="1" s="1"/>
  <c r="G140" i="1"/>
  <c r="H140" i="1" s="1"/>
  <c r="I140" i="1"/>
  <c r="J140" i="1"/>
  <c r="K140" i="1"/>
  <c r="R140" i="1" s="1"/>
  <c r="BE141" i="1" s="1"/>
  <c r="L140" i="1"/>
  <c r="M140" i="1" s="1"/>
  <c r="BT141" i="1" s="1"/>
  <c r="B141" i="1"/>
  <c r="C141" i="1" s="1"/>
  <c r="AF140" i="1" s="1"/>
  <c r="D141" i="1"/>
  <c r="E141" i="1"/>
  <c r="F141" i="1" s="1"/>
  <c r="AR141" i="1" s="1"/>
  <c r="G141" i="1"/>
  <c r="H141" i="1" s="1"/>
  <c r="I141" i="1"/>
  <c r="J141" i="1"/>
  <c r="K141" i="1"/>
  <c r="L141" i="1"/>
  <c r="M141" i="1" s="1"/>
  <c r="B142" i="1"/>
  <c r="C142" i="1" s="1"/>
  <c r="AF141" i="1" s="1"/>
  <c r="D142" i="1"/>
  <c r="E142" i="1"/>
  <c r="F142" i="1" s="1"/>
  <c r="AR142" i="1" s="1"/>
  <c r="G142" i="1"/>
  <c r="H142" i="1" s="1"/>
  <c r="I142" i="1"/>
  <c r="J142" i="1"/>
  <c r="K142" i="1"/>
  <c r="N142" i="1" s="1"/>
  <c r="L142" i="1"/>
  <c r="M142" i="1" s="1"/>
  <c r="BT143" i="1" s="1"/>
  <c r="B143" i="1"/>
  <c r="C143" i="1" s="1"/>
  <c r="AF142" i="1" s="1"/>
  <c r="D143" i="1"/>
  <c r="E143" i="1"/>
  <c r="F143" i="1" s="1"/>
  <c r="AR143" i="1" s="1"/>
  <c r="G143" i="1"/>
  <c r="H143" i="1" s="1"/>
  <c r="I143" i="1"/>
  <c r="J143" i="1"/>
  <c r="K143" i="1"/>
  <c r="N143" i="1" s="1"/>
  <c r="L143" i="1"/>
  <c r="M143" i="1" s="1"/>
  <c r="B144" i="1"/>
  <c r="C144" i="1" s="1"/>
  <c r="AF143" i="1" s="1"/>
  <c r="D144" i="1"/>
  <c r="E144" i="1"/>
  <c r="F144" i="1" s="1"/>
  <c r="AR144" i="1" s="1"/>
  <c r="G144" i="1"/>
  <c r="H144" i="1" s="1"/>
  <c r="I144" i="1"/>
  <c r="J144" i="1"/>
  <c r="K144" i="1"/>
  <c r="S144" i="1" s="1"/>
  <c r="L144" i="1"/>
  <c r="M144" i="1" s="1"/>
  <c r="BT145" i="1" s="1"/>
  <c r="B145" i="1"/>
  <c r="C145" i="1" s="1"/>
  <c r="AF144" i="1" s="1"/>
  <c r="D145" i="1"/>
  <c r="E145" i="1"/>
  <c r="F145" i="1" s="1"/>
  <c r="AR145" i="1" s="1"/>
  <c r="G145" i="1"/>
  <c r="H145" i="1" s="1"/>
  <c r="I145" i="1"/>
  <c r="J145" i="1"/>
  <c r="K145" i="1"/>
  <c r="N145" i="1" s="1"/>
  <c r="L145" i="1"/>
  <c r="M145" i="1" s="1"/>
  <c r="B146" i="1"/>
  <c r="C146" i="1" s="1"/>
  <c r="AF145" i="1" s="1"/>
  <c r="D146" i="1"/>
  <c r="E146" i="1"/>
  <c r="F146" i="1" s="1"/>
  <c r="AR146" i="1" s="1"/>
  <c r="G146" i="1"/>
  <c r="H146" i="1" s="1"/>
  <c r="I146" i="1"/>
  <c r="J146" i="1"/>
  <c r="K146" i="1"/>
  <c r="N146" i="1" s="1"/>
  <c r="L146" i="1"/>
  <c r="M146" i="1" s="1"/>
  <c r="BT147" i="1" s="1"/>
  <c r="B147" i="1"/>
  <c r="C147" i="1" s="1"/>
  <c r="AF146" i="1" s="1"/>
  <c r="D147" i="1"/>
  <c r="E147" i="1"/>
  <c r="F147" i="1" s="1"/>
  <c r="AR147" i="1" s="1"/>
  <c r="G147" i="1"/>
  <c r="H147" i="1" s="1"/>
  <c r="I147" i="1"/>
  <c r="J147" i="1"/>
  <c r="K147" i="1"/>
  <c r="N147" i="1" s="1"/>
  <c r="L147" i="1"/>
  <c r="M147" i="1" s="1"/>
  <c r="B148" i="1"/>
  <c r="C148" i="1" s="1"/>
  <c r="AF147" i="1" s="1"/>
  <c r="D148" i="1"/>
  <c r="E148" i="1"/>
  <c r="F148" i="1" s="1"/>
  <c r="AR148" i="1" s="1"/>
  <c r="G148" i="1"/>
  <c r="H148" i="1" s="1"/>
  <c r="I148" i="1"/>
  <c r="J148" i="1"/>
  <c r="K148" i="1"/>
  <c r="L148" i="1"/>
  <c r="M148" i="1" s="1"/>
  <c r="BT149" i="1" s="1"/>
  <c r="B149" i="1"/>
  <c r="C149" i="1" s="1"/>
  <c r="AF148" i="1" s="1"/>
  <c r="D149" i="1"/>
  <c r="E149" i="1"/>
  <c r="F149" i="1" s="1"/>
  <c r="AR149" i="1" s="1"/>
  <c r="G149" i="1"/>
  <c r="H149" i="1" s="1"/>
  <c r="I149" i="1"/>
  <c r="J149" i="1"/>
  <c r="K149" i="1"/>
  <c r="L149" i="1"/>
  <c r="M149" i="1" s="1"/>
  <c r="BT150" i="1" s="1"/>
  <c r="B150" i="1"/>
  <c r="C150" i="1" s="1"/>
  <c r="AF149" i="1" s="1"/>
  <c r="D150" i="1"/>
  <c r="E150" i="1"/>
  <c r="F150" i="1" s="1"/>
  <c r="AR150" i="1" s="1"/>
  <c r="G150" i="1"/>
  <c r="H150" i="1" s="1"/>
  <c r="I150" i="1"/>
  <c r="J150" i="1"/>
  <c r="K150" i="1"/>
  <c r="R150" i="1" s="1"/>
  <c r="BE151" i="1" s="1"/>
  <c r="L150" i="1"/>
  <c r="M150" i="1" s="1"/>
  <c r="B151" i="1"/>
  <c r="C151" i="1" s="1"/>
  <c r="AF150" i="1" s="1"/>
  <c r="D151" i="1"/>
  <c r="E151" i="1"/>
  <c r="F151" i="1" s="1"/>
  <c r="AR151" i="1" s="1"/>
  <c r="G151" i="1"/>
  <c r="H151" i="1" s="1"/>
  <c r="I151" i="1"/>
  <c r="J151" i="1"/>
  <c r="K151" i="1"/>
  <c r="L151" i="1"/>
  <c r="M151" i="1" s="1"/>
  <c r="BQ152" i="1" s="1"/>
  <c r="B152" i="1"/>
  <c r="C152" i="1" s="1"/>
  <c r="AF151" i="1" s="1"/>
  <c r="D152" i="1"/>
  <c r="E152" i="1"/>
  <c r="F152" i="1" s="1"/>
  <c r="AR152" i="1" s="1"/>
  <c r="G152" i="1"/>
  <c r="H152" i="1" s="1"/>
  <c r="I152" i="1"/>
  <c r="J152" i="1"/>
  <c r="K152" i="1"/>
  <c r="R152" i="1" s="1"/>
  <c r="BE153" i="1" s="1"/>
  <c r="L152" i="1"/>
  <c r="M152" i="1" s="1"/>
  <c r="BT153" i="1" s="1"/>
  <c r="B153" i="1"/>
  <c r="C153" i="1" s="1"/>
  <c r="AF152" i="1" s="1"/>
  <c r="D153" i="1"/>
  <c r="E153" i="1"/>
  <c r="F153" i="1" s="1"/>
  <c r="AR153" i="1" s="1"/>
  <c r="G153" i="1"/>
  <c r="H153" i="1" s="1"/>
  <c r="I153" i="1"/>
  <c r="J153" i="1"/>
  <c r="K153" i="1"/>
  <c r="N153" i="1" s="1"/>
  <c r="L153" i="1"/>
  <c r="M153" i="1" s="1"/>
  <c r="B154" i="1"/>
  <c r="C154" i="1" s="1"/>
  <c r="AF153" i="1" s="1"/>
  <c r="D154" i="1"/>
  <c r="E154" i="1"/>
  <c r="F154" i="1" s="1"/>
  <c r="AR154" i="1" s="1"/>
  <c r="G154" i="1"/>
  <c r="H154" i="1" s="1"/>
  <c r="I154" i="1"/>
  <c r="J154" i="1"/>
  <c r="K154" i="1"/>
  <c r="N154" i="1" s="1"/>
  <c r="L154" i="1"/>
  <c r="M154" i="1" s="1"/>
  <c r="BT155" i="1" s="1"/>
  <c r="B155" i="1"/>
  <c r="C155" i="1" s="1"/>
  <c r="AF154" i="1" s="1"/>
  <c r="D155" i="1"/>
  <c r="E155" i="1"/>
  <c r="F155" i="1" s="1"/>
  <c r="AR155" i="1" s="1"/>
  <c r="G155" i="1"/>
  <c r="H155" i="1" s="1"/>
  <c r="I155" i="1"/>
  <c r="J155" i="1"/>
  <c r="K155" i="1"/>
  <c r="N155" i="1" s="1"/>
  <c r="L155" i="1"/>
  <c r="M155" i="1" s="1"/>
  <c r="BT156" i="1" s="1"/>
  <c r="B156" i="1"/>
  <c r="C156" i="1" s="1"/>
  <c r="AF155" i="1" s="1"/>
  <c r="D156" i="1"/>
  <c r="E156" i="1"/>
  <c r="F156" i="1" s="1"/>
  <c r="AR156" i="1" s="1"/>
  <c r="G156" i="1"/>
  <c r="H156" i="1" s="1"/>
  <c r="I156" i="1"/>
  <c r="J156" i="1"/>
  <c r="K156" i="1"/>
  <c r="R156" i="1" s="1"/>
  <c r="BE157" i="1" s="1"/>
  <c r="L156" i="1"/>
  <c r="M156" i="1" s="1"/>
  <c r="B157" i="1"/>
  <c r="C157" i="1" s="1"/>
  <c r="AF156" i="1" s="1"/>
  <c r="D157" i="1"/>
  <c r="E157" i="1"/>
  <c r="F157" i="1" s="1"/>
  <c r="AS157" i="1" s="1"/>
  <c r="G157" i="1"/>
  <c r="H157" i="1" s="1"/>
  <c r="I157" i="1"/>
  <c r="J157" i="1"/>
  <c r="K157" i="1"/>
  <c r="L157" i="1"/>
  <c r="M157" i="1" s="1"/>
  <c r="BT158" i="1" s="1"/>
  <c r="B158" i="1"/>
  <c r="C158" i="1" s="1"/>
  <c r="AF157" i="1" s="1"/>
  <c r="D158" i="1"/>
  <c r="E158" i="1"/>
  <c r="F158" i="1" s="1"/>
  <c r="AR158" i="1" s="1"/>
  <c r="G158" i="1"/>
  <c r="H158" i="1" s="1"/>
  <c r="I158" i="1"/>
  <c r="J158" i="1"/>
  <c r="K158" i="1"/>
  <c r="R158" i="1" s="1"/>
  <c r="BE159" i="1" s="1"/>
  <c r="L158" i="1"/>
  <c r="M158" i="1" s="1"/>
  <c r="BT159" i="1" s="1"/>
  <c r="B159" i="1"/>
  <c r="C159" i="1" s="1"/>
  <c r="AF158" i="1" s="1"/>
  <c r="D159" i="1"/>
  <c r="E159" i="1"/>
  <c r="F159" i="1" s="1"/>
  <c r="AR159" i="1" s="1"/>
  <c r="G159" i="1"/>
  <c r="H159" i="1" s="1"/>
  <c r="I159" i="1"/>
  <c r="J159" i="1"/>
  <c r="K159" i="1"/>
  <c r="N159" i="1" s="1"/>
  <c r="L159" i="1"/>
  <c r="M159" i="1" s="1"/>
  <c r="BT160" i="1" s="1"/>
  <c r="B160" i="1"/>
  <c r="C160" i="1" s="1"/>
  <c r="AF159" i="1" s="1"/>
  <c r="D160" i="1"/>
  <c r="E160" i="1"/>
  <c r="F160" i="1" s="1"/>
  <c r="AR160" i="1" s="1"/>
  <c r="G160" i="1"/>
  <c r="H160" i="1" s="1"/>
  <c r="I160" i="1"/>
  <c r="J160" i="1"/>
  <c r="K160" i="1"/>
  <c r="L160" i="1"/>
  <c r="M160" i="1" s="1"/>
  <c r="BT161" i="1" s="1"/>
  <c r="B161" i="1"/>
  <c r="C161" i="1" s="1"/>
  <c r="AF160" i="1" s="1"/>
  <c r="D161" i="1"/>
  <c r="E161" i="1"/>
  <c r="F161" i="1" s="1"/>
  <c r="AR161" i="1" s="1"/>
  <c r="G161" i="1"/>
  <c r="H161" i="1" s="1"/>
  <c r="I161" i="1"/>
  <c r="J161" i="1"/>
  <c r="K161" i="1"/>
  <c r="N161" i="1" s="1"/>
  <c r="L161" i="1"/>
  <c r="M161" i="1" s="1"/>
  <c r="B162" i="1"/>
  <c r="C162" i="1" s="1"/>
  <c r="AF161" i="1" s="1"/>
  <c r="D162" i="1"/>
  <c r="E162" i="1"/>
  <c r="F162" i="1" s="1"/>
  <c r="AR162" i="1" s="1"/>
  <c r="G162" i="1"/>
  <c r="H162" i="1" s="1"/>
  <c r="I162" i="1"/>
  <c r="J162" i="1"/>
  <c r="K162" i="1"/>
  <c r="N162" i="1" s="1"/>
  <c r="L162" i="1"/>
  <c r="M162" i="1" s="1"/>
  <c r="B163" i="1"/>
  <c r="C163" i="1" s="1"/>
  <c r="AF162" i="1" s="1"/>
  <c r="D163" i="1"/>
  <c r="E163" i="1"/>
  <c r="F163" i="1" s="1"/>
  <c r="AR163" i="1" s="1"/>
  <c r="G163" i="1"/>
  <c r="H163" i="1" s="1"/>
  <c r="I163" i="1"/>
  <c r="J163" i="1"/>
  <c r="K163" i="1"/>
  <c r="L163" i="1"/>
  <c r="M163" i="1" s="1"/>
  <c r="BT164" i="1" s="1"/>
  <c r="B164" i="1"/>
  <c r="C164" i="1" s="1"/>
  <c r="AF163" i="1" s="1"/>
  <c r="D164" i="1"/>
  <c r="E164" i="1"/>
  <c r="F164" i="1" s="1"/>
  <c r="AR164" i="1" s="1"/>
  <c r="G164" i="1"/>
  <c r="H164" i="1" s="1"/>
  <c r="I164" i="1"/>
  <c r="J164" i="1"/>
  <c r="K164" i="1"/>
  <c r="N164" i="1" s="1"/>
  <c r="L164" i="1"/>
  <c r="M164" i="1" s="1"/>
  <c r="BT165" i="1" s="1"/>
  <c r="B165" i="1"/>
  <c r="C165" i="1" s="1"/>
  <c r="AF164" i="1" s="1"/>
  <c r="D165" i="1"/>
  <c r="E165" i="1"/>
  <c r="F165" i="1" s="1"/>
  <c r="AR165" i="1" s="1"/>
  <c r="G165" i="1"/>
  <c r="H165" i="1" s="1"/>
  <c r="I165" i="1"/>
  <c r="J165" i="1"/>
  <c r="K165" i="1"/>
  <c r="N165" i="1" s="1"/>
  <c r="L165" i="1"/>
  <c r="M165" i="1" s="1"/>
  <c r="B166" i="1"/>
  <c r="C166" i="1" s="1"/>
  <c r="AF165" i="1" s="1"/>
  <c r="D166" i="1"/>
  <c r="E166" i="1"/>
  <c r="F166" i="1" s="1"/>
  <c r="AR166" i="1" s="1"/>
  <c r="G166" i="1"/>
  <c r="H166" i="1" s="1"/>
  <c r="I166" i="1"/>
  <c r="J166" i="1"/>
  <c r="K166" i="1"/>
  <c r="L166" i="1"/>
  <c r="M166" i="1" s="1"/>
  <c r="BT167" i="1" s="1"/>
  <c r="B167" i="1"/>
  <c r="C167" i="1" s="1"/>
  <c r="AF166" i="1" s="1"/>
  <c r="D167" i="1"/>
  <c r="E167" i="1"/>
  <c r="F167" i="1" s="1"/>
  <c r="AR167" i="1" s="1"/>
  <c r="G167" i="1"/>
  <c r="H167" i="1" s="1"/>
  <c r="I167" i="1"/>
  <c r="J167" i="1"/>
  <c r="K167" i="1"/>
  <c r="S167" i="1" s="1"/>
  <c r="L167" i="1"/>
  <c r="M167" i="1" s="1"/>
  <c r="B168" i="1"/>
  <c r="C168" i="1" s="1"/>
  <c r="AF167" i="1" s="1"/>
  <c r="D168" i="1"/>
  <c r="E168" i="1"/>
  <c r="F168" i="1" s="1"/>
  <c r="AR168" i="1" s="1"/>
  <c r="G168" i="1"/>
  <c r="H168" i="1" s="1"/>
  <c r="I168" i="1"/>
  <c r="J168" i="1"/>
  <c r="K168" i="1"/>
  <c r="N168" i="1" s="1"/>
  <c r="L168" i="1"/>
  <c r="M168" i="1" s="1"/>
  <c r="BT169" i="1" s="1"/>
  <c r="B169" i="1"/>
  <c r="C169" i="1" s="1"/>
  <c r="AF168" i="1" s="1"/>
  <c r="D169" i="1"/>
  <c r="E169" i="1"/>
  <c r="F169" i="1" s="1"/>
  <c r="AR169" i="1" s="1"/>
  <c r="G169" i="1"/>
  <c r="H169" i="1" s="1"/>
  <c r="I169" i="1"/>
  <c r="J169" i="1"/>
  <c r="K169" i="1"/>
  <c r="L169" i="1"/>
  <c r="M169" i="1" s="1"/>
  <c r="BT170" i="1" s="1"/>
  <c r="B170" i="1"/>
  <c r="C170" i="1" s="1"/>
  <c r="AF169" i="1" s="1"/>
  <c r="D170" i="1"/>
  <c r="E170" i="1"/>
  <c r="F170" i="1" s="1"/>
  <c r="AR170" i="1" s="1"/>
  <c r="G170" i="1"/>
  <c r="H170" i="1" s="1"/>
  <c r="I170" i="1"/>
  <c r="J170" i="1"/>
  <c r="K170" i="1"/>
  <c r="R170" i="1" s="1"/>
  <c r="BE171" i="1" s="1"/>
  <c r="L170" i="1"/>
  <c r="M170" i="1" s="1"/>
  <c r="BT171" i="1" s="1"/>
  <c r="B171" i="1"/>
  <c r="C171" i="1" s="1"/>
  <c r="AF170" i="1" s="1"/>
  <c r="D171" i="1"/>
  <c r="E171" i="1"/>
  <c r="F171" i="1" s="1"/>
  <c r="AR171" i="1" s="1"/>
  <c r="G171" i="1"/>
  <c r="H171" i="1" s="1"/>
  <c r="I171" i="1"/>
  <c r="J171" i="1"/>
  <c r="K171" i="1"/>
  <c r="N171" i="1" s="1"/>
  <c r="L171" i="1"/>
  <c r="M171" i="1" s="1"/>
  <c r="B172" i="1"/>
  <c r="C172" i="1" s="1"/>
  <c r="AF171" i="1" s="1"/>
  <c r="D172" i="1"/>
  <c r="E172" i="1"/>
  <c r="F172" i="1" s="1"/>
  <c r="AR172" i="1" s="1"/>
  <c r="G172" i="1"/>
  <c r="H172" i="1" s="1"/>
  <c r="I172" i="1"/>
  <c r="J172" i="1"/>
  <c r="K172" i="1"/>
  <c r="R172" i="1" s="1"/>
  <c r="BE173" i="1" s="1"/>
  <c r="L172" i="1"/>
  <c r="M172" i="1" s="1"/>
  <c r="B173" i="1"/>
  <c r="C173" i="1" s="1"/>
  <c r="AF172" i="1" s="1"/>
  <c r="D173" i="1"/>
  <c r="E173" i="1"/>
  <c r="F173" i="1" s="1"/>
  <c r="AR173" i="1" s="1"/>
  <c r="G173" i="1"/>
  <c r="H173" i="1" s="1"/>
  <c r="I173" i="1"/>
  <c r="J173" i="1"/>
  <c r="K173" i="1"/>
  <c r="N173" i="1" s="1"/>
  <c r="L173" i="1"/>
  <c r="M173" i="1" s="1"/>
  <c r="B174" i="1"/>
  <c r="C174" i="1" s="1"/>
  <c r="AF173" i="1" s="1"/>
  <c r="D174" i="1"/>
  <c r="E174" i="1"/>
  <c r="F174" i="1" s="1"/>
  <c r="AR174" i="1" s="1"/>
  <c r="G174" i="1"/>
  <c r="H174" i="1" s="1"/>
  <c r="I174" i="1"/>
  <c r="J174" i="1"/>
  <c r="K174" i="1"/>
  <c r="R174" i="1" s="1"/>
  <c r="BE175" i="1" s="1"/>
  <c r="L174" i="1"/>
  <c r="M174" i="1" s="1"/>
  <c r="BT175" i="1" s="1"/>
  <c r="B175" i="1"/>
  <c r="C175" i="1" s="1"/>
  <c r="AF174" i="1" s="1"/>
  <c r="D175" i="1"/>
  <c r="E175" i="1"/>
  <c r="F175" i="1" s="1"/>
  <c r="AR175" i="1" s="1"/>
  <c r="G175" i="1"/>
  <c r="H175" i="1" s="1"/>
  <c r="I175" i="1"/>
  <c r="J175" i="1"/>
  <c r="K175" i="1"/>
  <c r="S175" i="1" s="1"/>
  <c r="L175" i="1"/>
  <c r="M175" i="1" s="1"/>
  <c r="BT176" i="1" s="1"/>
  <c r="B176" i="1"/>
  <c r="C176" i="1" s="1"/>
  <c r="AF175" i="1" s="1"/>
  <c r="D176" i="1"/>
  <c r="E176" i="1"/>
  <c r="F176" i="1" s="1"/>
  <c r="AR176" i="1" s="1"/>
  <c r="G176" i="1"/>
  <c r="H176" i="1" s="1"/>
  <c r="I176" i="1"/>
  <c r="J176" i="1"/>
  <c r="K176" i="1"/>
  <c r="N176" i="1" s="1"/>
  <c r="L176" i="1"/>
  <c r="M176" i="1" s="1"/>
  <c r="BT177" i="1" s="1"/>
  <c r="B177" i="1"/>
  <c r="C177" i="1" s="1"/>
  <c r="AF176" i="1" s="1"/>
  <c r="D177" i="1"/>
  <c r="E177" i="1"/>
  <c r="F177" i="1" s="1"/>
  <c r="AR177" i="1" s="1"/>
  <c r="G177" i="1"/>
  <c r="H177" i="1" s="1"/>
  <c r="I177" i="1"/>
  <c r="J177" i="1"/>
  <c r="K177" i="1"/>
  <c r="L177" i="1"/>
  <c r="M177" i="1" s="1"/>
  <c r="BT178" i="1" s="1"/>
  <c r="B178" i="1"/>
  <c r="C178" i="1" s="1"/>
  <c r="AF177" i="1" s="1"/>
  <c r="D178" i="1"/>
  <c r="E178" i="1"/>
  <c r="F178" i="1" s="1"/>
  <c r="AR178" i="1" s="1"/>
  <c r="G178" i="1"/>
  <c r="H178" i="1" s="1"/>
  <c r="I178" i="1"/>
  <c r="J178" i="1"/>
  <c r="K178" i="1"/>
  <c r="N178" i="1" s="1"/>
  <c r="L178" i="1"/>
  <c r="M178" i="1" s="1"/>
  <c r="BT179" i="1" s="1"/>
  <c r="B179" i="1"/>
  <c r="C179" i="1" s="1"/>
  <c r="AF178" i="1" s="1"/>
  <c r="D179" i="1"/>
  <c r="E179" i="1"/>
  <c r="F179" i="1" s="1"/>
  <c r="AR179" i="1" s="1"/>
  <c r="G179" i="1"/>
  <c r="H179" i="1" s="1"/>
  <c r="I179" i="1"/>
  <c r="J179" i="1"/>
  <c r="K179" i="1"/>
  <c r="R179" i="1" s="1"/>
  <c r="BE180" i="1" s="1"/>
  <c r="L179" i="1"/>
  <c r="M179" i="1" s="1"/>
  <c r="BT180" i="1" s="1"/>
  <c r="B180" i="1"/>
  <c r="C180" i="1" s="1"/>
  <c r="AF179" i="1" s="1"/>
  <c r="D180" i="1"/>
  <c r="E180" i="1"/>
  <c r="F180" i="1" s="1"/>
  <c r="AR180" i="1" s="1"/>
  <c r="G180" i="1"/>
  <c r="H180" i="1" s="1"/>
  <c r="I180" i="1"/>
  <c r="J180" i="1"/>
  <c r="K180" i="1"/>
  <c r="R180" i="1" s="1"/>
  <c r="BE181" i="1" s="1"/>
  <c r="L180" i="1"/>
  <c r="M180" i="1" s="1"/>
  <c r="BT181" i="1" s="1"/>
  <c r="B181" i="1"/>
  <c r="C181" i="1" s="1"/>
  <c r="AF180" i="1" s="1"/>
  <c r="D181" i="1"/>
  <c r="E181" i="1"/>
  <c r="F181" i="1" s="1"/>
  <c r="AR181" i="1" s="1"/>
  <c r="G181" i="1"/>
  <c r="H181" i="1" s="1"/>
  <c r="I181" i="1"/>
  <c r="J181" i="1"/>
  <c r="K181" i="1"/>
  <c r="R181" i="1" s="1"/>
  <c r="BE182" i="1" s="1"/>
  <c r="L181" i="1"/>
  <c r="M181" i="1" s="1"/>
  <c r="BT182" i="1" s="1"/>
  <c r="B182" i="1"/>
  <c r="C182" i="1" s="1"/>
  <c r="AF181" i="1" s="1"/>
  <c r="D182" i="1"/>
  <c r="E182" i="1"/>
  <c r="F182" i="1" s="1"/>
  <c r="AR182" i="1" s="1"/>
  <c r="G182" i="1"/>
  <c r="H182" i="1" s="1"/>
  <c r="I182" i="1"/>
  <c r="J182" i="1"/>
  <c r="K182" i="1"/>
  <c r="S182" i="1" s="1"/>
  <c r="L182" i="1"/>
  <c r="M182" i="1" s="1"/>
  <c r="BT183" i="1" s="1"/>
  <c r="B183" i="1"/>
  <c r="C183" i="1" s="1"/>
  <c r="AF182" i="1" s="1"/>
  <c r="D183" i="1"/>
  <c r="E183" i="1"/>
  <c r="F183" i="1" s="1"/>
  <c r="AR183" i="1" s="1"/>
  <c r="G183" i="1"/>
  <c r="H183" i="1" s="1"/>
  <c r="I183" i="1"/>
  <c r="J183" i="1"/>
  <c r="K183" i="1"/>
  <c r="R183" i="1" s="1"/>
  <c r="BE184" i="1" s="1"/>
  <c r="L183" i="1"/>
  <c r="M183" i="1" s="1"/>
  <c r="BT184" i="1" s="1"/>
  <c r="B184" i="1"/>
  <c r="C184" i="1" s="1"/>
  <c r="AF183" i="1" s="1"/>
  <c r="D184" i="1"/>
  <c r="E184" i="1"/>
  <c r="F184" i="1" s="1"/>
  <c r="AR184" i="1" s="1"/>
  <c r="G184" i="1"/>
  <c r="H184" i="1" s="1"/>
  <c r="I184" i="1"/>
  <c r="J184" i="1"/>
  <c r="K184" i="1"/>
  <c r="R184" i="1" s="1"/>
  <c r="BE185" i="1" s="1"/>
  <c r="L184" i="1"/>
  <c r="M184" i="1" s="1"/>
  <c r="BT185" i="1" s="1"/>
  <c r="B185" i="1"/>
  <c r="C185" i="1" s="1"/>
  <c r="AF184" i="1" s="1"/>
  <c r="D185" i="1"/>
  <c r="E185" i="1"/>
  <c r="F185" i="1" s="1"/>
  <c r="AR185" i="1" s="1"/>
  <c r="G185" i="1"/>
  <c r="H185" i="1" s="1"/>
  <c r="I185" i="1"/>
  <c r="J185" i="1"/>
  <c r="K185" i="1"/>
  <c r="R185" i="1" s="1"/>
  <c r="BE186" i="1" s="1"/>
  <c r="L185" i="1"/>
  <c r="M185" i="1" s="1"/>
  <c r="B186" i="1"/>
  <c r="C186" i="1" s="1"/>
  <c r="AF185" i="1" s="1"/>
  <c r="D186" i="1"/>
  <c r="E186" i="1"/>
  <c r="F186" i="1" s="1"/>
  <c r="AR186" i="1" s="1"/>
  <c r="G186" i="1"/>
  <c r="H186" i="1" s="1"/>
  <c r="I186" i="1"/>
  <c r="J186" i="1"/>
  <c r="K186" i="1"/>
  <c r="N186" i="1" s="1"/>
  <c r="L186" i="1"/>
  <c r="M186" i="1" s="1"/>
  <c r="BT187" i="1" s="1"/>
  <c r="B187" i="1"/>
  <c r="C187" i="1" s="1"/>
  <c r="AF186" i="1" s="1"/>
  <c r="D187" i="1"/>
  <c r="E187" i="1"/>
  <c r="F187" i="1" s="1"/>
  <c r="AR187" i="1" s="1"/>
  <c r="G187" i="1"/>
  <c r="H187" i="1" s="1"/>
  <c r="I187" i="1"/>
  <c r="J187" i="1"/>
  <c r="K187" i="1"/>
  <c r="N187" i="1" s="1"/>
  <c r="L187" i="1"/>
  <c r="M187" i="1" s="1"/>
  <c r="B188" i="1"/>
  <c r="C188" i="1" s="1"/>
  <c r="AF187" i="1" s="1"/>
  <c r="D188" i="1"/>
  <c r="E188" i="1"/>
  <c r="F188" i="1" s="1"/>
  <c r="AR188" i="1" s="1"/>
  <c r="G188" i="1"/>
  <c r="H188" i="1" s="1"/>
  <c r="I188" i="1"/>
  <c r="J188" i="1"/>
  <c r="K188" i="1"/>
  <c r="L188" i="1"/>
  <c r="M188" i="1" s="1"/>
  <c r="BT189" i="1" s="1"/>
  <c r="B189" i="1"/>
  <c r="C189" i="1" s="1"/>
  <c r="AF188" i="1" s="1"/>
  <c r="D189" i="1"/>
  <c r="E189" i="1"/>
  <c r="F189" i="1" s="1"/>
  <c r="AR189" i="1" s="1"/>
  <c r="G189" i="1"/>
  <c r="H189" i="1" s="1"/>
  <c r="I189" i="1"/>
  <c r="J189" i="1"/>
  <c r="K189" i="1"/>
  <c r="S189" i="1" s="1"/>
  <c r="L189" i="1"/>
  <c r="M189" i="1" s="1"/>
  <c r="B190" i="1"/>
  <c r="C190" i="1" s="1"/>
  <c r="AF189" i="1" s="1"/>
  <c r="D190" i="1"/>
  <c r="E190" i="1"/>
  <c r="F190" i="1" s="1"/>
  <c r="AR190" i="1" s="1"/>
  <c r="G190" i="1"/>
  <c r="H190" i="1" s="1"/>
  <c r="I190" i="1"/>
  <c r="J190" i="1"/>
  <c r="K190" i="1"/>
  <c r="R190" i="1" s="1"/>
  <c r="BE191" i="1" s="1"/>
  <c r="L190" i="1"/>
  <c r="M190" i="1" s="1"/>
  <c r="B191" i="1"/>
  <c r="C191" i="1" s="1"/>
  <c r="AF190" i="1" s="1"/>
  <c r="D191" i="1"/>
  <c r="E191" i="1"/>
  <c r="F191" i="1" s="1"/>
  <c r="AR191" i="1" s="1"/>
  <c r="G191" i="1"/>
  <c r="H191" i="1" s="1"/>
  <c r="I191" i="1"/>
  <c r="J191" i="1"/>
  <c r="K191" i="1"/>
  <c r="S191" i="1" s="1"/>
  <c r="L191" i="1"/>
  <c r="M191" i="1" s="1"/>
  <c r="B192" i="1"/>
  <c r="C192" i="1" s="1"/>
  <c r="AF191" i="1" s="1"/>
  <c r="D192" i="1"/>
  <c r="E192" i="1"/>
  <c r="F192" i="1" s="1"/>
  <c r="AR192" i="1" s="1"/>
  <c r="G192" i="1"/>
  <c r="H192" i="1" s="1"/>
  <c r="I192" i="1"/>
  <c r="J192" i="1"/>
  <c r="K192" i="1"/>
  <c r="N192" i="1" s="1"/>
  <c r="L192" i="1"/>
  <c r="M192" i="1" s="1"/>
  <c r="BT193" i="1" s="1"/>
  <c r="B193" i="1"/>
  <c r="C193" i="1" s="1"/>
  <c r="AF192" i="1" s="1"/>
  <c r="D193" i="1"/>
  <c r="E193" i="1"/>
  <c r="F193" i="1" s="1"/>
  <c r="AR193" i="1" s="1"/>
  <c r="G193" i="1"/>
  <c r="H193" i="1" s="1"/>
  <c r="I193" i="1"/>
  <c r="J193" i="1"/>
  <c r="K193" i="1"/>
  <c r="N193" i="1" s="1"/>
  <c r="L193" i="1"/>
  <c r="M193" i="1" s="1"/>
  <c r="BT194" i="1" s="1"/>
  <c r="B194" i="1"/>
  <c r="C194" i="1" s="1"/>
  <c r="AF193" i="1" s="1"/>
  <c r="D194" i="1"/>
  <c r="E194" i="1"/>
  <c r="F194" i="1" s="1"/>
  <c r="AR194" i="1" s="1"/>
  <c r="G194" i="1"/>
  <c r="H194" i="1" s="1"/>
  <c r="I194" i="1"/>
  <c r="J194" i="1"/>
  <c r="K194" i="1"/>
  <c r="R194" i="1" s="1"/>
  <c r="BE195" i="1" s="1"/>
  <c r="L194" i="1"/>
  <c r="M194" i="1" s="1"/>
  <c r="BT195" i="1" s="1"/>
  <c r="B195" i="1"/>
  <c r="C195" i="1" s="1"/>
  <c r="AF194" i="1" s="1"/>
  <c r="D195" i="1"/>
  <c r="E195" i="1"/>
  <c r="F195" i="1" s="1"/>
  <c r="AR195" i="1" s="1"/>
  <c r="G195" i="1"/>
  <c r="H195" i="1" s="1"/>
  <c r="I195" i="1"/>
  <c r="J195" i="1"/>
  <c r="K195" i="1"/>
  <c r="N195" i="1" s="1"/>
  <c r="L195" i="1"/>
  <c r="M195" i="1" s="1"/>
  <c r="BT196" i="1" s="1"/>
  <c r="B196" i="1"/>
  <c r="C196" i="1" s="1"/>
  <c r="AF195" i="1" s="1"/>
  <c r="D196" i="1"/>
  <c r="E196" i="1"/>
  <c r="F196" i="1" s="1"/>
  <c r="AR196" i="1" s="1"/>
  <c r="G196" i="1"/>
  <c r="H196" i="1" s="1"/>
  <c r="I196" i="1"/>
  <c r="J196" i="1"/>
  <c r="K196" i="1"/>
  <c r="R196" i="1" s="1"/>
  <c r="BE197" i="1" s="1"/>
  <c r="L196" i="1"/>
  <c r="M196" i="1" s="1"/>
  <c r="BT197" i="1" s="1"/>
  <c r="B197" i="1"/>
  <c r="C197" i="1" s="1"/>
  <c r="AF196" i="1" s="1"/>
  <c r="D197" i="1"/>
  <c r="E197" i="1"/>
  <c r="F197" i="1" s="1"/>
  <c r="AQ197" i="1" s="1"/>
  <c r="G197" i="1"/>
  <c r="H197" i="1" s="1"/>
  <c r="I197" i="1"/>
  <c r="J197" i="1"/>
  <c r="K197" i="1"/>
  <c r="R197" i="1" s="1"/>
  <c r="BE198" i="1" s="1"/>
  <c r="L197" i="1"/>
  <c r="M197" i="1" s="1"/>
  <c r="BT198" i="1" s="1"/>
  <c r="B198" i="1"/>
  <c r="C198" i="1" s="1"/>
  <c r="AF197" i="1" s="1"/>
  <c r="D198" i="1"/>
  <c r="E198" i="1"/>
  <c r="F198" i="1" s="1"/>
  <c r="AQ198" i="1" s="1"/>
  <c r="G198" i="1"/>
  <c r="H198" i="1" s="1"/>
  <c r="I198" i="1"/>
  <c r="J198" i="1"/>
  <c r="K198" i="1"/>
  <c r="N198" i="1" s="1"/>
  <c r="L198" i="1"/>
  <c r="M198" i="1" s="1"/>
  <c r="BT199" i="1" s="1"/>
  <c r="B199" i="1"/>
  <c r="C199" i="1" s="1"/>
  <c r="AF198" i="1" s="1"/>
  <c r="D199" i="1"/>
  <c r="E199" i="1"/>
  <c r="F199" i="1" s="1"/>
  <c r="AQ199" i="1" s="1"/>
  <c r="G199" i="1"/>
  <c r="H199" i="1" s="1"/>
  <c r="I199" i="1"/>
  <c r="J199" i="1"/>
  <c r="K199" i="1"/>
  <c r="L199" i="1"/>
  <c r="M199" i="1" s="1"/>
  <c r="BT200" i="1" s="1"/>
  <c r="B200" i="1"/>
  <c r="C200" i="1" s="1"/>
  <c r="AF199" i="1" s="1"/>
  <c r="D200" i="1"/>
  <c r="E200" i="1"/>
  <c r="F200" i="1" s="1"/>
  <c r="AQ200" i="1" s="1"/>
  <c r="G200" i="1"/>
  <c r="H200" i="1" s="1"/>
  <c r="I200" i="1"/>
  <c r="J200" i="1"/>
  <c r="K200" i="1"/>
  <c r="R200" i="1" s="1"/>
  <c r="BE201" i="1" s="1"/>
  <c r="L200" i="1"/>
  <c r="M200" i="1" s="1"/>
  <c r="BT201" i="1" s="1"/>
  <c r="B201" i="1"/>
  <c r="C201" i="1" s="1"/>
  <c r="AF200" i="1" s="1"/>
  <c r="D201" i="1"/>
  <c r="E201" i="1"/>
  <c r="F201" i="1" s="1"/>
  <c r="AQ201" i="1" s="1"/>
  <c r="G201" i="1"/>
  <c r="H201" i="1" s="1"/>
  <c r="I201" i="1"/>
  <c r="J201" i="1"/>
  <c r="K201" i="1"/>
  <c r="N201" i="1" s="1"/>
  <c r="L201" i="1"/>
  <c r="M201" i="1" s="1"/>
  <c r="B202" i="1"/>
  <c r="C202" i="1" s="1"/>
  <c r="AF201" i="1" s="1"/>
  <c r="D202" i="1"/>
  <c r="E202" i="1"/>
  <c r="F202" i="1" s="1"/>
  <c r="AQ202" i="1" s="1"/>
  <c r="G202" i="1"/>
  <c r="H202" i="1" s="1"/>
  <c r="I202" i="1"/>
  <c r="J202" i="1"/>
  <c r="K202" i="1"/>
  <c r="S202" i="1" s="1"/>
  <c r="L202" i="1"/>
  <c r="M202" i="1" s="1"/>
  <c r="BT203" i="1" s="1"/>
  <c r="B203" i="1"/>
  <c r="C203" i="1" s="1"/>
  <c r="AF202" i="1" s="1"/>
  <c r="D203" i="1"/>
  <c r="E203" i="1"/>
  <c r="F203" i="1" s="1"/>
  <c r="AQ203" i="1" s="1"/>
  <c r="G203" i="1"/>
  <c r="H203" i="1" s="1"/>
  <c r="I203" i="1"/>
  <c r="J203" i="1"/>
  <c r="K203" i="1"/>
  <c r="N203" i="1" s="1"/>
  <c r="L203" i="1"/>
  <c r="M203" i="1" s="1"/>
  <c r="BT204" i="1" s="1"/>
  <c r="B204" i="1"/>
  <c r="C204" i="1" s="1"/>
  <c r="AF203" i="1" s="1"/>
  <c r="D204" i="1"/>
  <c r="E204" i="1"/>
  <c r="F204" i="1" s="1"/>
  <c r="AQ204" i="1" s="1"/>
  <c r="G204" i="1"/>
  <c r="H204" i="1" s="1"/>
  <c r="I204" i="1"/>
  <c r="J204" i="1"/>
  <c r="K204" i="1"/>
  <c r="N204" i="1" s="1"/>
  <c r="L204" i="1"/>
  <c r="M204" i="1" s="1"/>
  <c r="BT205" i="1" s="1"/>
  <c r="B205" i="1"/>
  <c r="C205" i="1" s="1"/>
  <c r="AF204" i="1" s="1"/>
  <c r="D205" i="1"/>
  <c r="E205" i="1"/>
  <c r="F205" i="1" s="1"/>
  <c r="AQ205" i="1" s="1"/>
  <c r="G205" i="1"/>
  <c r="H205" i="1" s="1"/>
  <c r="I205" i="1"/>
  <c r="J205" i="1"/>
  <c r="K205" i="1"/>
  <c r="N205" i="1" s="1"/>
  <c r="L205" i="1"/>
  <c r="M205" i="1" s="1"/>
  <c r="BT206" i="1" s="1"/>
  <c r="B206" i="1"/>
  <c r="C206" i="1" s="1"/>
  <c r="AF205" i="1" s="1"/>
  <c r="D206" i="1"/>
  <c r="E206" i="1"/>
  <c r="F206" i="1" s="1"/>
  <c r="AQ206" i="1" s="1"/>
  <c r="G206" i="1"/>
  <c r="H206" i="1" s="1"/>
  <c r="I206" i="1"/>
  <c r="J206" i="1"/>
  <c r="K206" i="1"/>
  <c r="N206" i="1" s="1"/>
  <c r="L206" i="1"/>
  <c r="M206" i="1" s="1"/>
  <c r="BT207" i="1" s="1"/>
  <c r="B207" i="1"/>
  <c r="C207" i="1" s="1"/>
  <c r="AF206" i="1" s="1"/>
  <c r="D207" i="1"/>
  <c r="E207" i="1"/>
  <c r="F207" i="1" s="1"/>
  <c r="AQ207" i="1" s="1"/>
  <c r="G207" i="1"/>
  <c r="H207" i="1" s="1"/>
  <c r="I207" i="1"/>
  <c r="J207" i="1"/>
  <c r="K207" i="1"/>
  <c r="N207" i="1" s="1"/>
  <c r="L207" i="1"/>
  <c r="M207" i="1" s="1"/>
  <c r="BT208" i="1" s="1"/>
  <c r="B208" i="1"/>
  <c r="C208" i="1" s="1"/>
  <c r="AF207" i="1" s="1"/>
  <c r="D208" i="1"/>
  <c r="E208" i="1"/>
  <c r="F208" i="1" s="1"/>
  <c r="AQ208" i="1" s="1"/>
  <c r="G208" i="1"/>
  <c r="H208" i="1" s="1"/>
  <c r="I208" i="1"/>
  <c r="J208" i="1"/>
  <c r="K208" i="1"/>
  <c r="N208" i="1" s="1"/>
  <c r="L208" i="1"/>
  <c r="M208" i="1" s="1"/>
  <c r="B209" i="1"/>
  <c r="C209" i="1" s="1"/>
  <c r="AF208" i="1" s="1"/>
  <c r="D209" i="1"/>
  <c r="E209" i="1"/>
  <c r="F209" i="1" s="1"/>
  <c r="AQ209" i="1" s="1"/>
  <c r="G209" i="1"/>
  <c r="H209" i="1" s="1"/>
  <c r="I209" i="1"/>
  <c r="J209" i="1"/>
  <c r="K209" i="1"/>
  <c r="S209" i="1" s="1"/>
  <c r="L209" i="1"/>
  <c r="M209" i="1" s="1"/>
  <c r="B210" i="1"/>
  <c r="C210" i="1" s="1"/>
  <c r="AF209" i="1" s="1"/>
  <c r="D210" i="1"/>
  <c r="E210" i="1"/>
  <c r="F210" i="1" s="1"/>
  <c r="AQ210" i="1" s="1"/>
  <c r="G210" i="1"/>
  <c r="H210" i="1" s="1"/>
  <c r="I210" i="1"/>
  <c r="J210" i="1"/>
  <c r="K210" i="1"/>
  <c r="S210" i="1" s="1"/>
  <c r="L210" i="1"/>
  <c r="M210" i="1" s="1"/>
  <c r="B211" i="1"/>
  <c r="C211" i="1" s="1"/>
  <c r="AF210" i="1" s="1"/>
  <c r="D211" i="1"/>
  <c r="E211" i="1"/>
  <c r="F211" i="1" s="1"/>
  <c r="AQ211" i="1" s="1"/>
  <c r="G211" i="1"/>
  <c r="H211" i="1" s="1"/>
  <c r="I211" i="1"/>
  <c r="J211" i="1"/>
  <c r="K211" i="1"/>
  <c r="L211" i="1"/>
  <c r="M211" i="1" s="1"/>
  <c r="B212" i="1"/>
  <c r="C212" i="1" s="1"/>
  <c r="AF211" i="1" s="1"/>
  <c r="D212" i="1"/>
  <c r="E212" i="1"/>
  <c r="F212" i="1" s="1"/>
  <c r="AQ212" i="1" s="1"/>
  <c r="G212" i="1"/>
  <c r="H212" i="1" s="1"/>
  <c r="I212" i="1"/>
  <c r="J212" i="1"/>
  <c r="K212" i="1"/>
  <c r="L212" i="1"/>
  <c r="M212" i="1" s="1"/>
  <c r="BT213" i="1" s="1"/>
  <c r="B213" i="1"/>
  <c r="C213" i="1" s="1"/>
  <c r="AF212" i="1" s="1"/>
  <c r="D213" i="1"/>
  <c r="E213" i="1"/>
  <c r="F213" i="1" s="1"/>
  <c r="AQ213" i="1" s="1"/>
  <c r="G213" i="1"/>
  <c r="H213" i="1" s="1"/>
  <c r="I213" i="1"/>
  <c r="J213" i="1"/>
  <c r="K213" i="1"/>
  <c r="N213" i="1" s="1"/>
  <c r="L213" i="1"/>
  <c r="M213" i="1" s="1"/>
  <c r="BT214" i="1" s="1"/>
  <c r="B214" i="1"/>
  <c r="C214" i="1" s="1"/>
  <c r="AF213" i="1" s="1"/>
  <c r="D214" i="1"/>
  <c r="E214" i="1"/>
  <c r="F214" i="1" s="1"/>
  <c r="AQ214" i="1" s="1"/>
  <c r="G214" i="1"/>
  <c r="H214" i="1" s="1"/>
  <c r="I214" i="1"/>
  <c r="J214" i="1"/>
  <c r="K214" i="1"/>
  <c r="S214" i="1" s="1"/>
  <c r="L214" i="1"/>
  <c r="M214" i="1" s="1"/>
  <c r="BT215" i="1" s="1"/>
  <c r="B215" i="1"/>
  <c r="C215" i="1" s="1"/>
  <c r="AF214" i="1" s="1"/>
  <c r="D215" i="1"/>
  <c r="E215" i="1"/>
  <c r="F215" i="1" s="1"/>
  <c r="AQ215" i="1" s="1"/>
  <c r="G215" i="1"/>
  <c r="H215" i="1" s="1"/>
  <c r="I215" i="1"/>
  <c r="J215" i="1"/>
  <c r="K215" i="1"/>
  <c r="L215" i="1"/>
  <c r="M215" i="1" s="1"/>
  <c r="BT216" i="1" s="1"/>
  <c r="B216" i="1"/>
  <c r="C216" i="1" s="1"/>
  <c r="AF215" i="1" s="1"/>
  <c r="D216" i="1"/>
  <c r="E216" i="1"/>
  <c r="F216" i="1" s="1"/>
  <c r="AQ216" i="1" s="1"/>
  <c r="G216" i="1"/>
  <c r="H216" i="1" s="1"/>
  <c r="I216" i="1"/>
  <c r="J216" i="1"/>
  <c r="K216" i="1"/>
  <c r="R216" i="1" s="1"/>
  <c r="BE217" i="1" s="1"/>
  <c r="L216" i="1"/>
  <c r="M216" i="1" s="1"/>
  <c r="B217" i="1"/>
  <c r="C217" i="1" s="1"/>
  <c r="AF216" i="1" s="1"/>
  <c r="D217" i="1"/>
  <c r="E217" i="1"/>
  <c r="F217" i="1" s="1"/>
  <c r="AQ217" i="1" s="1"/>
  <c r="G217" i="1"/>
  <c r="H217" i="1" s="1"/>
  <c r="I217" i="1"/>
  <c r="J217" i="1"/>
  <c r="K217" i="1"/>
  <c r="S217" i="1" s="1"/>
  <c r="L217" i="1"/>
  <c r="M217" i="1" s="1"/>
  <c r="B218" i="1"/>
  <c r="C218" i="1" s="1"/>
  <c r="AF217" i="1" s="1"/>
  <c r="D218" i="1"/>
  <c r="E218" i="1"/>
  <c r="F218" i="1" s="1"/>
  <c r="AQ218" i="1" s="1"/>
  <c r="G218" i="1"/>
  <c r="H218" i="1" s="1"/>
  <c r="I218" i="1"/>
  <c r="J218" i="1"/>
  <c r="K218" i="1"/>
  <c r="L218" i="1"/>
  <c r="M218" i="1" s="1"/>
  <c r="BT219" i="1" s="1"/>
  <c r="B219" i="1"/>
  <c r="C219" i="1" s="1"/>
  <c r="AF218" i="1" s="1"/>
  <c r="D219" i="1"/>
  <c r="E219" i="1"/>
  <c r="F219" i="1" s="1"/>
  <c r="AQ219" i="1" s="1"/>
  <c r="G219" i="1"/>
  <c r="H219" i="1" s="1"/>
  <c r="I219" i="1"/>
  <c r="J219" i="1"/>
  <c r="K219" i="1"/>
  <c r="L219" i="1"/>
  <c r="M219" i="1" s="1"/>
  <c r="BT220" i="1" s="1"/>
  <c r="B220" i="1"/>
  <c r="C220" i="1" s="1"/>
  <c r="AF219" i="1" s="1"/>
  <c r="D220" i="1"/>
  <c r="E220" i="1"/>
  <c r="F220" i="1" s="1"/>
  <c r="AQ220" i="1" s="1"/>
  <c r="G220" i="1"/>
  <c r="H220" i="1" s="1"/>
  <c r="I220" i="1"/>
  <c r="J220" i="1"/>
  <c r="K220" i="1"/>
  <c r="R220" i="1" s="1"/>
  <c r="BE221" i="1" s="1"/>
  <c r="L220" i="1"/>
  <c r="M220" i="1" s="1"/>
  <c r="BT221" i="1" s="1"/>
  <c r="B221" i="1"/>
  <c r="C221" i="1" s="1"/>
  <c r="AF220" i="1" s="1"/>
  <c r="D221" i="1"/>
  <c r="E221" i="1"/>
  <c r="F221" i="1" s="1"/>
  <c r="AQ221" i="1" s="1"/>
  <c r="G221" i="1"/>
  <c r="H221" i="1" s="1"/>
  <c r="I221" i="1"/>
  <c r="J221" i="1"/>
  <c r="K221" i="1"/>
  <c r="N221" i="1" s="1"/>
  <c r="L221" i="1"/>
  <c r="M221" i="1" s="1"/>
  <c r="B222" i="1"/>
  <c r="C222" i="1" s="1"/>
  <c r="AF221" i="1" s="1"/>
  <c r="D222" i="1"/>
  <c r="E222" i="1"/>
  <c r="F222" i="1" s="1"/>
  <c r="AQ222" i="1" s="1"/>
  <c r="G222" i="1"/>
  <c r="H222" i="1" s="1"/>
  <c r="I222" i="1"/>
  <c r="J222" i="1"/>
  <c r="K222" i="1"/>
  <c r="S222" i="1" s="1"/>
  <c r="L222" i="1"/>
  <c r="M222" i="1" s="1"/>
  <c r="BT223" i="1" s="1"/>
  <c r="B223" i="1"/>
  <c r="C223" i="1" s="1"/>
  <c r="AF222" i="1" s="1"/>
  <c r="D223" i="1"/>
  <c r="E223" i="1"/>
  <c r="F223" i="1" s="1"/>
  <c r="AQ223" i="1" s="1"/>
  <c r="G223" i="1"/>
  <c r="H223" i="1" s="1"/>
  <c r="I223" i="1"/>
  <c r="J223" i="1"/>
  <c r="K223" i="1"/>
  <c r="S223" i="1" s="1"/>
  <c r="L223" i="1"/>
  <c r="M223" i="1" s="1"/>
  <c r="BT224" i="1" s="1"/>
  <c r="B224" i="1"/>
  <c r="C224" i="1" s="1"/>
  <c r="AF223" i="1" s="1"/>
  <c r="D224" i="1"/>
  <c r="E224" i="1"/>
  <c r="F224" i="1" s="1"/>
  <c r="AQ224" i="1" s="1"/>
  <c r="G224" i="1"/>
  <c r="H224" i="1" s="1"/>
  <c r="I224" i="1"/>
  <c r="J224" i="1"/>
  <c r="K224" i="1"/>
  <c r="R224" i="1" s="1"/>
  <c r="BE225" i="1" s="1"/>
  <c r="L224" i="1"/>
  <c r="M224" i="1" s="1"/>
  <c r="BT225" i="1" s="1"/>
  <c r="B225" i="1"/>
  <c r="C225" i="1" s="1"/>
  <c r="AF224" i="1" s="1"/>
  <c r="D225" i="1"/>
  <c r="E225" i="1"/>
  <c r="F225" i="1" s="1"/>
  <c r="AQ225" i="1" s="1"/>
  <c r="G225" i="1"/>
  <c r="H225" i="1" s="1"/>
  <c r="I225" i="1"/>
  <c r="J225" i="1"/>
  <c r="K225" i="1"/>
  <c r="R225" i="1" s="1"/>
  <c r="BE226" i="1" s="1"/>
  <c r="L225" i="1"/>
  <c r="M225" i="1" s="1"/>
  <c r="BT226" i="1" s="1"/>
  <c r="B226" i="1"/>
  <c r="C226" i="1" s="1"/>
  <c r="AF225" i="1" s="1"/>
  <c r="D226" i="1"/>
  <c r="E226" i="1"/>
  <c r="F226" i="1" s="1"/>
  <c r="AQ226" i="1" s="1"/>
  <c r="G226" i="1"/>
  <c r="H226" i="1" s="1"/>
  <c r="I226" i="1"/>
  <c r="J226" i="1"/>
  <c r="K226" i="1"/>
  <c r="L226" i="1"/>
  <c r="M226" i="1" s="1"/>
  <c r="BT227" i="1" s="1"/>
  <c r="B227" i="1"/>
  <c r="C227" i="1" s="1"/>
  <c r="AF226" i="1" s="1"/>
  <c r="D227" i="1"/>
  <c r="E227" i="1"/>
  <c r="F227" i="1" s="1"/>
  <c r="AQ227" i="1" s="1"/>
  <c r="G227" i="1"/>
  <c r="H227" i="1" s="1"/>
  <c r="I227" i="1"/>
  <c r="J227" i="1"/>
  <c r="K227" i="1"/>
  <c r="R227" i="1" s="1"/>
  <c r="BE228" i="1" s="1"/>
  <c r="L227" i="1"/>
  <c r="M227" i="1" s="1"/>
  <c r="BT228" i="1" s="1"/>
  <c r="B228" i="1"/>
  <c r="C228" i="1" s="1"/>
  <c r="AF227" i="1" s="1"/>
  <c r="D228" i="1"/>
  <c r="E228" i="1"/>
  <c r="F228" i="1" s="1"/>
  <c r="AQ228" i="1" s="1"/>
  <c r="G228" i="1"/>
  <c r="H228" i="1" s="1"/>
  <c r="I228" i="1"/>
  <c r="J228" i="1"/>
  <c r="K228" i="1"/>
  <c r="R228" i="1" s="1"/>
  <c r="BE229" i="1" s="1"/>
  <c r="L228" i="1"/>
  <c r="M228" i="1" s="1"/>
  <c r="BT229" i="1" s="1"/>
  <c r="B229" i="1"/>
  <c r="C229" i="1" s="1"/>
  <c r="AF228" i="1" s="1"/>
  <c r="D229" i="1"/>
  <c r="E229" i="1"/>
  <c r="F229" i="1" s="1"/>
  <c r="AQ229" i="1" s="1"/>
  <c r="G229" i="1"/>
  <c r="H229" i="1" s="1"/>
  <c r="I229" i="1"/>
  <c r="J229" i="1"/>
  <c r="K229" i="1"/>
  <c r="S229" i="1" s="1"/>
  <c r="L229" i="1"/>
  <c r="M229" i="1" s="1"/>
  <c r="BT230" i="1" s="1"/>
  <c r="B230" i="1"/>
  <c r="C230" i="1" s="1"/>
  <c r="AF229" i="1" s="1"/>
  <c r="D230" i="1"/>
  <c r="E230" i="1"/>
  <c r="F230" i="1" s="1"/>
  <c r="AQ230" i="1" s="1"/>
  <c r="G230" i="1"/>
  <c r="H230" i="1" s="1"/>
  <c r="I230" i="1"/>
  <c r="J230" i="1"/>
  <c r="K230" i="1"/>
  <c r="R230" i="1" s="1"/>
  <c r="BE231" i="1" s="1"/>
  <c r="L230" i="1"/>
  <c r="M230" i="1" s="1"/>
  <c r="B231" i="1"/>
  <c r="C231" i="1" s="1"/>
  <c r="AF230" i="1" s="1"/>
  <c r="D231" i="1"/>
  <c r="E231" i="1"/>
  <c r="F231" i="1" s="1"/>
  <c r="AQ231" i="1" s="1"/>
  <c r="G231" i="1"/>
  <c r="H231" i="1" s="1"/>
  <c r="I231" i="1"/>
  <c r="J231" i="1"/>
  <c r="K231" i="1"/>
  <c r="L231" i="1"/>
  <c r="M231" i="1" s="1"/>
  <c r="B232" i="1"/>
  <c r="C232" i="1" s="1"/>
  <c r="AF231" i="1" s="1"/>
  <c r="D232" i="1"/>
  <c r="E232" i="1"/>
  <c r="F232" i="1" s="1"/>
  <c r="AQ232" i="1" s="1"/>
  <c r="G232" i="1"/>
  <c r="H232" i="1" s="1"/>
  <c r="I232" i="1"/>
  <c r="J232" i="1"/>
  <c r="K232" i="1"/>
  <c r="N232" i="1" s="1"/>
  <c r="L232" i="1"/>
  <c r="M232" i="1" s="1"/>
  <c r="BT233" i="1" s="1"/>
  <c r="B233" i="1"/>
  <c r="C233" i="1" s="1"/>
  <c r="AF232" i="1" s="1"/>
  <c r="D233" i="1"/>
  <c r="E233" i="1"/>
  <c r="F233" i="1" s="1"/>
  <c r="AQ233" i="1" s="1"/>
  <c r="G233" i="1"/>
  <c r="H233" i="1" s="1"/>
  <c r="I233" i="1"/>
  <c r="J233" i="1"/>
  <c r="K233" i="1"/>
  <c r="R233" i="1" s="1"/>
  <c r="BE234" i="1" s="1"/>
  <c r="L233" i="1"/>
  <c r="M233" i="1" s="1"/>
  <c r="BT234" i="1" s="1"/>
  <c r="B234" i="1"/>
  <c r="C234" i="1" s="1"/>
  <c r="AF233" i="1" s="1"/>
  <c r="D234" i="1"/>
  <c r="E234" i="1"/>
  <c r="F234" i="1" s="1"/>
  <c r="AQ234" i="1" s="1"/>
  <c r="G234" i="1"/>
  <c r="H234" i="1" s="1"/>
  <c r="I234" i="1"/>
  <c r="J234" i="1"/>
  <c r="K234" i="1"/>
  <c r="S234" i="1" s="1"/>
  <c r="L234" i="1"/>
  <c r="M234" i="1" s="1"/>
  <c r="BT235" i="1" s="1"/>
  <c r="B235" i="1"/>
  <c r="C235" i="1" s="1"/>
  <c r="AF234" i="1" s="1"/>
  <c r="D235" i="1"/>
  <c r="E235" i="1"/>
  <c r="F235" i="1" s="1"/>
  <c r="AQ235" i="1" s="1"/>
  <c r="G235" i="1"/>
  <c r="H235" i="1" s="1"/>
  <c r="I235" i="1"/>
  <c r="J235" i="1"/>
  <c r="K235" i="1"/>
  <c r="R235" i="1" s="1"/>
  <c r="BE236" i="1" s="1"/>
  <c r="L235" i="1"/>
  <c r="M235" i="1" s="1"/>
  <c r="B236" i="1"/>
  <c r="C236" i="1" s="1"/>
  <c r="AF235" i="1" s="1"/>
  <c r="D236" i="1"/>
  <c r="E236" i="1"/>
  <c r="F236" i="1" s="1"/>
  <c r="AQ236" i="1" s="1"/>
  <c r="G236" i="1"/>
  <c r="H236" i="1" s="1"/>
  <c r="I236" i="1"/>
  <c r="J236" i="1"/>
  <c r="K236" i="1"/>
  <c r="R236" i="1" s="1"/>
  <c r="BE237" i="1" s="1"/>
  <c r="L236" i="1"/>
  <c r="M236" i="1" s="1"/>
  <c r="BT237" i="1" s="1"/>
  <c r="B237" i="1"/>
  <c r="C237" i="1" s="1"/>
  <c r="AF236" i="1" s="1"/>
  <c r="D237" i="1"/>
  <c r="E237" i="1"/>
  <c r="F237" i="1" s="1"/>
  <c r="AQ237" i="1" s="1"/>
  <c r="G237" i="1"/>
  <c r="H237" i="1" s="1"/>
  <c r="I237" i="1"/>
  <c r="J237" i="1"/>
  <c r="K237" i="1"/>
  <c r="N237" i="1" s="1"/>
  <c r="L237" i="1"/>
  <c r="M237" i="1" s="1"/>
  <c r="BT238" i="1" s="1"/>
  <c r="B238" i="1"/>
  <c r="C238" i="1" s="1"/>
  <c r="AF237" i="1" s="1"/>
  <c r="D238" i="1"/>
  <c r="E238" i="1"/>
  <c r="F238" i="1" s="1"/>
  <c r="AQ238" i="1" s="1"/>
  <c r="G238" i="1"/>
  <c r="H238" i="1" s="1"/>
  <c r="I238" i="1"/>
  <c r="J238" i="1"/>
  <c r="K238" i="1"/>
  <c r="L238" i="1"/>
  <c r="M238" i="1" s="1"/>
  <c r="BT239" i="1" s="1"/>
  <c r="B239" i="1"/>
  <c r="C239" i="1" s="1"/>
  <c r="AF238" i="1" s="1"/>
  <c r="D239" i="1"/>
  <c r="E239" i="1"/>
  <c r="F239" i="1" s="1"/>
  <c r="AQ239" i="1" s="1"/>
  <c r="G239" i="1"/>
  <c r="H239" i="1" s="1"/>
  <c r="I239" i="1"/>
  <c r="J239" i="1"/>
  <c r="K239" i="1"/>
  <c r="L239" i="1"/>
  <c r="M239" i="1" s="1"/>
  <c r="BT240" i="1" s="1"/>
  <c r="B240" i="1"/>
  <c r="C240" i="1" s="1"/>
  <c r="AF239" i="1" s="1"/>
  <c r="D240" i="1"/>
  <c r="E240" i="1"/>
  <c r="F240" i="1" s="1"/>
  <c r="AQ240" i="1" s="1"/>
  <c r="G240" i="1"/>
  <c r="H240" i="1" s="1"/>
  <c r="I240" i="1"/>
  <c r="J240" i="1"/>
  <c r="K240" i="1"/>
  <c r="L240" i="1"/>
  <c r="M240" i="1" s="1"/>
  <c r="BT241" i="1" s="1"/>
  <c r="B241" i="1"/>
  <c r="C241" i="1" s="1"/>
  <c r="AF240" i="1" s="1"/>
  <c r="D241" i="1"/>
  <c r="E241" i="1"/>
  <c r="F241" i="1" s="1"/>
  <c r="AQ241" i="1" s="1"/>
  <c r="G241" i="1"/>
  <c r="H241" i="1" s="1"/>
  <c r="I241" i="1"/>
  <c r="J241" i="1"/>
  <c r="K241" i="1"/>
  <c r="S241" i="1" s="1"/>
  <c r="L241" i="1"/>
  <c r="M241" i="1" s="1"/>
  <c r="BT242" i="1" s="1"/>
  <c r="B242" i="1"/>
  <c r="C242" i="1" s="1"/>
  <c r="AF241" i="1" s="1"/>
  <c r="D242" i="1"/>
  <c r="E242" i="1"/>
  <c r="F242" i="1" s="1"/>
  <c r="AQ242" i="1" s="1"/>
  <c r="G242" i="1"/>
  <c r="H242" i="1" s="1"/>
  <c r="I242" i="1"/>
  <c r="J242" i="1"/>
  <c r="K242" i="1"/>
  <c r="S242" i="1" s="1"/>
  <c r="L242" i="1"/>
  <c r="M242" i="1" s="1"/>
  <c r="BO243" i="1" s="1"/>
  <c r="B243" i="1"/>
  <c r="C243" i="1" s="1"/>
  <c r="AF242" i="1" s="1"/>
  <c r="D243" i="1"/>
  <c r="E243" i="1"/>
  <c r="F243" i="1" s="1"/>
  <c r="AQ243" i="1" s="1"/>
  <c r="G243" i="1"/>
  <c r="H243" i="1" s="1"/>
  <c r="I243" i="1"/>
  <c r="J243" i="1"/>
  <c r="K243" i="1"/>
  <c r="R243" i="1" s="1"/>
  <c r="BE244" i="1" s="1"/>
  <c r="L243" i="1"/>
  <c r="M243" i="1" s="1"/>
  <c r="BT244" i="1" s="1"/>
  <c r="B244" i="1"/>
  <c r="C244" i="1" s="1"/>
  <c r="AF243" i="1" s="1"/>
  <c r="D244" i="1"/>
  <c r="E244" i="1"/>
  <c r="F244" i="1" s="1"/>
  <c r="AQ244" i="1" s="1"/>
  <c r="G244" i="1"/>
  <c r="H244" i="1" s="1"/>
  <c r="I244" i="1"/>
  <c r="J244" i="1"/>
  <c r="K244" i="1"/>
  <c r="R244" i="1" s="1"/>
  <c r="BE245" i="1" s="1"/>
  <c r="L244" i="1"/>
  <c r="M244" i="1" s="1"/>
  <c r="BT245" i="1" s="1"/>
  <c r="B245" i="1"/>
  <c r="C245" i="1" s="1"/>
  <c r="AF244" i="1" s="1"/>
  <c r="D245" i="1"/>
  <c r="E245" i="1"/>
  <c r="F245" i="1" s="1"/>
  <c r="AQ245" i="1" s="1"/>
  <c r="G245" i="1"/>
  <c r="H245" i="1" s="1"/>
  <c r="I245" i="1"/>
  <c r="J245" i="1"/>
  <c r="K245" i="1"/>
  <c r="N245" i="1" s="1"/>
  <c r="L245" i="1"/>
  <c r="M245" i="1" s="1"/>
  <c r="BT246" i="1" s="1"/>
  <c r="B246" i="1"/>
  <c r="C246" i="1" s="1"/>
  <c r="AF245" i="1" s="1"/>
  <c r="D246" i="1"/>
  <c r="E246" i="1"/>
  <c r="F246" i="1" s="1"/>
  <c r="AQ246" i="1" s="1"/>
  <c r="G246" i="1"/>
  <c r="H246" i="1" s="1"/>
  <c r="I246" i="1"/>
  <c r="J246" i="1"/>
  <c r="K246" i="1"/>
  <c r="L246" i="1"/>
  <c r="M246" i="1" s="1"/>
  <c r="BT247" i="1" s="1"/>
  <c r="B247" i="1"/>
  <c r="C247" i="1" s="1"/>
  <c r="AF246" i="1" s="1"/>
  <c r="D247" i="1"/>
  <c r="E247" i="1"/>
  <c r="F247" i="1" s="1"/>
  <c r="AQ247" i="1" s="1"/>
  <c r="G247" i="1"/>
  <c r="H247" i="1" s="1"/>
  <c r="I247" i="1"/>
  <c r="J247" i="1"/>
  <c r="K247" i="1"/>
  <c r="R247" i="1" s="1"/>
  <c r="BE248" i="1" s="1"/>
  <c r="L247" i="1"/>
  <c r="M247" i="1" s="1"/>
  <c r="BT248" i="1" s="1"/>
  <c r="B248" i="1"/>
  <c r="C248" i="1" s="1"/>
  <c r="AF247" i="1" s="1"/>
  <c r="D248" i="1"/>
  <c r="E248" i="1"/>
  <c r="F248" i="1" s="1"/>
  <c r="AQ248" i="1" s="1"/>
  <c r="G248" i="1"/>
  <c r="H248" i="1" s="1"/>
  <c r="I248" i="1"/>
  <c r="J248" i="1"/>
  <c r="K248" i="1"/>
  <c r="N248" i="1" s="1"/>
  <c r="L248" i="1"/>
  <c r="M248" i="1" s="1"/>
  <c r="BT249" i="1" s="1"/>
  <c r="B249" i="1"/>
  <c r="C249" i="1" s="1"/>
  <c r="AF248" i="1" s="1"/>
  <c r="D249" i="1"/>
  <c r="E249" i="1"/>
  <c r="F249" i="1" s="1"/>
  <c r="AQ249" i="1" s="1"/>
  <c r="G249" i="1"/>
  <c r="H249" i="1" s="1"/>
  <c r="I249" i="1"/>
  <c r="J249" i="1"/>
  <c r="K249" i="1"/>
  <c r="N249" i="1" s="1"/>
  <c r="L249" i="1"/>
  <c r="M249" i="1" s="1"/>
  <c r="B250" i="1"/>
  <c r="C250" i="1" s="1"/>
  <c r="AF249" i="1" s="1"/>
  <c r="D250" i="1"/>
  <c r="E250" i="1"/>
  <c r="F250" i="1" s="1"/>
  <c r="AQ250" i="1" s="1"/>
  <c r="G250" i="1"/>
  <c r="H250" i="1" s="1"/>
  <c r="I250" i="1"/>
  <c r="J250" i="1"/>
  <c r="K250" i="1"/>
  <c r="L250" i="1"/>
  <c r="M250" i="1" s="1"/>
  <c r="BT251" i="1" s="1"/>
  <c r="B251" i="1"/>
  <c r="C251" i="1" s="1"/>
  <c r="AF250" i="1" s="1"/>
  <c r="D251" i="1"/>
  <c r="E251" i="1"/>
  <c r="F251" i="1" s="1"/>
  <c r="AQ251" i="1" s="1"/>
  <c r="G251" i="1"/>
  <c r="H251" i="1" s="1"/>
  <c r="I251" i="1"/>
  <c r="J251" i="1"/>
  <c r="K251" i="1"/>
  <c r="R251" i="1" s="1"/>
  <c r="BE252" i="1" s="1"/>
  <c r="L251" i="1"/>
  <c r="M251" i="1" s="1"/>
  <c r="BT252" i="1" s="1"/>
  <c r="B252" i="1"/>
  <c r="C252" i="1" s="1"/>
  <c r="AF251" i="1" s="1"/>
  <c r="D252" i="1"/>
  <c r="E252" i="1"/>
  <c r="F252" i="1" s="1"/>
  <c r="AQ252" i="1" s="1"/>
  <c r="G252" i="1"/>
  <c r="H252" i="1" s="1"/>
  <c r="I252" i="1"/>
  <c r="J252" i="1"/>
  <c r="K252" i="1"/>
  <c r="N252" i="1" s="1"/>
  <c r="L252" i="1"/>
  <c r="M252" i="1" s="1"/>
  <c r="BR253" i="1" s="1"/>
  <c r="B253" i="1"/>
  <c r="C253" i="1" s="1"/>
  <c r="AF252" i="1" s="1"/>
  <c r="D253" i="1"/>
  <c r="E253" i="1"/>
  <c r="F253" i="1" s="1"/>
  <c r="AQ253" i="1" s="1"/>
  <c r="G253" i="1"/>
  <c r="H253" i="1" s="1"/>
  <c r="I253" i="1"/>
  <c r="J253" i="1"/>
  <c r="K253" i="1"/>
  <c r="N253" i="1" s="1"/>
  <c r="L253" i="1"/>
  <c r="M253" i="1" s="1"/>
  <c r="BT254" i="1" s="1"/>
  <c r="B254" i="1"/>
  <c r="C254" i="1" s="1"/>
  <c r="AF253" i="1" s="1"/>
  <c r="D254" i="1"/>
  <c r="E254" i="1"/>
  <c r="F254" i="1" s="1"/>
  <c r="AQ254" i="1" s="1"/>
  <c r="G254" i="1"/>
  <c r="H254" i="1" s="1"/>
  <c r="I254" i="1"/>
  <c r="J254" i="1"/>
  <c r="K254" i="1"/>
  <c r="L254" i="1"/>
  <c r="M254" i="1" s="1"/>
  <c r="B255" i="1"/>
  <c r="C255" i="1" s="1"/>
  <c r="AF254" i="1" s="1"/>
  <c r="D255" i="1"/>
  <c r="E255" i="1"/>
  <c r="F255" i="1" s="1"/>
  <c r="AQ255" i="1" s="1"/>
  <c r="G255" i="1"/>
  <c r="H255" i="1" s="1"/>
  <c r="I255" i="1"/>
  <c r="J255" i="1"/>
  <c r="K255" i="1"/>
  <c r="R255" i="1" s="1"/>
  <c r="BE256" i="1" s="1"/>
  <c r="L255" i="1"/>
  <c r="M255" i="1" s="1"/>
  <c r="B256" i="1"/>
  <c r="C256" i="1" s="1"/>
  <c r="AF255" i="1" s="1"/>
  <c r="D256" i="1"/>
  <c r="E256" i="1"/>
  <c r="F256" i="1" s="1"/>
  <c r="AQ256" i="1" s="1"/>
  <c r="G256" i="1"/>
  <c r="H256" i="1" s="1"/>
  <c r="I256" i="1"/>
  <c r="J256" i="1"/>
  <c r="K256" i="1"/>
  <c r="S256" i="1" s="1"/>
  <c r="L256" i="1"/>
  <c r="M256" i="1" s="1"/>
  <c r="B257" i="1"/>
  <c r="C257" i="1" s="1"/>
  <c r="AF256" i="1" s="1"/>
  <c r="D257" i="1"/>
  <c r="E257" i="1"/>
  <c r="F257" i="1" s="1"/>
  <c r="AQ257" i="1" s="1"/>
  <c r="G257" i="1"/>
  <c r="H257" i="1" s="1"/>
  <c r="I257" i="1"/>
  <c r="J257" i="1"/>
  <c r="K257" i="1"/>
  <c r="R257" i="1" s="1"/>
  <c r="BE258" i="1" s="1"/>
  <c r="L257" i="1"/>
  <c r="M257" i="1" s="1"/>
  <c r="BQ258" i="1" s="1"/>
  <c r="B258" i="1"/>
  <c r="C258" i="1" s="1"/>
  <c r="AF257" i="1" s="1"/>
  <c r="D258" i="1"/>
  <c r="E258" i="1"/>
  <c r="F258" i="1" s="1"/>
  <c r="AQ258" i="1" s="1"/>
  <c r="G258" i="1"/>
  <c r="H258" i="1" s="1"/>
  <c r="I258" i="1"/>
  <c r="J258" i="1"/>
  <c r="K258" i="1"/>
  <c r="S258" i="1" s="1"/>
  <c r="L258" i="1"/>
  <c r="M258" i="1" s="1"/>
  <c r="BT259" i="1" s="1"/>
  <c r="B259" i="1"/>
  <c r="C259" i="1" s="1"/>
  <c r="AF258" i="1" s="1"/>
  <c r="D259" i="1"/>
  <c r="E259" i="1"/>
  <c r="F259" i="1" s="1"/>
  <c r="AQ259" i="1" s="1"/>
  <c r="G259" i="1"/>
  <c r="H259" i="1" s="1"/>
  <c r="I259" i="1"/>
  <c r="J259" i="1"/>
  <c r="K259" i="1"/>
  <c r="R259" i="1" s="1"/>
  <c r="BE260" i="1" s="1"/>
  <c r="L259" i="1"/>
  <c r="M259" i="1" s="1"/>
  <c r="BT260" i="1" s="1"/>
  <c r="B260" i="1"/>
  <c r="C260" i="1" s="1"/>
  <c r="AF259" i="1" s="1"/>
  <c r="D260" i="1"/>
  <c r="E260" i="1"/>
  <c r="F260" i="1" s="1"/>
  <c r="AQ260" i="1" s="1"/>
  <c r="G260" i="1"/>
  <c r="H260" i="1" s="1"/>
  <c r="I260" i="1"/>
  <c r="J260" i="1"/>
  <c r="K260" i="1"/>
  <c r="S260" i="1" s="1"/>
  <c r="L260" i="1"/>
  <c r="M260" i="1" s="1"/>
  <c r="BT261" i="1" s="1"/>
  <c r="B261" i="1"/>
  <c r="C261" i="1" s="1"/>
  <c r="AF260" i="1" s="1"/>
  <c r="D261" i="1"/>
  <c r="E261" i="1"/>
  <c r="F261" i="1" s="1"/>
  <c r="AQ261" i="1" s="1"/>
  <c r="G261" i="1"/>
  <c r="H261" i="1" s="1"/>
  <c r="I261" i="1"/>
  <c r="J261" i="1"/>
  <c r="K261" i="1"/>
  <c r="N261" i="1" s="1"/>
  <c r="L261" i="1"/>
  <c r="M261" i="1" s="1"/>
  <c r="BT262" i="1" s="1"/>
  <c r="B262" i="1"/>
  <c r="C262" i="1" s="1"/>
  <c r="AF261" i="1" s="1"/>
  <c r="D262" i="1"/>
  <c r="E262" i="1"/>
  <c r="F262" i="1" s="1"/>
  <c r="AQ262" i="1" s="1"/>
  <c r="G262" i="1"/>
  <c r="H262" i="1" s="1"/>
  <c r="I262" i="1"/>
  <c r="J262" i="1"/>
  <c r="K262" i="1"/>
  <c r="L262" i="1"/>
  <c r="M262" i="1" s="1"/>
  <c r="B263" i="1"/>
  <c r="C263" i="1" s="1"/>
  <c r="AF262" i="1" s="1"/>
  <c r="D263" i="1"/>
  <c r="E263" i="1"/>
  <c r="F263" i="1" s="1"/>
  <c r="AQ263" i="1" s="1"/>
  <c r="G263" i="1"/>
  <c r="H263" i="1" s="1"/>
  <c r="I263" i="1"/>
  <c r="J263" i="1"/>
  <c r="K263" i="1"/>
  <c r="S263" i="1" s="1"/>
  <c r="L263" i="1"/>
  <c r="M263" i="1" s="1"/>
  <c r="BT264" i="1" s="1"/>
  <c r="B264" i="1"/>
  <c r="C264" i="1" s="1"/>
  <c r="AF263" i="1" s="1"/>
  <c r="D264" i="1"/>
  <c r="E264" i="1"/>
  <c r="F264" i="1" s="1"/>
  <c r="AQ264" i="1" s="1"/>
  <c r="G264" i="1"/>
  <c r="H264" i="1" s="1"/>
  <c r="I264" i="1"/>
  <c r="J264" i="1"/>
  <c r="K264" i="1"/>
  <c r="N264" i="1" s="1"/>
  <c r="L264" i="1"/>
  <c r="M264" i="1" s="1"/>
  <c r="BT265" i="1" s="1"/>
  <c r="B265" i="1"/>
  <c r="C265" i="1" s="1"/>
  <c r="AF264" i="1" s="1"/>
  <c r="D265" i="1"/>
  <c r="E265" i="1"/>
  <c r="F265" i="1" s="1"/>
  <c r="AQ265" i="1" s="1"/>
  <c r="G265" i="1"/>
  <c r="H265" i="1" s="1"/>
  <c r="I265" i="1"/>
  <c r="J265" i="1"/>
  <c r="K265" i="1"/>
  <c r="S265" i="1" s="1"/>
  <c r="L265" i="1"/>
  <c r="M265" i="1" s="1"/>
  <c r="B266" i="1"/>
  <c r="C266" i="1" s="1"/>
  <c r="AF265" i="1" s="1"/>
  <c r="D266" i="1"/>
  <c r="E266" i="1"/>
  <c r="F266" i="1" s="1"/>
  <c r="AQ266" i="1" s="1"/>
  <c r="G266" i="1"/>
  <c r="H266" i="1" s="1"/>
  <c r="I266" i="1"/>
  <c r="J266" i="1"/>
  <c r="K266" i="1"/>
  <c r="S266" i="1" s="1"/>
  <c r="L266" i="1"/>
  <c r="M266" i="1" s="1"/>
  <c r="BT267" i="1" s="1"/>
  <c r="B267" i="1"/>
  <c r="C267" i="1" s="1"/>
  <c r="AF266" i="1" s="1"/>
  <c r="D267" i="1"/>
  <c r="E267" i="1"/>
  <c r="F267" i="1" s="1"/>
  <c r="AQ267" i="1" s="1"/>
  <c r="G267" i="1"/>
  <c r="H267" i="1" s="1"/>
  <c r="I267" i="1"/>
  <c r="J267" i="1"/>
  <c r="K267" i="1"/>
  <c r="R267" i="1" s="1"/>
  <c r="BE268" i="1" s="1"/>
  <c r="L267" i="1"/>
  <c r="M267" i="1" s="1"/>
  <c r="BP268" i="1" s="1"/>
  <c r="B268" i="1"/>
  <c r="C268" i="1" s="1"/>
  <c r="AF267" i="1" s="1"/>
  <c r="D268" i="1"/>
  <c r="E268" i="1"/>
  <c r="F268" i="1" s="1"/>
  <c r="AQ268" i="1" s="1"/>
  <c r="G268" i="1"/>
  <c r="H268" i="1" s="1"/>
  <c r="I268" i="1"/>
  <c r="J268" i="1"/>
  <c r="K268" i="1"/>
  <c r="L268" i="1"/>
  <c r="M268" i="1" s="1"/>
  <c r="B269" i="1"/>
  <c r="C269" i="1" s="1"/>
  <c r="AF268" i="1" s="1"/>
  <c r="D269" i="1"/>
  <c r="E269" i="1"/>
  <c r="F269" i="1" s="1"/>
  <c r="AQ269" i="1" s="1"/>
  <c r="G269" i="1"/>
  <c r="H269" i="1" s="1"/>
  <c r="I269" i="1"/>
  <c r="J269" i="1"/>
  <c r="K269" i="1"/>
  <c r="R269" i="1" s="1"/>
  <c r="BE270" i="1" s="1"/>
  <c r="L269" i="1"/>
  <c r="M269" i="1" s="1"/>
  <c r="BT270" i="1" s="1"/>
  <c r="B270" i="1"/>
  <c r="C270" i="1" s="1"/>
  <c r="AF269" i="1" s="1"/>
  <c r="D270" i="1"/>
  <c r="E270" i="1"/>
  <c r="F270" i="1" s="1"/>
  <c r="AQ270" i="1" s="1"/>
  <c r="G270" i="1"/>
  <c r="H270" i="1" s="1"/>
  <c r="I270" i="1"/>
  <c r="J270" i="1"/>
  <c r="K270" i="1"/>
  <c r="L270" i="1"/>
  <c r="M270" i="1" s="1"/>
  <c r="BT271" i="1" s="1"/>
  <c r="B271" i="1"/>
  <c r="C271" i="1" s="1"/>
  <c r="AF270" i="1" s="1"/>
  <c r="D271" i="1"/>
  <c r="E271" i="1"/>
  <c r="F271" i="1" s="1"/>
  <c r="AQ271" i="1" s="1"/>
  <c r="G271" i="1"/>
  <c r="H271" i="1" s="1"/>
  <c r="I271" i="1"/>
  <c r="J271" i="1"/>
  <c r="K271" i="1"/>
  <c r="S271" i="1" s="1"/>
  <c r="L271" i="1"/>
  <c r="M271" i="1" s="1"/>
  <c r="BO272" i="1" s="1"/>
  <c r="B272" i="1"/>
  <c r="C272" i="1" s="1"/>
  <c r="AF271" i="1" s="1"/>
  <c r="D272" i="1"/>
  <c r="E272" i="1"/>
  <c r="F272" i="1" s="1"/>
  <c r="AQ272" i="1" s="1"/>
  <c r="G272" i="1"/>
  <c r="H272" i="1" s="1"/>
  <c r="I272" i="1"/>
  <c r="J272" i="1"/>
  <c r="K272" i="1"/>
  <c r="R272" i="1" s="1"/>
  <c r="BE273" i="1" s="1"/>
  <c r="L272" i="1"/>
  <c r="M272" i="1" s="1"/>
  <c r="BR273" i="1" s="1"/>
  <c r="B273" i="1"/>
  <c r="C273" i="1" s="1"/>
  <c r="AF272" i="1" s="1"/>
  <c r="D273" i="1"/>
  <c r="E273" i="1"/>
  <c r="F273" i="1" s="1"/>
  <c r="AQ273" i="1" s="1"/>
  <c r="G273" i="1"/>
  <c r="H273" i="1" s="1"/>
  <c r="I273" i="1"/>
  <c r="J273" i="1"/>
  <c r="K273" i="1"/>
  <c r="L273" i="1"/>
  <c r="M273" i="1" s="1"/>
  <c r="BT274" i="1" s="1"/>
  <c r="B274" i="1"/>
  <c r="C274" i="1" s="1"/>
  <c r="AF273" i="1" s="1"/>
  <c r="D274" i="1"/>
  <c r="E274" i="1"/>
  <c r="F274" i="1" s="1"/>
  <c r="AQ274" i="1" s="1"/>
  <c r="G274" i="1"/>
  <c r="H274" i="1" s="1"/>
  <c r="I274" i="1"/>
  <c r="J274" i="1"/>
  <c r="K274" i="1"/>
  <c r="R274" i="1" s="1"/>
  <c r="BE275" i="1" s="1"/>
  <c r="L274" i="1"/>
  <c r="M274" i="1" s="1"/>
  <c r="BT275" i="1" s="1"/>
  <c r="B275" i="1"/>
  <c r="C275" i="1" s="1"/>
  <c r="AF274" i="1" s="1"/>
  <c r="D275" i="1"/>
  <c r="E275" i="1"/>
  <c r="F275" i="1" s="1"/>
  <c r="AQ275" i="1" s="1"/>
  <c r="G275" i="1"/>
  <c r="H275" i="1" s="1"/>
  <c r="I275" i="1"/>
  <c r="J275" i="1"/>
  <c r="K275" i="1"/>
  <c r="N275" i="1" s="1"/>
  <c r="L275" i="1"/>
  <c r="M275" i="1" s="1"/>
  <c r="B276" i="1"/>
  <c r="C276" i="1" s="1"/>
  <c r="AF275" i="1" s="1"/>
  <c r="D276" i="1"/>
  <c r="E276" i="1"/>
  <c r="F276" i="1" s="1"/>
  <c r="AQ276" i="1" s="1"/>
  <c r="G276" i="1"/>
  <c r="H276" i="1" s="1"/>
  <c r="I276" i="1"/>
  <c r="J276" i="1"/>
  <c r="K276" i="1"/>
  <c r="S276" i="1" s="1"/>
  <c r="L276" i="1"/>
  <c r="M276" i="1" s="1"/>
  <c r="BR277" i="1" s="1"/>
  <c r="B277" i="1"/>
  <c r="C277" i="1" s="1"/>
  <c r="AF276" i="1" s="1"/>
  <c r="D277" i="1"/>
  <c r="E277" i="1"/>
  <c r="F277" i="1" s="1"/>
  <c r="AQ277" i="1" s="1"/>
  <c r="G277" i="1"/>
  <c r="H277" i="1" s="1"/>
  <c r="I277" i="1"/>
  <c r="J277" i="1"/>
  <c r="K277" i="1"/>
  <c r="N277" i="1" s="1"/>
  <c r="O277" i="1" s="1"/>
  <c r="BJ278" i="1" s="1"/>
  <c r="BK278" i="1" s="1"/>
  <c r="L277" i="1"/>
  <c r="M277" i="1" s="1"/>
  <c r="BT278" i="1" s="1"/>
  <c r="B278" i="1"/>
  <c r="C278" i="1" s="1"/>
  <c r="AF277" i="1" s="1"/>
  <c r="D278" i="1"/>
  <c r="E278" i="1"/>
  <c r="F278" i="1" s="1"/>
  <c r="AQ278" i="1" s="1"/>
  <c r="G278" i="1"/>
  <c r="H278" i="1" s="1"/>
  <c r="I278" i="1"/>
  <c r="J278" i="1"/>
  <c r="K278" i="1"/>
  <c r="L278" i="1"/>
  <c r="M278" i="1" s="1"/>
  <c r="B279" i="1"/>
  <c r="C279" i="1" s="1"/>
  <c r="AF278" i="1" s="1"/>
  <c r="D279" i="1"/>
  <c r="E279" i="1"/>
  <c r="F279" i="1" s="1"/>
  <c r="AQ279" i="1" s="1"/>
  <c r="G279" i="1"/>
  <c r="H279" i="1" s="1"/>
  <c r="I279" i="1"/>
  <c r="J279" i="1"/>
  <c r="K279" i="1"/>
  <c r="R279" i="1" s="1"/>
  <c r="BE280" i="1" s="1"/>
  <c r="L279" i="1"/>
  <c r="M279" i="1" s="1"/>
  <c r="B280" i="1"/>
  <c r="C280" i="1" s="1"/>
  <c r="AF279" i="1" s="1"/>
  <c r="D280" i="1"/>
  <c r="E280" i="1"/>
  <c r="F280" i="1" s="1"/>
  <c r="AQ280" i="1" s="1"/>
  <c r="G280" i="1"/>
  <c r="H280" i="1" s="1"/>
  <c r="I280" i="1"/>
  <c r="J280" i="1"/>
  <c r="K280" i="1"/>
  <c r="N280" i="1" s="1"/>
  <c r="L280" i="1"/>
  <c r="M280" i="1" s="1"/>
  <c r="BT281" i="1" s="1"/>
  <c r="B281" i="1"/>
  <c r="C281" i="1" s="1"/>
  <c r="AF280" i="1" s="1"/>
  <c r="D281" i="1"/>
  <c r="E281" i="1"/>
  <c r="F281" i="1" s="1"/>
  <c r="AQ281" i="1" s="1"/>
  <c r="G281" i="1"/>
  <c r="H281" i="1" s="1"/>
  <c r="I281" i="1"/>
  <c r="J281" i="1"/>
  <c r="K281" i="1"/>
  <c r="N281" i="1" s="1"/>
  <c r="L281" i="1"/>
  <c r="M281" i="1" s="1"/>
  <c r="BT282" i="1" s="1"/>
  <c r="B282" i="1"/>
  <c r="C282" i="1" s="1"/>
  <c r="AF281" i="1" s="1"/>
  <c r="D282" i="1"/>
  <c r="E282" i="1"/>
  <c r="F282" i="1" s="1"/>
  <c r="AQ282" i="1" s="1"/>
  <c r="G282" i="1"/>
  <c r="H282" i="1" s="1"/>
  <c r="I282" i="1"/>
  <c r="J282" i="1"/>
  <c r="K282" i="1"/>
  <c r="R282" i="1" s="1"/>
  <c r="BE283" i="1" s="1"/>
  <c r="L282" i="1"/>
  <c r="M282" i="1" s="1"/>
  <c r="BP283" i="1" s="1"/>
  <c r="B283" i="1"/>
  <c r="C283" i="1" s="1"/>
  <c r="AF282" i="1" s="1"/>
  <c r="D283" i="1"/>
  <c r="E283" i="1"/>
  <c r="F283" i="1" s="1"/>
  <c r="AQ283" i="1" s="1"/>
  <c r="G283" i="1"/>
  <c r="H283" i="1" s="1"/>
  <c r="I283" i="1"/>
  <c r="J283" i="1"/>
  <c r="K283" i="1"/>
  <c r="N283" i="1" s="1"/>
  <c r="L283" i="1"/>
  <c r="M283" i="1" s="1"/>
  <c r="BT284" i="1" s="1"/>
  <c r="B284" i="1"/>
  <c r="C284" i="1" s="1"/>
  <c r="AF283" i="1" s="1"/>
  <c r="D284" i="1"/>
  <c r="E284" i="1"/>
  <c r="F284" i="1" s="1"/>
  <c r="AQ284" i="1" s="1"/>
  <c r="G284" i="1"/>
  <c r="H284" i="1" s="1"/>
  <c r="I284" i="1"/>
  <c r="J284" i="1"/>
  <c r="K284" i="1"/>
  <c r="S284" i="1" s="1"/>
  <c r="L284" i="1"/>
  <c r="M284" i="1" s="1"/>
  <c r="BT285" i="1" s="1"/>
  <c r="B285" i="1"/>
  <c r="C285" i="1" s="1"/>
  <c r="AF284" i="1" s="1"/>
  <c r="D285" i="1"/>
  <c r="E285" i="1"/>
  <c r="F285" i="1" s="1"/>
  <c r="AQ285" i="1" s="1"/>
  <c r="G285" i="1"/>
  <c r="H285" i="1" s="1"/>
  <c r="I285" i="1"/>
  <c r="J285" i="1"/>
  <c r="K285" i="1"/>
  <c r="N285" i="1" s="1"/>
  <c r="L285" i="1"/>
  <c r="M285" i="1" s="1"/>
  <c r="BT286" i="1" s="1"/>
  <c r="B286" i="1"/>
  <c r="C286" i="1" s="1"/>
  <c r="AF285" i="1" s="1"/>
  <c r="D286" i="1"/>
  <c r="E286" i="1"/>
  <c r="F286" i="1" s="1"/>
  <c r="AQ286" i="1" s="1"/>
  <c r="G286" i="1"/>
  <c r="H286" i="1" s="1"/>
  <c r="I286" i="1"/>
  <c r="J286" i="1"/>
  <c r="K286" i="1"/>
  <c r="L286" i="1"/>
  <c r="M286" i="1" s="1"/>
  <c r="BT287" i="1" s="1"/>
  <c r="B287" i="1"/>
  <c r="C287" i="1" s="1"/>
  <c r="AF286" i="1" s="1"/>
  <c r="D287" i="1"/>
  <c r="E287" i="1"/>
  <c r="F287" i="1" s="1"/>
  <c r="AQ287" i="1" s="1"/>
  <c r="G287" i="1"/>
  <c r="H287" i="1" s="1"/>
  <c r="I287" i="1"/>
  <c r="J287" i="1"/>
  <c r="K287" i="1"/>
  <c r="S287" i="1" s="1"/>
  <c r="L287" i="1"/>
  <c r="M287" i="1" s="1"/>
  <c r="BQ288" i="1" s="1"/>
  <c r="B288" i="1"/>
  <c r="C288" i="1" s="1"/>
  <c r="AF287" i="1" s="1"/>
  <c r="D288" i="1"/>
  <c r="E288" i="1"/>
  <c r="F288" i="1" s="1"/>
  <c r="AQ288" i="1" s="1"/>
  <c r="G288" i="1"/>
  <c r="H288" i="1" s="1"/>
  <c r="I288" i="1"/>
  <c r="J288" i="1"/>
  <c r="K288" i="1"/>
  <c r="N288" i="1" s="1"/>
  <c r="L288" i="1"/>
  <c r="M288" i="1" s="1"/>
  <c r="BT289" i="1" s="1"/>
  <c r="B289" i="1"/>
  <c r="C289" i="1" s="1"/>
  <c r="AF288" i="1" s="1"/>
  <c r="D289" i="1"/>
  <c r="E289" i="1"/>
  <c r="F289" i="1" s="1"/>
  <c r="AQ289" i="1" s="1"/>
  <c r="G289" i="1"/>
  <c r="H289" i="1" s="1"/>
  <c r="I289" i="1"/>
  <c r="J289" i="1"/>
  <c r="K289" i="1"/>
  <c r="R289" i="1" s="1"/>
  <c r="BE290" i="1" s="1"/>
  <c r="L289" i="1"/>
  <c r="M289" i="1" s="1"/>
  <c r="BT290" i="1" s="1"/>
  <c r="B290" i="1"/>
  <c r="C290" i="1" s="1"/>
  <c r="AF289" i="1" s="1"/>
  <c r="D290" i="1"/>
  <c r="E290" i="1"/>
  <c r="F290" i="1" s="1"/>
  <c r="AQ290" i="1" s="1"/>
  <c r="G290" i="1"/>
  <c r="H290" i="1" s="1"/>
  <c r="I290" i="1"/>
  <c r="J290" i="1"/>
  <c r="K290" i="1"/>
  <c r="R290" i="1" s="1"/>
  <c r="BE291" i="1" s="1"/>
  <c r="L290" i="1"/>
  <c r="M290" i="1" s="1"/>
  <c r="BT291" i="1" s="1"/>
  <c r="B291" i="1"/>
  <c r="C291" i="1" s="1"/>
  <c r="AF290" i="1" s="1"/>
  <c r="D291" i="1"/>
  <c r="E291" i="1"/>
  <c r="F291" i="1" s="1"/>
  <c r="AQ291" i="1" s="1"/>
  <c r="G291" i="1"/>
  <c r="H291" i="1" s="1"/>
  <c r="I291" i="1"/>
  <c r="J291" i="1"/>
  <c r="K291" i="1"/>
  <c r="R291" i="1" s="1"/>
  <c r="BE292" i="1" s="1"/>
  <c r="L291" i="1"/>
  <c r="M291" i="1" s="1"/>
  <c r="BN293" i="1" s="1"/>
  <c r="B292" i="1"/>
  <c r="C292" i="1" s="1"/>
  <c r="AF291" i="1" s="1"/>
  <c r="D292" i="1"/>
  <c r="E292" i="1"/>
  <c r="F292" i="1" s="1"/>
  <c r="AQ292" i="1" s="1"/>
  <c r="G292" i="1"/>
  <c r="H292" i="1" s="1"/>
  <c r="I292" i="1"/>
  <c r="J292" i="1"/>
  <c r="K292" i="1"/>
  <c r="R292" i="1" s="1"/>
  <c r="BE293" i="1" s="1"/>
  <c r="L292" i="1"/>
  <c r="M292" i="1" s="1"/>
  <c r="BT293" i="1" s="1"/>
  <c r="B293" i="1"/>
  <c r="C293" i="1" s="1"/>
  <c r="AF292" i="1" s="1"/>
  <c r="D293" i="1"/>
  <c r="E293" i="1"/>
  <c r="F293" i="1" s="1"/>
  <c r="AQ293" i="1" s="1"/>
  <c r="G293" i="1"/>
  <c r="H293" i="1" s="1"/>
  <c r="I293" i="1"/>
  <c r="J293" i="1"/>
  <c r="K293" i="1"/>
  <c r="R293" i="1" s="1"/>
  <c r="BE294" i="1" s="1"/>
  <c r="L293" i="1"/>
  <c r="M293" i="1" s="1"/>
  <c r="BT294" i="1" s="1"/>
  <c r="B294" i="1"/>
  <c r="C294" i="1" s="1"/>
  <c r="AF293" i="1" s="1"/>
  <c r="D294" i="1"/>
  <c r="E294" i="1"/>
  <c r="F294" i="1" s="1"/>
  <c r="AQ294" i="1" s="1"/>
  <c r="G294" i="1"/>
  <c r="H294" i="1" s="1"/>
  <c r="I294" i="1"/>
  <c r="J294" i="1"/>
  <c r="K294" i="1"/>
  <c r="S294" i="1" s="1"/>
  <c r="L294" i="1"/>
  <c r="M294" i="1" s="1"/>
  <c r="BT295" i="1" s="1"/>
  <c r="B295" i="1"/>
  <c r="C295" i="1" s="1"/>
  <c r="AF294" i="1" s="1"/>
  <c r="D295" i="1"/>
  <c r="E295" i="1"/>
  <c r="F295" i="1" s="1"/>
  <c r="AQ295" i="1" s="1"/>
  <c r="G295" i="1"/>
  <c r="H295" i="1" s="1"/>
  <c r="I295" i="1"/>
  <c r="J295" i="1"/>
  <c r="K295" i="1"/>
  <c r="R295" i="1" s="1"/>
  <c r="BE296" i="1" s="1"/>
  <c r="L295" i="1"/>
  <c r="M295" i="1" s="1"/>
  <c r="BQ296" i="1" s="1"/>
  <c r="B296" i="1"/>
  <c r="C296" i="1" s="1"/>
  <c r="AF295" i="1" s="1"/>
  <c r="D296" i="1"/>
  <c r="E296" i="1"/>
  <c r="F296" i="1" s="1"/>
  <c r="AQ296" i="1" s="1"/>
  <c r="G296" i="1"/>
  <c r="H296" i="1" s="1"/>
  <c r="I296" i="1"/>
  <c r="J296" i="1"/>
  <c r="K296" i="1"/>
  <c r="N296" i="1" s="1"/>
  <c r="L296" i="1"/>
  <c r="M296" i="1" s="1"/>
  <c r="BP297" i="1" s="1"/>
  <c r="B297" i="1"/>
  <c r="C297" i="1" s="1"/>
  <c r="AF296" i="1" s="1"/>
  <c r="D297" i="1"/>
  <c r="E297" i="1"/>
  <c r="F297" i="1" s="1"/>
  <c r="AQ297" i="1" s="1"/>
  <c r="G297" i="1"/>
  <c r="H297" i="1" s="1"/>
  <c r="I297" i="1"/>
  <c r="J297" i="1"/>
  <c r="K297" i="1"/>
  <c r="R297" i="1" s="1"/>
  <c r="BE298" i="1" s="1"/>
  <c r="L297" i="1"/>
  <c r="M297" i="1" s="1"/>
  <c r="BT298" i="1" s="1"/>
  <c r="B298" i="1"/>
  <c r="C298" i="1" s="1"/>
  <c r="AF297" i="1" s="1"/>
  <c r="D298" i="1"/>
  <c r="E298" i="1"/>
  <c r="F298" i="1" s="1"/>
  <c r="AQ298" i="1" s="1"/>
  <c r="G298" i="1"/>
  <c r="H298" i="1" s="1"/>
  <c r="I298" i="1"/>
  <c r="J298" i="1"/>
  <c r="K298" i="1"/>
  <c r="L298" i="1"/>
  <c r="M298" i="1" s="1"/>
  <c r="BT299" i="1" s="1"/>
  <c r="B299" i="1"/>
  <c r="C299" i="1" s="1"/>
  <c r="AF298" i="1" s="1"/>
  <c r="D299" i="1"/>
  <c r="E299" i="1"/>
  <c r="F299" i="1" s="1"/>
  <c r="AQ299" i="1" s="1"/>
  <c r="G299" i="1"/>
  <c r="H299" i="1" s="1"/>
  <c r="I299" i="1"/>
  <c r="J299" i="1"/>
  <c r="K299" i="1"/>
  <c r="N299" i="1" s="1"/>
  <c r="L299" i="1"/>
  <c r="M299" i="1" s="1"/>
  <c r="BP300" i="1" s="1"/>
  <c r="B300" i="1"/>
  <c r="C300" i="1" s="1"/>
  <c r="AF299" i="1" s="1"/>
  <c r="D300" i="1"/>
  <c r="E300" i="1"/>
  <c r="F300" i="1" s="1"/>
  <c r="AQ300" i="1" s="1"/>
  <c r="G300" i="1"/>
  <c r="H300" i="1" s="1"/>
  <c r="I300" i="1"/>
  <c r="J300" i="1"/>
  <c r="K300" i="1"/>
  <c r="R300" i="1" s="1"/>
  <c r="BE301" i="1" s="1"/>
  <c r="L300" i="1"/>
  <c r="M300" i="1" s="1"/>
  <c r="B301" i="1"/>
  <c r="C301" i="1" s="1"/>
  <c r="AF300" i="1" s="1"/>
  <c r="D301" i="1"/>
  <c r="E301" i="1"/>
  <c r="F301" i="1" s="1"/>
  <c r="AR301" i="1" s="1"/>
  <c r="G301" i="1"/>
  <c r="H301" i="1" s="1"/>
  <c r="I301" i="1"/>
  <c r="J301" i="1"/>
  <c r="K301" i="1"/>
  <c r="N301" i="1" s="1"/>
  <c r="O301" i="1" s="1"/>
  <c r="BJ302" i="1" s="1"/>
  <c r="BK302" i="1" s="1"/>
  <c r="L301" i="1"/>
  <c r="M301" i="1" s="1"/>
  <c r="BT302" i="1" s="1"/>
  <c r="B302" i="1"/>
  <c r="C302" i="1" s="1"/>
  <c r="AF301" i="1" s="1"/>
  <c r="D302" i="1"/>
  <c r="E302" i="1"/>
  <c r="F302" i="1" s="1"/>
  <c r="AQ302" i="1" s="1"/>
  <c r="G302" i="1"/>
  <c r="H302" i="1" s="1"/>
  <c r="I302" i="1"/>
  <c r="J302" i="1"/>
  <c r="K302" i="1"/>
  <c r="L302" i="1"/>
  <c r="M302" i="1" s="1"/>
  <c r="BT303" i="1" s="1"/>
  <c r="B303" i="1"/>
  <c r="C303" i="1" s="1"/>
  <c r="AF302" i="1" s="1"/>
  <c r="D303" i="1"/>
  <c r="E303" i="1"/>
  <c r="F303" i="1" s="1"/>
  <c r="AQ303" i="1" s="1"/>
  <c r="G303" i="1"/>
  <c r="H303" i="1" s="1"/>
  <c r="I303" i="1"/>
  <c r="J303" i="1"/>
  <c r="K303" i="1"/>
  <c r="S303" i="1" s="1"/>
  <c r="L303" i="1"/>
  <c r="M303" i="1" s="1"/>
  <c r="BT304" i="1" s="1"/>
  <c r="B304" i="1"/>
  <c r="C304" i="1" s="1"/>
  <c r="AF303" i="1" s="1"/>
  <c r="D304" i="1"/>
  <c r="E304" i="1"/>
  <c r="F304" i="1" s="1"/>
  <c r="AQ304" i="1" s="1"/>
  <c r="G304" i="1"/>
  <c r="H304" i="1" s="1"/>
  <c r="I304" i="1"/>
  <c r="J304" i="1"/>
  <c r="K304" i="1"/>
  <c r="N304" i="1" s="1"/>
  <c r="L304" i="1"/>
  <c r="M304" i="1" s="1"/>
  <c r="BT305" i="1" s="1"/>
  <c r="B305" i="1"/>
  <c r="C305" i="1" s="1"/>
  <c r="AF304" i="1" s="1"/>
  <c r="D305" i="1"/>
  <c r="E305" i="1"/>
  <c r="F305" i="1" s="1"/>
  <c r="AQ305" i="1" s="1"/>
  <c r="G305" i="1"/>
  <c r="H305" i="1" s="1"/>
  <c r="I305" i="1"/>
  <c r="J305" i="1"/>
  <c r="K305" i="1"/>
  <c r="N305" i="1" s="1"/>
  <c r="L305" i="1"/>
  <c r="M305" i="1" s="1"/>
  <c r="BT306" i="1" s="1"/>
  <c r="B306" i="1"/>
  <c r="C306" i="1" s="1"/>
  <c r="AF305" i="1" s="1"/>
  <c r="D306" i="1"/>
  <c r="E306" i="1"/>
  <c r="F306" i="1" s="1"/>
  <c r="AQ306" i="1" s="1"/>
  <c r="G306" i="1"/>
  <c r="H306" i="1" s="1"/>
  <c r="I306" i="1"/>
  <c r="J306" i="1"/>
  <c r="K306" i="1"/>
  <c r="S306" i="1" s="1"/>
  <c r="L306" i="1"/>
  <c r="M306" i="1" s="1"/>
  <c r="BT307" i="1" s="1"/>
  <c r="B307" i="1"/>
  <c r="C307" i="1" s="1"/>
  <c r="AF306" i="1" s="1"/>
  <c r="D307" i="1"/>
  <c r="E307" i="1"/>
  <c r="F307" i="1" s="1"/>
  <c r="AQ307" i="1" s="1"/>
  <c r="G307" i="1"/>
  <c r="H307" i="1" s="1"/>
  <c r="I307" i="1"/>
  <c r="J307" i="1"/>
  <c r="K307" i="1"/>
  <c r="N307" i="1" s="1"/>
  <c r="L307" i="1"/>
  <c r="M307" i="1" s="1"/>
  <c r="BQ308" i="1" s="1"/>
  <c r="B308" i="1"/>
  <c r="C308" i="1" s="1"/>
  <c r="AF307" i="1" s="1"/>
  <c r="D308" i="1"/>
  <c r="E308" i="1"/>
  <c r="F308" i="1" s="1"/>
  <c r="AQ308" i="1" s="1"/>
  <c r="G308" i="1"/>
  <c r="H308" i="1" s="1"/>
  <c r="I308" i="1"/>
  <c r="J308" i="1"/>
  <c r="K308" i="1"/>
  <c r="R308" i="1" s="1"/>
  <c r="BE309" i="1" s="1"/>
  <c r="L308" i="1"/>
  <c r="M308" i="1" s="1"/>
  <c r="BO309" i="1" s="1"/>
  <c r="B309" i="1"/>
  <c r="C309" i="1" s="1"/>
  <c r="AF308" i="1" s="1"/>
  <c r="D309" i="1"/>
  <c r="E309" i="1"/>
  <c r="F309" i="1" s="1"/>
  <c r="AR309" i="1" s="1"/>
  <c r="G309" i="1"/>
  <c r="H309" i="1" s="1"/>
  <c r="I309" i="1"/>
  <c r="J309" i="1"/>
  <c r="K309" i="1"/>
  <c r="S309" i="1" s="1"/>
  <c r="L309" i="1"/>
  <c r="M309" i="1" s="1"/>
  <c r="BT310" i="1" s="1"/>
  <c r="B6" i="1"/>
  <c r="C6" i="1" s="1"/>
  <c r="AF5" i="1" s="1"/>
  <c r="D6" i="1"/>
  <c r="E6" i="1"/>
  <c r="F6" i="1" s="1"/>
  <c r="AQ6" i="1" s="1"/>
  <c r="G6" i="1"/>
  <c r="H6" i="1" s="1"/>
  <c r="I6" i="1"/>
  <c r="J6" i="1"/>
  <c r="K6" i="1"/>
  <c r="R6" i="1" s="1"/>
  <c r="BE7" i="1" s="1"/>
  <c r="L6" i="1"/>
  <c r="M6" i="1" s="1"/>
  <c r="BT7" i="1" s="1"/>
  <c r="B7" i="1"/>
  <c r="C7" i="1" s="1"/>
  <c r="AF6" i="1" s="1"/>
  <c r="D7" i="1"/>
  <c r="E7" i="1"/>
  <c r="F7" i="1" s="1"/>
  <c r="AQ7" i="1" s="1"/>
  <c r="G7" i="1"/>
  <c r="H7" i="1" s="1"/>
  <c r="I7" i="1"/>
  <c r="J7" i="1"/>
  <c r="K7" i="1"/>
  <c r="R7" i="1" s="1"/>
  <c r="BE8" i="1" s="1"/>
  <c r="L7" i="1"/>
  <c r="M7" i="1" s="1"/>
  <c r="BT8" i="1" s="1"/>
  <c r="B8" i="1"/>
  <c r="C8" i="1" s="1"/>
  <c r="AF7" i="1" s="1"/>
  <c r="D8" i="1"/>
  <c r="E8" i="1"/>
  <c r="F8" i="1" s="1"/>
  <c r="AQ8" i="1" s="1"/>
  <c r="G8" i="1"/>
  <c r="H8" i="1" s="1"/>
  <c r="I8" i="1"/>
  <c r="J8" i="1"/>
  <c r="K8" i="1"/>
  <c r="R8" i="1" s="1"/>
  <c r="BE9" i="1" s="1"/>
  <c r="L8" i="1"/>
  <c r="M8" i="1" s="1"/>
  <c r="BT9" i="1" s="1"/>
  <c r="B9" i="1"/>
  <c r="C9" i="1" s="1"/>
  <c r="AF8" i="1" s="1"/>
  <c r="D9" i="1"/>
  <c r="E9" i="1"/>
  <c r="F9" i="1" s="1"/>
  <c r="AQ9" i="1" s="1"/>
  <c r="G9" i="1"/>
  <c r="H9" i="1" s="1"/>
  <c r="I9" i="1"/>
  <c r="J9" i="1"/>
  <c r="K9" i="1"/>
  <c r="S9" i="1" s="1"/>
  <c r="L9" i="1"/>
  <c r="M9" i="1" s="1"/>
  <c r="BT10" i="1" s="1"/>
  <c r="B10" i="1"/>
  <c r="C10" i="1" s="1"/>
  <c r="AF9" i="1" s="1"/>
  <c r="D10" i="1"/>
  <c r="E10" i="1"/>
  <c r="F10" i="1" s="1"/>
  <c r="AQ10" i="1" s="1"/>
  <c r="G10" i="1"/>
  <c r="H10" i="1" s="1"/>
  <c r="I10" i="1"/>
  <c r="J10" i="1"/>
  <c r="K10" i="1"/>
  <c r="S10" i="1" s="1"/>
  <c r="L10" i="1"/>
  <c r="M10" i="1" s="1"/>
  <c r="BT11" i="1" s="1"/>
  <c r="B11" i="1"/>
  <c r="C11" i="1" s="1"/>
  <c r="AF10" i="1" s="1"/>
  <c r="D11" i="1"/>
  <c r="E11" i="1"/>
  <c r="F11" i="1" s="1"/>
  <c r="AQ11" i="1" s="1"/>
  <c r="G11" i="1"/>
  <c r="H11" i="1" s="1"/>
  <c r="I11" i="1"/>
  <c r="J11" i="1"/>
  <c r="K11" i="1"/>
  <c r="L11" i="1"/>
  <c r="M11" i="1" s="1"/>
  <c r="BT12" i="1" s="1"/>
  <c r="B12" i="1"/>
  <c r="C12" i="1" s="1"/>
  <c r="AF11" i="1" s="1"/>
  <c r="D12" i="1"/>
  <c r="E12" i="1"/>
  <c r="F12" i="1" s="1"/>
  <c r="AQ12" i="1" s="1"/>
  <c r="G12" i="1"/>
  <c r="H12" i="1" s="1"/>
  <c r="I12" i="1"/>
  <c r="J12" i="1"/>
  <c r="K12" i="1"/>
  <c r="S12" i="1" s="1"/>
  <c r="L12" i="1"/>
  <c r="M12" i="1" s="1"/>
  <c r="BT13" i="1" s="1"/>
  <c r="B13" i="1"/>
  <c r="C13" i="1" s="1"/>
  <c r="AF12" i="1" s="1"/>
  <c r="D13" i="1"/>
  <c r="E13" i="1"/>
  <c r="F13" i="1" s="1"/>
  <c r="AQ13" i="1" s="1"/>
  <c r="G13" i="1"/>
  <c r="H13" i="1" s="1"/>
  <c r="I13" i="1"/>
  <c r="J13" i="1"/>
  <c r="K13" i="1"/>
  <c r="R13" i="1" s="1"/>
  <c r="BE14" i="1" s="1"/>
  <c r="L13" i="1"/>
  <c r="M13" i="1" s="1"/>
  <c r="BT14" i="1" s="1"/>
  <c r="B14" i="1"/>
  <c r="C14" i="1" s="1"/>
  <c r="AF13" i="1" s="1"/>
  <c r="D14" i="1"/>
  <c r="E14" i="1"/>
  <c r="F14" i="1" s="1"/>
  <c r="AQ14" i="1" s="1"/>
  <c r="G14" i="1"/>
  <c r="H14" i="1" s="1"/>
  <c r="I14" i="1"/>
  <c r="J14" i="1"/>
  <c r="K14" i="1"/>
  <c r="R14" i="1" s="1"/>
  <c r="BE15" i="1" s="1"/>
  <c r="L14" i="1"/>
  <c r="M14" i="1" s="1"/>
  <c r="BT15" i="1" s="1"/>
  <c r="B15" i="1"/>
  <c r="C15" i="1" s="1"/>
  <c r="AF14" i="1" s="1"/>
  <c r="D15" i="1"/>
  <c r="E15" i="1"/>
  <c r="F15" i="1" s="1"/>
  <c r="AQ15" i="1" s="1"/>
  <c r="G15" i="1"/>
  <c r="H15" i="1" s="1"/>
  <c r="I15" i="1"/>
  <c r="J15" i="1"/>
  <c r="K15" i="1"/>
  <c r="S15" i="1" s="1"/>
  <c r="L15" i="1"/>
  <c r="M15" i="1" s="1"/>
  <c r="BT16" i="1" s="1"/>
  <c r="B16" i="1"/>
  <c r="C16" i="1" s="1"/>
  <c r="AF15" i="1" s="1"/>
  <c r="D16" i="1"/>
  <c r="E16" i="1"/>
  <c r="F16" i="1" s="1"/>
  <c r="AQ16" i="1" s="1"/>
  <c r="G16" i="1"/>
  <c r="H16" i="1" s="1"/>
  <c r="I16" i="1"/>
  <c r="J16" i="1"/>
  <c r="K16" i="1"/>
  <c r="R16" i="1" s="1"/>
  <c r="BE17" i="1" s="1"/>
  <c r="L16" i="1"/>
  <c r="M16" i="1" s="1"/>
  <c r="BT17" i="1" s="1"/>
  <c r="B17" i="1"/>
  <c r="C17" i="1" s="1"/>
  <c r="AF16" i="1" s="1"/>
  <c r="D17" i="1"/>
  <c r="E17" i="1"/>
  <c r="F17" i="1" s="1"/>
  <c r="AQ17" i="1" s="1"/>
  <c r="G17" i="1"/>
  <c r="H17" i="1" s="1"/>
  <c r="I17" i="1"/>
  <c r="J17" i="1"/>
  <c r="K17" i="1"/>
  <c r="N17" i="1" s="1"/>
  <c r="L17" i="1"/>
  <c r="M17" i="1" s="1"/>
  <c r="BT18" i="1" s="1"/>
  <c r="B18" i="1"/>
  <c r="C18" i="1" s="1"/>
  <c r="AF17" i="1" s="1"/>
  <c r="D18" i="1"/>
  <c r="E18" i="1"/>
  <c r="F18" i="1" s="1"/>
  <c r="AQ18" i="1" s="1"/>
  <c r="G18" i="1"/>
  <c r="H18" i="1" s="1"/>
  <c r="I18" i="1"/>
  <c r="J18" i="1"/>
  <c r="K18" i="1"/>
  <c r="S18" i="1" s="1"/>
  <c r="L18" i="1"/>
  <c r="M18" i="1" s="1"/>
  <c r="BT19" i="1" s="1"/>
  <c r="B19" i="1"/>
  <c r="C19" i="1" s="1"/>
  <c r="AF18" i="1" s="1"/>
  <c r="D19" i="1"/>
  <c r="E19" i="1"/>
  <c r="F19" i="1" s="1"/>
  <c r="AQ19" i="1" s="1"/>
  <c r="G19" i="1"/>
  <c r="H19" i="1" s="1"/>
  <c r="I19" i="1"/>
  <c r="J19" i="1"/>
  <c r="K19" i="1"/>
  <c r="R19" i="1" s="1"/>
  <c r="BE20" i="1" s="1"/>
  <c r="L19" i="1"/>
  <c r="M19" i="1" s="1"/>
  <c r="BT20" i="1" s="1"/>
  <c r="B20" i="1"/>
  <c r="C20" i="1" s="1"/>
  <c r="AF19" i="1" s="1"/>
  <c r="D20" i="1"/>
  <c r="E20" i="1"/>
  <c r="F20" i="1" s="1"/>
  <c r="AQ20" i="1" s="1"/>
  <c r="G20" i="1"/>
  <c r="H20" i="1" s="1"/>
  <c r="I20" i="1"/>
  <c r="J20" i="1"/>
  <c r="K20" i="1"/>
  <c r="S20" i="1" s="1"/>
  <c r="L20" i="1"/>
  <c r="M20" i="1" s="1"/>
  <c r="BT21" i="1" s="1"/>
  <c r="B21" i="1"/>
  <c r="C21" i="1" s="1"/>
  <c r="AF20" i="1" s="1"/>
  <c r="D21" i="1"/>
  <c r="E21" i="1"/>
  <c r="F21" i="1" s="1"/>
  <c r="AQ21" i="1" s="1"/>
  <c r="G21" i="1"/>
  <c r="H21" i="1" s="1"/>
  <c r="I21" i="1"/>
  <c r="J21" i="1"/>
  <c r="K21" i="1"/>
  <c r="R21" i="1" s="1"/>
  <c r="BE22" i="1" s="1"/>
  <c r="L21" i="1"/>
  <c r="M21" i="1" s="1"/>
  <c r="BT22" i="1" s="1"/>
  <c r="B22" i="1"/>
  <c r="C22" i="1" s="1"/>
  <c r="AF21" i="1" s="1"/>
  <c r="D22" i="1"/>
  <c r="E22" i="1"/>
  <c r="F22" i="1" s="1"/>
  <c r="AQ22" i="1" s="1"/>
  <c r="G22" i="1"/>
  <c r="H22" i="1" s="1"/>
  <c r="I22" i="1"/>
  <c r="J22" i="1"/>
  <c r="K22" i="1"/>
  <c r="L22" i="1"/>
  <c r="M22" i="1" s="1"/>
  <c r="BT23" i="1" s="1"/>
  <c r="B23" i="1"/>
  <c r="C23" i="1" s="1"/>
  <c r="AF22" i="1" s="1"/>
  <c r="D23" i="1"/>
  <c r="E23" i="1"/>
  <c r="F23" i="1" s="1"/>
  <c r="AQ23" i="1" s="1"/>
  <c r="G23" i="1"/>
  <c r="H23" i="1" s="1"/>
  <c r="I23" i="1"/>
  <c r="J23" i="1"/>
  <c r="K23" i="1"/>
  <c r="N23" i="1" s="1"/>
  <c r="L23" i="1"/>
  <c r="M23" i="1" s="1"/>
  <c r="BT24" i="1" s="1"/>
  <c r="B24" i="1"/>
  <c r="C24" i="1" s="1"/>
  <c r="AF23" i="1" s="1"/>
  <c r="D24" i="1"/>
  <c r="E24" i="1"/>
  <c r="F24" i="1" s="1"/>
  <c r="AQ24" i="1" s="1"/>
  <c r="G24" i="1"/>
  <c r="H24" i="1" s="1"/>
  <c r="I24" i="1"/>
  <c r="J24" i="1"/>
  <c r="K24" i="1"/>
  <c r="R24" i="1" s="1"/>
  <c r="BE25" i="1" s="1"/>
  <c r="L24" i="1"/>
  <c r="M24" i="1" s="1"/>
  <c r="BT25" i="1" s="1"/>
  <c r="B25" i="1"/>
  <c r="C25" i="1" s="1"/>
  <c r="AF24" i="1" s="1"/>
  <c r="D25" i="1"/>
  <c r="E25" i="1"/>
  <c r="F25" i="1" s="1"/>
  <c r="AQ25" i="1" s="1"/>
  <c r="G25" i="1"/>
  <c r="H25" i="1" s="1"/>
  <c r="I25" i="1"/>
  <c r="J25" i="1"/>
  <c r="K25" i="1"/>
  <c r="N25" i="1" s="1"/>
  <c r="L25" i="1"/>
  <c r="M25" i="1" s="1"/>
  <c r="BT26" i="1" s="1"/>
  <c r="B26" i="1"/>
  <c r="C26" i="1" s="1"/>
  <c r="AF25" i="1" s="1"/>
  <c r="D26" i="1"/>
  <c r="E26" i="1"/>
  <c r="F26" i="1" s="1"/>
  <c r="AQ26" i="1" s="1"/>
  <c r="G26" i="1"/>
  <c r="H26" i="1" s="1"/>
  <c r="I26" i="1"/>
  <c r="J26" i="1"/>
  <c r="K26" i="1"/>
  <c r="S26" i="1" s="1"/>
  <c r="L26" i="1"/>
  <c r="M26" i="1" s="1"/>
  <c r="BT27" i="1" s="1"/>
  <c r="B27" i="1"/>
  <c r="C27" i="1" s="1"/>
  <c r="AF26" i="1" s="1"/>
  <c r="D27" i="1"/>
  <c r="E27" i="1"/>
  <c r="F27" i="1" s="1"/>
  <c r="AQ27" i="1" s="1"/>
  <c r="G27" i="1"/>
  <c r="H27" i="1" s="1"/>
  <c r="I27" i="1"/>
  <c r="J27" i="1"/>
  <c r="K27" i="1"/>
  <c r="S27" i="1" s="1"/>
  <c r="L27" i="1"/>
  <c r="M27" i="1" s="1"/>
  <c r="BT28" i="1" s="1"/>
  <c r="B28" i="1"/>
  <c r="C28" i="1" s="1"/>
  <c r="AF27" i="1" s="1"/>
  <c r="D28" i="1"/>
  <c r="E28" i="1"/>
  <c r="F28" i="1" s="1"/>
  <c r="AQ28" i="1" s="1"/>
  <c r="G28" i="1"/>
  <c r="H28" i="1" s="1"/>
  <c r="I28" i="1"/>
  <c r="J28" i="1"/>
  <c r="K28" i="1"/>
  <c r="S28" i="1" s="1"/>
  <c r="L28" i="1"/>
  <c r="M28" i="1" s="1"/>
  <c r="BT29" i="1" s="1"/>
  <c r="B29" i="1"/>
  <c r="C29" i="1" s="1"/>
  <c r="AF28" i="1" s="1"/>
  <c r="D29" i="1"/>
  <c r="E29" i="1"/>
  <c r="F29" i="1" s="1"/>
  <c r="AQ29" i="1" s="1"/>
  <c r="G29" i="1"/>
  <c r="H29" i="1" s="1"/>
  <c r="I29" i="1"/>
  <c r="J29" i="1"/>
  <c r="K29" i="1"/>
  <c r="R29" i="1" s="1"/>
  <c r="BE30" i="1" s="1"/>
  <c r="L29" i="1"/>
  <c r="M29" i="1" s="1"/>
  <c r="BT30" i="1" s="1"/>
  <c r="B30" i="1"/>
  <c r="C30" i="1" s="1"/>
  <c r="AF29" i="1" s="1"/>
  <c r="D30" i="1"/>
  <c r="E30" i="1"/>
  <c r="F30" i="1" s="1"/>
  <c r="AQ30" i="1" s="1"/>
  <c r="G30" i="1"/>
  <c r="H30" i="1" s="1"/>
  <c r="I30" i="1"/>
  <c r="J30" i="1"/>
  <c r="K30" i="1"/>
  <c r="R30" i="1" s="1"/>
  <c r="BE31" i="1" s="1"/>
  <c r="L30" i="1"/>
  <c r="M30" i="1" s="1"/>
  <c r="BT31" i="1" s="1"/>
  <c r="B31" i="1"/>
  <c r="C31" i="1" s="1"/>
  <c r="AF30" i="1" s="1"/>
  <c r="D31" i="1"/>
  <c r="E31" i="1"/>
  <c r="F31" i="1" s="1"/>
  <c r="AQ31" i="1" s="1"/>
  <c r="G31" i="1"/>
  <c r="H31" i="1" s="1"/>
  <c r="I31" i="1"/>
  <c r="J31" i="1"/>
  <c r="K31" i="1"/>
  <c r="N31" i="1" s="1"/>
  <c r="L31" i="1"/>
  <c r="M31" i="1" s="1"/>
  <c r="BT32" i="1" s="1"/>
  <c r="B32" i="1"/>
  <c r="C32" i="1" s="1"/>
  <c r="AF31" i="1" s="1"/>
  <c r="D32" i="1"/>
  <c r="E32" i="1"/>
  <c r="F32" i="1" s="1"/>
  <c r="AQ32" i="1" s="1"/>
  <c r="G32" i="1"/>
  <c r="H32" i="1" s="1"/>
  <c r="I32" i="1"/>
  <c r="J32" i="1"/>
  <c r="K32" i="1"/>
  <c r="R32" i="1" s="1"/>
  <c r="BE33" i="1" s="1"/>
  <c r="L32" i="1"/>
  <c r="M32" i="1" s="1"/>
  <c r="BT33" i="1" s="1"/>
  <c r="B33" i="1"/>
  <c r="C33" i="1" s="1"/>
  <c r="AF32" i="1" s="1"/>
  <c r="D33" i="1"/>
  <c r="E33" i="1"/>
  <c r="F33" i="1" s="1"/>
  <c r="AQ33" i="1" s="1"/>
  <c r="G33" i="1"/>
  <c r="H33" i="1" s="1"/>
  <c r="I33" i="1"/>
  <c r="J33" i="1"/>
  <c r="K33" i="1"/>
  <c r="L33" i="1"/>
  <c r="M33" i="1" s="1"/>
  <c r="BT34" i="1" s="1"/>
  <c r="B34" i="1"/>
  <c r="C34" i="1" s="1"/>
  <c r="AF33" i="1" s="1"/>
  <c r="D34" i="1"/>
  <c r="E34" i="1"/>
  <c r="F34" i="1" s="1"/>
  <c r="AQ34" i="1" s="1"/>
  <c r="G34" i="1"/>
  <c r="H34" i="1" s="1"/>
  <c r="I34" i="1"/>
  <c r="J34" i="1"/>
  <c r="K34" i="1"/>
  <c r="N34" i="1" s="1"/>
  <c r="L34" i="1"/>
  <c r="M34" i="1" s="1"/>
  <c r="BT35" i="1" s="1"/>
  <c r="B35" i="1"/>
  <c r="C35" i="1" s="1"/>
  <c r="AF34" i="1" s="1"/>
  <c r="D35" i="1"/>
  <c r="E35" i="1"/>
  <c r="F35" i="1" s="1"/>
  <c r="AQ35" i="1" s="1"/>
  <c r="G35" i="1"/>
  <c r="H35" i="1" s="1"/>
  <c r="I35" i="1"/>
  <c r="J35" i="1"/>
  <c r="K35" i="1"/>
  <c r="N35" i="1" s="1"/>
  <c r="L35" i="1"/>
  <c r="M35" i="1" s="1"/>
  <c r="BT36" i="1" s="1"/>
  <c r="B36" i="1"/>
  <c r="C36" i="1" s="1"/>
  <c r="AF35" i="1" s="1"/>
  <c r="D36" i="1"/>
  <c r="E36" i="1"/>
  <c r="F36" i="1" s="1"/>
  <c r="AQ36" i="1" s="1"/>
  <c r="G36" i="1"/>
  <c r="H36" i="1" s="1"/>
  <c r="I36" i="1"/>
  <c r="J36" i="1"/>
  <c r="K36" i="1"/>
  <c r="S36" i="1" s="1"/>
  <c r="L36" i="1"/>
  <c r="M36" i="1" s="1"/>
  <c r="BT37" i="1" s="1"/>
  <c r="B37" i="1"/>
  <c r="C37" i="1" s="1"/>
  <c r="AF36" i="1" s="1"/>
  <c r="D37" i="1"/>
  <c r="E37" i="1"/>
  <c r="F37" i="1" s="1"/>
  <c r="AQ37" i="1" s="1"/>
  <c r="G37" i="1"/>
  <c r="H37" i="1" s="1"/>
  <c r="I37" i="1"/>
  <c r="J37" i="1"/>
  <c r="K37" i="1"/>
  <c r="N37" i="1" s="1"/>
  <c r="L37" i="1"/>
  <c r="M37" i="1" s="1"/>
  <c r="BT38" i="1" s="1"/>
  <c r="B38" i="1"/>
  <c r="C38" i="1" s="1"/>
  <c r="AF37" i="1" s="1"/>
  <c r="D38" i="1"/>
  <c r="E38" i="1"/>
  <c r="F38" i="1" s="1"/>
  <c r="AQ38" i="1" s="1"/>
  <c r="G38" i="1"/>
  <c r="H38" i="1" s="1"/>
  <c r="I38" i="1"/>
  <c r="J38" i="1"/>
  <c r="K38" i="1"/>
  <c r="N38" i="1" s="1"/>
  <c r="L38" i="1"/>
  <c r="M38" i="1" s="1"/>
  <c r="BT39" i="1" s="1"/>
  <c r="B39" i="1"/>
  <c r="C39" i="1" s="1"/>
  <c r="AF38" i="1" s="1"/>
  <c r="D39" i="1"/>
  <c r="E39" i="1"/>
  <c r="F39" i="1" s="1"/>
  <c r="AQ39" i="1" s="1"/>
  <c r="G39" i="1"/>
  <c r="H39" i="1" s="1"/>
  <c r="I39" i="1"/>
  <c r="J39" i="1"/>
  <c r="K39" i="1"/>
  <c r="R39" i="1" s="1"/>
  <c r="BE40" i="1" s="1"/>
  <c r="L39" i="1"/>
  <c r="M39" i="1" s="1"/>
  <c r="BT40" i="1" s="1"/>
  <c r="B40" i="1"/>
  <c r="C40" i="1" s="1"/>
  <c r="AF39" i="1" s="1"/>
  <c r="D40" i="1"/>
  <c r="E40" i="1"/>
  <c r="F40" i="1" s="1"/>
  <c r="AQ40" i="1" s="1"/>
  <c r="G40" i="1"/>
  <c r="H40" i="1" s="1"/>
  <c r="I40" i="1"/>
  <c r="J40" i="1"/>
  <c r="K40" i="1"/>
  <c r="L40" i="1"/>
  <c r="M40" i="1" s="1"/>
  <c r="BT41" i="1" s="1"/>
  <c r="B41" i="1"/>
  <c r="C41" i="1" s="1"/>
  <c r="AF40" i="1" s="1"/>
  <c r="D41" i="1"/>
  <c r="E41" i="1"/>
  <c r="F41" i="1" s="1"/>
  <c r="AQ41" i="1" s="1"/>
  <c r="G41" i="1"/>
  <c r="H41" i="1" s="1"/>
  <c r="I41" i="1"/>
  <c r="J41" i="1"/>
  <c r="K41" i="1"/>
  <c r="N41" i="1" s="1"/>
  <c r="L41" i="1"/>
  <c r="M41" i="1" s="1"/>
  <c r="BT42" i="1" s="1"/>
  <c r="B42" i="1"/>
  <c r="C42" i="1" s="1"/>
  <c r="AF41" i="1" s="1"/>
  <c r="D42" i="1"/>
  <c r="E42" i="1"/>
  <c r="F42" i="1" s="1"/>
  <c r="AQ42" i="1" s="1"/>
  <c r="G42" i="1"/>
  <c r="H42" i="1" s="1"/>
  <c r="I42" i="1"/>
  <c r="J42" i="1"/>
  <c r="K42" i="1"/>
  <c r="N42" i="1" s="1"/>
  <c r="L42" i="1"/>
  <c r="M42" i="1" s="1"/>
  <c r="BT43" i="1" s="1"/>
  <c r="B43" i="1"/>
  <c r="C43" i="1" s="1"/>
  <c r="AF42" i="1" s="1"/>
  <c r="D43" i="1"/>
  <c r="E43" i="1"/>
  <c r="F43" i="1" s="1"/>
  <c r="AQ43" i="1" s="1"/>
  <c r="G43" i="1"/>
  <c r="H43" i="1" s="1"/>
  <c r="I43" i="1"/>
  <c r="J43" i="1"/>
  <c r="K43" i="1"/>
  <c r="R43" i="1" s="1"/>
  <c r="BE44" i="1" s="1"/>
  <c r="L43" i="1"/>
  <c r="M43" i="1" s="1"/>
  <c r="BT44" i="1" s="1"/>
  <c r="B44" i="1"/>
  <c r="C44" i="1" s="1"/>
  <c r="AF43" i="1" s="1"/>
  <c r="D44" i="1"/>
  <c r="E44" i="1"/>
  <c r="F44" i="1" s="1"/>
  <c r="AQ44" i="1" s="1"/>
  <c r="G44" i="1"/>
  <c r="H44" i="1" s="1"/>
  <c r="I44" i="1"/>
  <c r="J44" i="1"/>
  <c r="K44" i="1"/>
  <c r="L44" i="1"/>
  <c r="M44" i="1" s="1"/>
  <c r="BT45" i="1" s="1"/>
  <c r="B45" i="1"/>
  <c r="C45" i="1" s="1"/>
  <c r="AF44" i="1" s="1"/>
  <c r="D45" i="1"/>
  <c r="E45" i="1"/>
  <c r="F45" i="1" s="1"/>
  <c r="AQ45" i="1" s="1"/>
  <c r="G45" i="1"/>
  <c r="H45" i="1" s="1"/>
  <c r="I45" i="1"/>
  <c r="J45" i="1"/>
  <c r="K45" i="1"/>
  <c r="N45" i="1" s="1"/>
  <c r="L45" i="1"/>
  <c r="M45" i="1" s="1"/>
  <c r="BT46" i="1" s="1"/>
  <c r="B46" i="1"/>
  <c r="C46" i="1" s="1"/>
  <c r="AF45" i="1" s="1"/>
  <c r="D46" i="1"/>
  <c r="E46" i="1"/>
  <c r="F46" i="1" s="1"/>
  <c r="AQ46" i="1" s="1"/>
  <c r="G46" i="1"/>
  <c r="H46" i="1" s="1"/>
  <c r="I46" i="1"/>
  <c r="J46" i="1"/>
  <c r="K46" i="1"/>
  <c r="N46" i="1" s="1"/>
  <c r="L46" i="1"/>
  <c r="M46" i="1" s="1"/>
  <c r="BT47" i="1" s="1"/>
  <c r="B47" i="1"/>
  <c r="C47" i="1" s="1"/>
  <c r="AF46" i="1" s="1"/>
  <c r="D47" i="1"/>
  <c r="E47" i="1"/>
  <c r="F47" i="1" s="1"/>
  <c r="AQ47" i="1" s="1"/>
  <c r="G47" i="1"/>
  <c r="H47" i="1" s="1"/>
  <c r="I47" i="1"/>
  <c r="J47" i="1"/>
  <c r="K47" i="1"/>
  <c r="N47" i="1" s="1"/>
  <c r="L47" i="1"/>
  <c r="M47" i="1" s="1"/>
  <c r="BT48" i="1" s="1"/>
  <c r="B48" i="1"/>
  <c r="C48" i="1" s="1"/>
  <c r="AF47" i="1" s="1"/>
  <c r="D48" i="1"/>
  <c r="E48" i="1"/>
  <c r="F48" i="1" s="1"/>
  <c r="AQ48" i="1" s="1"/>
  <c r="G48" i="1"/>
  <c r="H48" i="1" s="1"/>
  <c r="I48" i="1"/>
  <c r="J48" i="1"/>
  <c r="K48" i="1"/>
  <c r="L48" i="1"/>
  <c r="M48" i="1" s="1"/>
  <c r="BT49" i="1" s="1"/>
  <c r="B49" i="1"/>
  <c r="C49" i="1" s="1"/>
  <c r="AF48" i="1" s="1"/>
  <c r="D49" i="1"/>
  <c r="E49" i="1"/>
  <c r="F49" i="1" s="1"/>
  <c r="AQ49" i="1" s="1"/>
  <c r="G49" i="1"/>
  <c r="H49" i="1" s="1"/>
  <c r="I49" i="1"/>
  <c r="J49" i="1"/>
  <c r="K49" i="1"/>
  <c r="N49" i="1" s="1"/>
  <c r="L49" i="1"/>
  <c r="M49" i="1" s="1"/>
  <c r="BT50" i="1" s="1"/>
  <c r="B50" i="1"/>
  <c r="C50" i="1" s="1"/>
  <c r="AF49" i="1" s="1"/>
  <c r="D50" i="1"/>
  <c r="E50" i="1"/>
  <c r="F50" i="1" s="1"/>
  <c r="AQ50" i="1" s="1"/>
  <c r="G50" i="1"/>
  <c r="H50" i="1" s="1"/>
  <c r="I50" i="1"/>
  <c r="J50" i="1"/>
  <c r="K50" i="1"/>
  <c r="N50" i="1" s="1"/>
  <c r="L50" i="1"/>
  <c r="M50" i="1" s="1"/>
  <c r="BT51" i="1" s="1"/>
  <c r="B51" i="1"/>
  <c r="C51" i="1" s="1"/>
  <c r="AF50" i="1" s="1"/>
  <c r="D51" i="1"/>
  <c r="E51" i="1"/>
  <c r="F51" i="1" s="1"/>
  <c r="AQ51" i="1" s="1"/>
  <c r="G51" i="1"/>
  <c r="H51" i="1" s="1"/>
  <c r="I51" i="1"/>
  <c r="J51" i="1"/>
  <c r="K51" i="1"/>
  <c r="N51" i="1" s="1"/>
  <c r="L51" i="1"/>
  <c r="M51" i="1" s="1"/>
  <c r="BT52" i="1" s="1"/>
  <c r="B52" i="1"/>
  <c r="C52" i="1" s="1"/>
  <c r="AF51" i="1" s="1"/>
  <c r="D52" i="1"/>
  <c r="E52" i="1"/>
  <c r="F52" i="1" s="1"/>
  <c r="AQ52" i="1" s="1"/>
  <c r="G52" i="1"/>
  <c r="H52" i="1" s="1"/>
  <c r="I52" i="1"/>
  <c r="J52" i="1"/>
  <c r="K52" i="1"/>
  <c r="L52" i="1"/>
  <c r="M52" i="1" s="1"/>
  <c r="BT53" i="1" s="1"/>
  <c r="B53" i="1"/>
  <c r="C53" i="1" s="1"/>
  <c r="AF52" i="1" s="1"/>
  <c r="D53" i="1"/>
  <c r="E53" i="1"/>
  <c r="F53" i="1" s="1"/>
  <c r="AQ53" i="1" s="1"/>
  <c r="G53" i="1"/>
  <c r="H53" i="1" s="1"/>
  <c r="I53" i="1"/>
  <c r="J53" i="1"/>
  <c r="K53" i="1"/>
  <c r="N53" i="1" s="1"/>
  <c r="L53" i="1"/>
  <c r="M53" i="1" s="1"/>
  <c r="BT54" i="1" s="1"/>
  <c r="B54" i="1"/>
  <c r="C54" i="1" s="1"/>
  <c r="AF53" i="1" s="1"/>
  <c r="D54" i="1"/>
  <c r="E54" i="1"/>
  <c r="F54" i="1" s="1"/>
  <c r="AQ54" i="1" s="1"/>
  <c r="G54" i="1"/>
  <c r="H54" i="1" s="1"/>
  <c r="I54" i="1"/>
  <c r="J54" i="1"/>
  <c r="K54" i="1"/>
  <c r="S54" i="1" s="1"/>
  <c r="L54" i="1"/>
  <c r="M54" i="1" s="1"/>
  <c r="BT55" i="1" s="1"/>
  <c r="B55" i="1"/>
  <c r="C55" i="1" s="1"/>
  <c r="AF54" i="1" s="1"/>
  <c r="D55" i="1"/>
  <c r="E55" i="1"/>
  <c r="F55" i="1" s="1"/>
  <c r="AQ55" i="1" s="1"/>
  <c r="G55" i="1"/>
  <c r="H55" i="1" s="1"/>
  <c r="I55" i="1"/>
  <c r="J55" i="1"/>
  <c r="K55" i="1"/>
  <c r="R55" i="1" s="1"/>
  <c r="BE56" i="1" s="1"/>
  <c r="L55" i="1"/>
  <c r="M55" i="1" s="1"/>
  <c r="BT56" i="1" s="1"/>
  <c r="B56" i="1"/>
  <c r="C56" i="1" s="1"/>
  <c r="AF55" i="1" s="1"/>
  <c r="D56" i="1"/>
  <c r="E56" i="1"/>
  <c r="F56" i="1" s="1"/>
  <c r="AQ56" i="1" s="1"/>
  <c r="G56" i="1"/>
  <c r="H56" i="1" s="1"/>
  <c r="I56" i="1"/>
  <c r="J56" i="1"/>
  <c r="K56" i="1"/>
  <c r="L56" i="1"/>
  <c r="M56" i="1" s="1"/>
  <c r="BT57" i="1" s="1"/>
  <c r="B57" i="1"/>
  <c r="C57" i="1" s="1"/>
  <c r="AF56" i="1" s="1"/>
  <c r="D57" i="1"/>
  <c r="E57" i="1"/>
  <c r="F57" i="1" s="1"/>
  <c r="AQ57" i="1" s="1"/>
  <c r="G57" i="1"/>
  <c r="H57" i="1" s="1"/>
  <c r="I57" i="1"/>
  <c r="J57" i="1"/>
  <c r="K57" i="1"/>
  <c r="R57" i="1" s="1"/>
  <c r="BE58" i="1" s="1"/>
  <c r="L57" i="1"/>
  <c r="M57" i="1" s="1"/>
  <c r="BT58" i="1" s="1"/>
  <c r="B58" i="1"/>
  <c r="C58" i="1" s="1"/>
  <c r="AF57" i="1" s="1"/>
  <c r="D58" i="1"/>
  <c r="E58" i="1"/>
  <c r="F58" i="1" s="1"/>
  <c r="AQ58" i="1" s="1"/>
  <c r="G58" i="1"/>
  <c r="H58" i="1" s="1"/>
  <c r="I58" i="1"/>
  <c r="J58" i="1"/>
  <c r="K58" i="1"/>
  <c r="S58" i="1" s="1"/>
  <c r="L58" i="1"/>
  <c r="M58" i="1" s="1"/>
  <c r="BT59" i="1" s="1"/>
  <c r="B59" i="1"/>
  <c r="C59" i="1" s="1"/>
  <c r="AF58" i="1" s="1"/>
  <c r="D59" i="1"/>
  <c r="E59" i="1"/>
  <c r="F59" i="1" s="1"/>
  <c r="AQ59" i="1" s="1"/>
  <c r="G59" i="1"/>
  <c r="H59" i="1" s="1"/>
  <c r="I59" i="1"/>
  <c r="J59" i="1"/>
  <c r="K59" i="1"/>
  <c r="R59" i="1" s="1"/>
  <c r="BE60" i="1" s="1"/>
  <c r="L59" i="1"/>
  <c r="M59" i="1" s="1"/>
  <c r="B60" i="1"/>
  <c r="C60" i="1" s="1"/>
  <c r="AF59" i="1" s="1"/>
  <c r="D60" i="1"/>
  <c r="E60" i="1"/>
  <c r="F60" i="1" s="1"/>
  <c r="AQ60" i="1" s="1"/>
  <c r="G60" i="1"/>
  <c r="H60" i="1" s="1"/>
  <c r="I60" i="1"/>
  <c r="J60" i="1"/>
  <c r="K60" i="1"/>
  <c r="L60" i="1"/>
  <c r="M60" i="1" s="1"/>
  <c r="BT61" i="1" s="1"/>
  <c r="B61" i="1"/>
  <c r="C61" i="1" s="1"/>
  <c r="AF60" i="1" s="1"/>
  <c r="D61" i="1"/>
  <c r="E61" i="1"/>
  <c r="F61" i="1" s="1"/>
  <c r="AQ61" i="1" s="1"/>
  <c r="G61" i="1"/>
  <c r="H61" i="1" s="1"/>
  <c r="I61" i="1"/>
  <c r="J61" i="1"/>
  <c r="K61" i="1"/>
  <c r="R61" i="1" s="1"/>
  <c r="BE62" i="1" s="1"/>
  <c r="L61" i="1"/>
  <c r="M61" i="1" s="1"/>
  <c r="BT62" i="1" s="1"/>
  <c r="B62" i="1"/>
  <c r="C62" i="1" s="1"/>
  <c r="AF61" i="1" s="1"/>
  <c r="D62" i="1"/>
  <c r="E62" i="1"/>
  <c r="F62" i="1" s="1"/>
  <c r="AQ62" i="1" s="1"/>
  <c r="G62" i="1"/>
  <c r="H62" i="1" s="1"/>
  <c r="I62" i="1"/>
  <c r="J62" i="1"/>
  <c r="K62" i="1"/>
  <c r="N62" i="1" s="1"/>
  <c r="L62" i="1"/>
  <c r="M62" i="1" s="1"/>
  <c r="BT63" i="1" s="1"/>
  <c r="B63" i="1"/>
  <c r="C63" i="1" s="1"/>
  <c r="AF62" i="1" s="1"/>
  <c r="D63" i="1"/>
  <c r="E63" i="1"/>
  <c r="F63" i="1" s="1"/>
  <c r="AQ63" i="1" s="1"/>
  <c r="G63" i="1"/>
  <c r="H63" i="1" s="1"/>
  <c r="I63" i="1"/>
  <c r="J63" i="1"/>
  <c r="K63" i="1"/>
  <c r="N63" i="1" s="1"/>
  <c r="L63" i="1"/>
  <c r="M63" i="1" s="1"/>
  <c r="BT64" i="1" s="1"/>
  <c r="B64" i="1"/>
  <c r="C64" i="1" s="1"/>
  <c r="AF63" i="1" s="1"/>
  <c r="D64" i="1"/>
  <c r="E64" i="1"/>
  <c r="F64" i="1" s="1"/>
  <c r="AQ64" i="1" s="1"/>
  <c r="G64" i="1"/>
  <c r="H64" i="1" s="1"/>
  <c r="I64" i="1"/>
  <c r="J64" i="1"/>
  <c r="K64" i="1"/>
  <c r="N64" i="1" s="1"/>
  <c r="L64" i="1"/>
  <c r="M64" i="1" s="1"/>
  <c r="BT65" i="1" s="1"/>
  <c r="B65" i="1"/>
  <c r="C65" i="1" s="1"/>
  <c r="AF64" i="1" s="1"/>
  <c r="D65" i="1"/>
  <c r="E65" i="1"/>
  <c r="F65" i="1" s="1"/>
  <c r="AQ65" i="1" s="1"/>
  <c r="G65" i="1"/>
  <c r="H65" i="1" s="1"/>
  <c r="I65" i="1"/>
  <c r="J65" i="1"/>
  <c r="K65" i="1"/>
  <c r="N65" i="1" s="1"/>
  <c r="L65" i="1"/>
  <c r="M65" i="1" s="1"/>
  <c r="BT66" i="1" s="1"/>
  <c r="B66" i="1"/>
  <c r="C66" i="1" s="1"/>
  <c r="AF65" i="1" s="1"/>
  <c r="D66" i="1"/>
  <c r="E66" i="1"/>
  <c r="F66" i="1" s="1"/>
  <c r="AQ66" i="1" s="1"/>
  <c r="G66" i="1"/>
  <c r="H66" i="1" s="1"/>
  <c r="I66" i="1"/>
  <c r="J66" i="1"/>
  <c r="K66" i="1"/>
  <c r="N66" i="1" s="1"/>
  <c r="L66" i="1"/>
  <c r="M66" i="1" s="1"/>
  <c r="BT67" i="1" s="1"/>
  <c r="B67" i="1"/>
  <c r="C67" i="1" s="1"/>
  <c r="AF66" i="1" s="1"/>
  <c r="D67" i="1"/>
  <c r="E67" i="1"/>
  <c r="F67" i="1" s="1"/>
  <c r="AQ67" i="1" s="1"/>
  <c r="G67" i="1"/>
  <c r="H67" i="1" s="1"/>
  <c r="I67" i="1"/>
  <c r="J67" i="1"/>
  <c r="K67" i="1"/>
  <c r="N67" i="1" s="1"/>
  <c r="L67" i="1"/>
  <c r="M67" i="1" s="1"/>
  <c r="BT68" i="1" s="1"/>
  <c r="B68" i="1"/>
  <c r="C68" i="1" s="1"/>
  <c r="AF67" i="1" s="1"/>
  <c r="D68" i="1"/>
  <c r="E68" i="1"/>
  <c r="F68" i="1" s="1"/>
  <c r="AQ68" i="1" s="1"/>
  <c r="G68" i="1"/>
  <c r="H68" i="1" s="1"/>
  <c r="I68" i="1"/>
  <c r="J68" i="1"/>
  <c r="K68" i="1"/>
  <c r="R68" i="1" s="1"/>
  <c r="BE69" i="1" s="1"/>
  <c r="L68" i="1"/>
  <c r="M68" i="1" s="1"/>
  <c r="BT69" i="1" s="1"/>
  <c r="B69" i="1"/>
  <c r="C69" i="1" s="1"/>
  <c r="AF68" i="1" s="1"/>
  <c r="D69" i="1"/>
  <c r="E69" i="1"/>
  <c r="F69" i="1" s="1"/>
  <c r="AQ69" i="1" s="1"/>
  <c r="G69" i="1"/>
  <c r="H69" i="1" s="1"/>
  <c r="I69" i="1"/>
  <c r="J69" i="1"/>
  <c r="K69" i="1"/>
  <c r="N69" i="1" s="1"/>
  <c r="L69" i="1"/>
  <c r="M69" i="1" s="1"/>
  <c r="BT70" i="1" s="1"/>
  <c r="B70" i="1"/>
  <c r="C70" i="1" s="1"/>
  <c r="AF69" i="1" s="1"/>
  <c r="D70" i="1"/>
  <c r="E70" i="1"/>
  <c r="F70" i="1" s="1"/>
  <c r="AQ70" i="1" s="1"/>
  <c r="G70" i="1"/>
  <c r="H70" i="1" s="1"/>
  <c r="I70" i="1"/>
  <c r="J70" i="1"/>
  <c r="K70" i="1"/>
  <c r="N70" i="1" s="1"/>
  <c r="L70" i="1"/>
  <c r="M70" i="1" s="1"/>
  <c r="B71" i="1"/>
  <c r="C71" i="1" s="1"/>
  <c r="AF70" i="1" s="1"/>
  <c r="D71" i="1"/>
  <c r="E71" i="1"/>
  <c r="F71" i="1" s="1"/>
  <c r="AQ71" i="1" s="1"/>
  <c r="G71" i="1"/>
  <c r="H71" i="1" s="1"/>
  <c r="I71" i="1"/>
  <c r="J71" i="1"/>
  <c r="K71" i="1"/>
  <c r="S71" i="1" s="1"/>
  <c r="L71" i="1"/>
  <c r="M71" i="1" s="1"/>
  <c r="BT72" i="1" s="1"/>
  <c r="B72" i="1"/>
  <c r="C72" i="1" s="1"/>
  <c r="AF71" i="1" s="1"/>
  <c r="D72" i="1"/>
  <c r="E72" i="1"/>
  <c r="F72" i="1" s="1"/>
  <c r="AQ72" i="1" s="1"/>
  <c r="G72" i="1"/>
  <c r="H72" i="1" s="1"/>
  <c r="I72" i="1"/>
  <c r="J72" i="1"/>
  <c r="K72" i="1"/>
  <c r="N72" i="1" s="1"/>
  <c r="L72" i="1"/>
  <c r="M72" i="1" s="1"/>
  <c r="BT73" i="1" s="1"/>
  <c r="B73" i="1"/>
  <c r="C73" i="1" s="1"/>
  <c r="AF72" i="1" s="1"/>
  <c r="D73" i="1"/>
  <c r="E73" i="1"/>
  <c r="F73" i="1" s="1"/>
  <c r="AQ73" i="1" s="1"/>
  <c r="G73" i="1"/>
  <c r="H73" i="1" s="1"/>
  <c r="I73" i="1"/>
  <c r="J73" i="1"/>
  <c r="K73" i="1"/>
  <c r="N73" i="1" s="1"/>
  <c r="L73" i="1"/>
  <c r="M73" i="1" s="1"/>
  <c r="BT74" i="1" s="1"/>
  <c r="B74" i="1"/>
  <c r="C74" i="1" s="1"/>
  <c r="AF73" i="1" s="1"/>
  <c r="D74" i="1"/>
  <c r="E74" i="1"/>
  <c r="F74" i="1" s="1"/>
  <c r="AQ74" i="1" s="1"/>
  <c r="G74" i="1"/>
  <c r="H74" i="1" s="1"/>
  <c r="I74" i="1"/>
  <c r="J74" i="1"/>
  <c r="K74" i="1"/>
  <c r="N74" i="1" s="1"/>
  <c r="L74" i="1"/>
  <c r="M74" i="1" s="1"/>
  <c r="BT75" i="1" s="1"/>
  <c r="B75" i="1"/>
  <c r="C75" i="1" s="1"/>
  <c r="AF74" i="1" s="1"/>
  <c r="D75" i="1"/>
  <c r="E75" i="1"/>
  <c r="F75" i="1" s="1"/>
  <c r="AQ75" i="1" s="1"/>
  <c r="G75" i="1"/>
  <c r="H75" i="1" s="1"/>
  <c r="I75" i="1"/>
  <c r="J75" i="1"/>
  <c r="K75" i="1"/>
  <c r="N75" i="1" s="1"/>
  <c r="L75" i="1"/>
  <c r="M75" i="1" s="1"/>
  <c r="BT76" i="1" s="1"/>
  <c r="B76" i="1"/>
  <c r="C76" i="1" s="1"/>
  <c r="AF75" i="1" s="1"/>
  <c r="D76" i="1"/>
  <c r="E76" i="1"/>
  <c r="F76" i="1" s="1"/>
  <c r="AQ76" i="1" s="1"/>
  <c r="G76" i="1"/>
  <c r="H76" i="1" s="1"/>
  <c r="I76" i="1"/>
  <c r="J76" i="1"/>
  <c r="K76" i="1"/>
  <c r="R76" i="1" s="1"/>
  <c r="BE77" i="1" s="1"/>
  <c r="L76" i="1"/>
  <c r="M76" i="1" s="1"/>
  <c r="BT77" i="1" s="1"/>
  <c r="B77" i="1"/>
  <c r="C77" i="1" s="1"/>
  <c r="AF76" i="1" s="1"/>
  <c r="D77" i="1"/>
  <c r="E77" i="1"/>
  <c r="F77" i="1" s="1"/>
  <c r="AQ77" i="1" s="1"/>
  <c r="G77" i="1"/>
  <c r="H77" i="1" s="1"/>
  <c r="I77" i="1"/>
  <c r="J77" i="1"/>
  <c r="K77" i="1"/>
  <c r="N77" i="1" s="1"/>
  <c r="L77" i="1"/>
  <c r="M77" i="1" s="1"/>
  <c r="BT78" i="1" s="1"/>
  <c r="B78" i="1"/>
  <c r="C78" i="1" s="1"/>
  <c r="AF77" i="1" s="1"/>
  <c r="D78" i="1"/>
  <c r="E78" i="1"/>
  <c r="F78" i="1" s="1"/>
  <c r="AQ78" i="1" s="1"/>
  <c r="G78" i="1"/>
  <c r="H78" i="1" s="1"/>
  <c r="I78" i="1"/>
  <c r="J78" i="1"/>
  <c r="K78" i="1"/>
  <c r="N78" i="1" s="1"/>
  <c r="L78" i="1"/>
  <c r="M78" i="1" s="1"/>
  <c r="BT79" i="1" s="1"/>
  <c r="B79" i="1"/>
  <c r="C79" i="1" s="1"/>
  <c r="AF78" i="1" s="1"/>
  <c r="D79" i="1"/>
  <c r="E79" i="1"/>
  <c r="F79" i="1" s="1"/>
  <c r="AQ79" i="1" s="1"/>
  <c r="G79" i="1"/>
  <c r="H79" i="1" s="1"/>
  <c r="I79" i="1"/>
  <c r="J79" i="1"/>
  <c r="K79" i="1"/>
  <c r="N79" i="1" s="1"/>
  <c r="L79" i="1"/>
  <c r="M79" i="1" s="1"/>
  <c r="BT80" i="1" s="1"/>
  <c r="B80" i="1"/>
  <c r="C80" i="1" s="1"/>
  <c r="AF79" i="1" s="1"/>
  <c r="D80" i="1"/>
  <c r="E80" i="1"/>
  <c r="F80" i="1" s="1"/>
  <c r="AQ80" i="1" s="1"/>
  <c r="G80" i="1"/>
  <c r="H80" i="1" s="1"/>
  <c r="I80" i="1"/>
  <c r="J80" i="1"/>
  <c r="K80" i="1"/>
  <c r="N80" i="1" s="1"/>
  <c r="L80" i="1"/>
  <c r="M80" i="1" s="1"/>
  <c r="BT81" i="1" s="1"/>
  <c r="B81" i="1"/>
  <c r="C81" i="1" s="1"/>
  <c r="AF80" i="1" s="1"/>
  <c r="D81" i="1"/>
  <c r="E81" i="1"/>
  <c r="F81" i="1" s="1"/>
  <c r="AQ81" i="1" s="1"/>
  <c r="G81" i="1"/>
  <c r="H81" i="1" s="1"/>
  <c r="I81" i="1"/>
  <c r="J81" i="1"/>
  <c r="K81" i="1"/>
  <c r="S81" i="1" s="1"/>
  <c r="L81" i="1"/>
  <c r="M81" i="1" s="1"/>
  <c r="BT82" i="1" s="1"/>
  <c r="B82" i="1"/>
  <c r="C82" i="1" s="1"/>
  <c r="AF81" i="1" s="1"/>
  <c r="D82" i="1"/>
  <c r="E82" i="1"/>
  <c r="F82" i="1" s="1"/>
  <c r="AQ82" i="1" s="1"/>
  <c r="G82" i="1"/>
  <c r="H82" i="1" s="1"/>
  <c r="I82" i="1"/>
  <c r="J82" i="1"/>
  <c r="K82" i="1"/>
  <c r="R82" i="1" s="1"/>
  <c r="BE83" i="1" s="1"/>
  <c r="L82" i="1"/>
  <c r="M82" i="1" s="1"/>
  <c r="BT83" i="1" s="1"/>
  <c r="B83" i="1"/>
  <c r="C83" i="1" s="1"/>
  <c r="AF82" i="1" s="1"/>
  <c r="D83" i="1"/>
  <c r="E83" i="1"/>
  <c r="F83" i="1" s="1"/>
  <c r="AQ83" i="1" s="1"/>
  <c r="G83" i="1"/>
  <c r="H83" i="1" s="1"/>
  <c r="I83" i="1"/>
  <c r="J83" i="1"/>
  <c r="K83" i="1"/>
  <c r="R83" i="1" s="1"/>
  <c r="BE84" i="1" s="1"/>
  <c r="L83" i="1"/>
  <c r="M83" i="1" s="1"/>
  <c r="BT84" i="1" s="1"/>
  <c r="B84" i="1"/>
  <c r="C84" i="1" s="1"/>
  <c r="AF83" i="1" s="1"/>
  <c r="D84" i="1"/>
  <c r="E84" i="1"/>
  <c r="F84" i="1" s="1"/>
  <c r="AQ84" i="1" s="1"/>
  <c r="G84" i="1"/>
  <c r="H84" i="1" s="1"/>
  <c r="I84" i="1"/>
  <c r="J84" i="1"/>
  <c r="K84" i="1"/>
  <c r="R84" i="1" s="1"/>
  <c r="BE85" i="1" s="1"/>
  <c r="L84" i="1"/>
  <c r="M84" i="1" s="1"/>
  <c r="BT85" i="1" s="1"/>
  <c r="B85" i="1"/>
  <c r="C85" i="1" s="1"/>
  <c r="AF84" i="1" s="1"/>
  <c r="D85" i="1"/>
  <c r="E85" i="1"/>
  <c r="F85" i="1" s="1"/>
  <c r="AQ85" i="1" s="1"/>
  <c r="G85" i="1"/>
  <c r="H85" i="1" s="1"/>
  <c r="I85" i="1"/>
  <c r="J85" i="1"/>
  <c r="K85" i="1"/>
  <c r="S85" i="1" s="1"/>
  <c r="L85" i="1"/>
  <c r="M85" i="1" s="1"/>
  <c r="BT86" i="1" s="1"/>
  <c r="B86" i="1"/>
  <c r="C86" i="1" s="1"/>
  <c r="AF85" i="1" s="1"/>
  <c r="D86" i="1"/>
  <c r="E86" i="1"/>
  <c r="F86" i="1" s="1"/>
  <c r="AQ86" i="1" s="1"/>
  <c r="G86" i="1"/>
  <c r="H86" i="1" s="1"/>
  <c r="I86" i="1"/>
  <c r="J86" i="1"/>
  <c r="K86" i="1"/>
  <c r="R86" i="1" s="1"/>
  <c r="BE87" i="1" s="1"/>
  <c r="L86" i="1"/>
  <c r="M86" i="1" s="1"/>
  <c r="BT87" i="1" s="1"/>
  <c r="B87" i="1"/>
  <c r="C87" i="1" s="1"/>
  <c r="AF86" i="1" s="1"/>
  <c r="D87" i="1"/>
  <c r="E87" i="1"/>
  <c r="F87" i="1" s="1"/>
  <c r="AQ87" i="1" s="1"/>
  <c r="G87" i="1"/>
  <c r="H87" i="1" s="1"/>
  <c r="I87" i="1"/>
  <c r="J87" i="1"/>
  <c r="K87" i="1"/>
  <c r="N87" i="1" s="1"/>
  <c r="L87" i="1"/>
  <c r="M87" i="1" s="1"/>
  <c r="BT88" i="1" s="1"/>
  <c r="B88" i="1"/>
  <c r="C88" i="1" s="1"/>
  <c r="AF87" i="1" s="1"/>
  <c r="D88" i="1"/>
  <c r="E88" i="1"/>
  <c r="F88" i="1" s="1"/>
  <c r="AQ88" i="1" s="1"/>
  <c r="G88" i="1"/>
  <c r="H88" i="1" s="1"/>
  <c r="I88" i="1"/>
  <c r="J88" i="1"/>
  <c r="K88" i="1"/>
  <c r="L88" i="1"/>
  <c r="M88" i="1" s="1"/>
  <c r="BT89" i="1" s="1"/>
  <c r="B89" i="1"/>
  <c r="C89" i="1" s="1"/>
  <c r="AF88" i="1" s="1"/>
  <c r="D89" i="1"/>
  <c r="E89" i="1"/>
  <c r="F89" i="1" s="1"/>
  <c r="AQ89" i="1" s="1"/>
  <c r="G89" i="1"/>
  <c r="H89" i="1" s="1"/>
  <c r="I89" i="1"/>
  <c r="J89" i="1"/>
  <c r="K89" i="1"/>
  <c r="S89" i="1" s="1"/>
  <c r="L89" i="1"/>
  <c r="M89" i="1" s="1"/>
  <c r="BT90" i="1" s="1"/>
  <c r="B90" i="1"/>
  <c r="C90" i="1" s="1"/>
  <c r="AF89" i="1" s="1"/>
  <c r="D90" i="1"/>
  <c r="E90" i="1"/>
  <c r="F90" i="1" s="1"/>
  <c r="AQ90" i="1" s="1"/>
  <c r="G90" i="1"/>
  <c r="H90" i="1" s="1"/>
  <c r="I90" i="1"/>
  <c r="J90" i="1"/>
  <c r="K90" i="1"/>
  <c r="N90" i="1" s="1"/>
  <c r="L90" i="1"/>
  <c r="M90" i="1" s="1"/>
  <c r="BT91" i="1" s="1"/>
  <c r="B91" i="1"/>
  <c r="C91" i="1" s="1"/>
  <c r="AF90" i="1" s="1"/>
  <c r="D91" i="1"/>
  <c r="E91" i="1"/>
  <c r="F91" i="1" s="1"/>
  <c r="AQ91" i="1" s="1"/>
  <c r="G91" i="1"/>
  <c r="H91" i="1" s="1"/>
  <c r="I91" i="1"/>
  <c r="J91" i="1"/>
  <c r="K91" i="1"/>
  <c r="R91" i="1" s="1"/>
  <c r="BE92" i="1" s="1"/>
  <c r="L91" i="1"/>
  <c r="M91" i="1" s="1"/>
  <c r="BT92" i="1" s="1"/>
  <c r="B92" i="1"/>
  <c r="C92" i="1" s="1"/>
  <c r="AF91" i="1" s="1"/>
  <c r="D92" i="1"/>
  <c r="E92" i="1"/>
  <c r="F92" i="1" s="1"/>
  <c r="AQ92" i="1" s="1"/>
  <c r="G92" i="1"/>
  <c r="H92" i="1" s="1"/>
  <c r="I92" i="1"/>
  <c r="J92" i="1"/>
  <c r="K92" i="1"/>
  <c r="L92" i="1"/>
  <c r="M92" i="1" s="1"/>
  <c r="BT93" i="1" s="1"/>
  <c r="B93" i="1"/>
  <c r="C93" i="1" s="1"/>
  <c r="AF92" i="1" s="1"/>
  <c r="D93" i="1"/>
  <c r="E93" i="1"/>
  <c r="F93" i="1" s="1"/>
  <c r="AQ93" i="1" s="1"/>
  <c r="G93" i="1"/>
  <c r="H93" i="1" s="1"/>
  <c r="I93" i="1"/>
  <c r="J93" i="1"/>
  <c r="K93" i="1"/>
  <c r="R93" i="1" s="1"/>
  <c r="BE94" i="1" s="1"/>
  <c r="L93" i="1"/>
  <c r="M93" i="1" s="1"/>
  <c r="BT94" i="1" s="1"/>
  <c r="B94" i="1"/>
  <c r="C94" i="1" s="1"/>
  <c r="AF93" i="1" s="1"/>
  <c r="D94" i="1"/>
  <c r="E94" i="1"/>
  <c r="F94" i="1" s="1"/>
  <c r="AQ94" i="1" s="1"/>
  <c r="G94" i="1"/>
  <c r="H94" i="1" s="1"/>
  <c r="I94" i="1"/>
  <c r="J94" i="1"/>
  <c r="K94" i="1"/>
  <c r="N94" i="1" s="1"/>
  <c r="L94" i="1"/>
  <c r="M94" i="1" s="1"/>
  <c r="BT95" i="1" s="1"/>
  <c r="B95" i="1"/>
  <c r="C95" i="1" s="1"/>
  <c r="AF94" i="1" s="1"/>
  <c r="D95" i="1"/>
  <c r="E95" i="1"/>
  <c r="F95" i="1" s="1"/>
  <c r="AQ95" i="1" s="1"/>
  <c r="G95" i="1"/>
  <c r="H95" i="1" s="1"/>
  <c r="I95" i="1"/>
  <c r="J95" i="1"/>
  <c r="K95" i="1"/>
  <c r="S95" i="1" s="1"/>
  <c r="L95" i="1"/>
  <c r="M95" i="1" s="1"/>
  <c r="B96" i="1"/>
  <c r="C96" i="1" s="1"/>
  <c r="AF95" i="1" s="1"/>
  <c r="D96" i="1"/>
  <c r="E96" i="1"/>
  <c r="F96" i="1" s="1"/>
  <c r="AQ96" i="1" s="1"/>
  <c r="G96" i="1"/>
  <c r="H96" i="1" s="1"/>
  <c r="I96" i="1"/>
  <c r="J96" i="1"/>
  <c r="K96" i="1"/>
  <c r="S96" i="1" s="1"/>
  <c r="L96" i="1"/>
  <c r="M96" i="1" s="1"/>
  <c r="BT97" i="1" s="1"/>
  <c r="B97" i="1"/>
  <c r="C97" i="1" s="1"/>
  <c r="AF96" i="1" s="1"/>
  <c r="D97" i="1"/>
  <c r="E97" i="1"/>
  <c r="F97" i="1" s="1"/>
  <c r="AQ97" i="1" s="1"/>
  <c r="G97" i="1"/>
  <c r="H97" i="1" s="1"/>
  <c r="I97" i="1"/>
  <c r="J97" i="1"/>
  <c r="K97" i="1"/>
  <c r="N97" i="1" s="1"/>
  <c r="L97" i="1"/>
  <c r="M97" i="1" s="1"/>
  <c r="BT98" i="1" s="1"/>
  <c r="B98" i="1"/>
  <c r="C98" i="1" s="1"/>
  <c r="AF97" i="1" s="1"/>
  <c r="D98" i="1"/>
  <c r="E98" i="1"/>
  <c r="F98" i="1" s="1"/>
  <c r="AQ98" i="1" s="1"/>
  <c r="G98" i="1"/>
  <c r="H98" i="1" s="1"/>
  <c r="I98" i="1"/>
  <c r="J98" i="1"/>
  <c r="K98" i="1"/>
  <c r="N98" i="1" s="1"/>
  <c r="L98" i="1"/>
  <c r="M98" i="1" s="1"/>
  <c r="BT99" i="1" s="1"/>
  <c r="B99" i="1"/>
  <c r="C99" i="1" s="1"/>
  <c r="AF98" i="1" s="1"/>
  <c r="D99" i="1"/>
  <c r="E99" i="1"/>
  <c r="F99" i="1" s="1"/>
  <c r="AQ99" i="1" s="1"/>
  <c r="G99" i="1"/>
  <c r="H99" i="1" s="1"/>
  <c r="I99" i="1"/>
  <c r="J99" i="1"/>
  <c r="K99" i="1"/>
  <c r="R99" i="1" s="1"/>
  <c r="BE100" i="1" s="1"/>
  <c r="L99" i="1"/>
  <c r="M99" i="1" s="1"/>
  <c r="BT100" i="1" s="1"/>
  <c r="B100" i="1"/>
  <c r="C100" i="1" s="1"/>
  <c r="AF99" i="1" s="1"/>
  <c r="D100" i="1"/>
  <c r="E100" i="1"/>
  <c r="F100" i="1" s="1"/>
  <c r="AQ100" i="1" s="1"/>
  <c r="G100" i="1"/>
  <c r="H100" i="1" s="1"/>
  <c r="I100" i="1"/>
  <c r="J100" i="1"/>
  <c r="K100" i="1"/>
  <c r="N100" i="1" s="1"/>
  <c r="L100" i="1"/>
  <c r="M100" i="1" s="1"/>
  <c r="BT101" i="1" s="1"/>
  <c r="B101" i="1"/>
  <c r="C101" i="1" s="1"/>
  <c r="AF100" i="1" s="1"/>
  <c r="D101" i="1"/>
  <c r="E101" i="1"/>
  <c r="F101" i="1" s="1"/>
  <c r="AQ101" i="1" s="1"/>
  <c r="G101" i="1"/>
  <c r="H101" i="1" s="1"/>
  <c r="I101" i="1"/>
  <c r="J101" i="1"/>
  <c r="K101" i="1"/>
  <c r="N101" i="1" s="1"/>
  <c r="L101" i="1"/>
  <c r="M101" i="1" s="1"/>
  <c r="BT102" i="1" s="1"/>
  <c r="B102" i="1"/>
  <c r="C102" i="1" s="1"/>
  <c r="AF101" i="1" s="1"/>
  <c r="D102" i="1"/>
  <c r="E102" i="1"/>
  <c r="F102" i="1" s="1"/>
  <c r="AQ102" i="1" s="1"/>
  <c r="G102" i="1"/>
  <c r="H102" i="1" s="1"/>
  <c r="I102" i="1"/>
  <c r="J102" i="1"/>
  <c r="K102" i="1"/>
  <c r="S102" i="1" s="1"/>
  <c r="L102" i="1"/>
  <c r="M102" i="1" s="1"/>
  <c r="BT103" i="1" s="1"/>
  <c r="B103" i="1"/>
  <c r="C103" i="1" s="1"/>
  <c r="AF102" i="1" s="1"/>
  <c r="D103" i="1"/>
  <c r="E103" i="1"/>
  <c r="F103" i="1" s="1"/>
  <c r="AQ103" i="1" s="1"/>
  <c r="G103" i="1"/>
  <c r="H103" i="1" s="1"/>
  <c r="I103" i="1"/>
  <c r="J103" i="1"/>
  <c r="K103" i="1"/>
  <c r="L103" i="1"/>
  <c r="M103" i="1" s="1"/>
  <c r="BT104" i="1" s="1"/>
  <c r="B104" i="1"/>
  <c r="C104" i="1" s="1"/>
  <c r="AF103" i="1" s="1"/>
  <c r="D104" i="1"/>
  <c r="E104" i="1"/>
  <c r="F104" i="1" s="1"/>
  <c r="AQ104" i="1" s="1"/>
  <c r="G104" i="1"/>
  <c r="H104" i="1" s="1"/>
  <c r="I104" i="1"/>
  <c r="J104" i="1"/>
  <c r="K104" i="1"/>
  <c r="R104" i="1" s="1"/>
  <c r="BE105" i="1" s="1"/>
  <c r="L104" i="1"/>
  <c r="M104" i="1" s="1"/>
  <c r="BT105" i="1" s="1"/>
  <c r="B105" i="1"/>
  <c r="C105" i="1" s="1"/>
  <c r="AF104" i="1" s="1"/>
  <c r="D105" i="1"/>
  <c r="E105" i="1"/>
  <c r="F105" i="1" s="1"/>
  <c r="AQ105" i="1" s="1"/>
  <c r="G105" i="1"/>
  <c r="H105" i="1" s="1"/>
  <c r="I105" i="1"/>
  <c r="J105" i="1"/>
  <c r="K105" i="1"/>
  <c r="S105" i="1" s="1"/>
  <c r="L105" i="1"/>
  <c r="M105" i="1" s="1"/>
  <c r="BT106" i="1" s="1"/>
  <c r="B106" i="1"/>
  <c r="C106" i="1" s="1"/>
  <c r="AF105" i="1" s="1"/>
  <c r="D106" i="1"/>
  <c r="E106" i="1"/>
  <c r="F106" i="1" s="1"/>
  <c r="AQ106" i="1" s="1"/>
  <c r="G106" i="1"/>
  <c r="H106" i="1" s="1"/>
  <c r="I106" i="1"/>
  <c r="J106" i="1"/>
  <c r="K106" i="1"/>
  <c r="N106" i="1" s="1"/>
  <c r="L106" i="1"/>
  <c r="M106" i="1" s="1"/>
  <c r="BT107" i="1" s="1"/>
  <c r="B107" i="1"/>
  <c r="C107" i="1" s="1"/>
  <c r="AF106" i="1" s="1"/>
  <c r="D107" i="1"/>
  <c r="E107" i="1"/>
  <c r="F107" i="1" s="1"/>
  <c r="AQ107" i="1" s="1"/>
  <c r="G107" i="1"/>
  <c r="H107" i="1" s="1"/>
  <c r="I107" i="1"/>
  <c r="J107" i="1"/>
  <c r="K107" i="1"/>
  <c r="R107" i="1" s="1"/>
  <c r="BE108" i="1" s="1"/>
  <c r="L107" i="1"/>
  <c r="M107" i="1" s="1"/>
  <c r="BT108" i="1" s="1"/>
  <c r="B108" i="1"/>
  <c r="C108" i="1" s="1"/>
  <c r="AF107" i="1" s="1"/>
  <c r="D108" i="1"/>
  <c r="E108" i="1"/>
  <c r="F108" i="1" s="1"/>
  <c r="AQ108" i="1" s="1"/>
  <c r="G108" i="1"/>
  <c r="H108" i="1" s="1"/>
  <c r="I108" i="1"/>
  <c r="J108" i="1"/>
  <c r="K108" i="1"/>
  <c r="N108" i="1" s="1"/>
  <c r="L108" i="1"/>
  <c r="M108" i="1" s="1"/>
  <c r="BT109" i="1" s="1"/>
  <c r="B5" i="1"/>
  <c r="C5" i="1" s="1"/>
  <c r="AF4" i="1" s="1"/>
  <c r="L5" i="1"/>
  <c r="M5" i="1" s="1"/>
  <c r="K5" i="1"/>
  <c r="N5" i="1" s="1"/>
  <c r="O5" i="1" s="1"/>
  <c r="BJ6" i="1" s="1"/>
  <c r="BK6" i="1" s="1"/>
  <c r="J5" i="1"/>
  <c r="I5" i="1"/>
  <c r="G5" i="1"/>
  <c r="H5" i="1" s="1"/>
  <c r="E5" i="1"/>
  <c r="F5" i="1" s="1"/>
  <c r="AP5" i="1" s="1"/>
  <c r="D5" i="1"/>
  <c r="BW353" i="1" l="1"/>
  <c r="BT222" i="1"/>
  <c r="BT218" i="1"/>
  <c r="BT217" i="1"/>
  <c r="BT125" i="1"/>
  <c r="BT118" i="1"/>
  <c r="BV432" i="1"/>
  <c r="BT96" i="1"/>
  <c r="BT71" i="1"/>
  <c r="BT60" i="1"/>
  <c r="BT301" i="1"/>
  <c r="BT280" i="1"/>
  <c r="BT279" i="1"/>
  <c r="BT276" i="1"/>
  <c r="BT269" i="1"/>
  <c r="BT257" i="1"/>
  <c r="BT250" i="1"/>
  <c r="BT236" i="1"/>
  <c r="BT232" i="1"/>
  <c r="BT231" i="1"/>
  <c r="BT212" i="1"/>
  <c r="BT211" i="1"/>
  <c r="BT209" i="1"/>
  <c r="BT188" i="1"/>
  <c r="BT174" i="1"/>
  <c r="BT154" i="1"/>
  <c r="BT130" i="1"/>
  <c r="BT117" i="1"/>
  <c r="BT352" i="1"/>
  <c r="BT328" i="1"/>
  <c r="BT325" i="1"/>
  <c r="BT342" i="1"/>
  <c r="BT400" i="1"/>
  <c r="BN312" i="1"/>
  <c r="BT345" i="1"/>
  <c r="BT410" i="1"/>
  <c r="BN405" i="1"/>
  <c r="BX408" i="1"/>
  <c r="BP372" i="1"/>
  <c r="BT370" i="1"/>
  <c r="BT356" i="1"/>
  <c r="BT368" i="1"/>
  <c r="BX364" i="1"/>
  <c r="BW376" i="1"/>
  <c r="BT323" i="1"/>
  <c r="BR360" i="1"/>
  <c r="BV355" i="1"/>
  <c r="BT341" i="1"/>
  <c r="BR266" i="1"/>
  <c r="BS263" i="1"/>
  <c r="BT256" i="1"/>
  <c r="BT255" i="1"/>
  <c r="BT210" i="1"/>
  <c r="BT202" i="1"/>
  <c r="BT191" i="1"/>
  <c r="BT168" i="1"/>
  <c r="BT163" i="1"/>
  <c r="BT162" i="1"/>
  <c r="BT142" i="1"/>
  <c r="BT129" i="1"/>
  <c r="BT122" i="1"/>
  <c r="BT344" i="1"/>
  <c r="BQ340" i="1"/>
  <c r="BT336" i="1"/>
  <c r="BP362" i="1"/>
  <c r="BN429" i="1"/>
  <c r="BX424" i="1"/>
  <c r="BO361" i="1"/>
  <c r="BT172" i="1"/>
  <c r="BT166" i="1"/>
  <c r="BT157" i="1"/>
  <c r="BT148" i="1"/>
  <c r="BT144" i="1"/>
  <c r="BT339" i="1"/>
  <c r="BS378" i="1"/>
  <c r="BQ379" i="1"/>
  <c r="BX377" i="1"/>
  <c r="BT417" i="1"/>
  <c r="BO422" i="1"/>
  <c r="BO406" i="1"/>
  <c r="BX396" i="1"/>
  <c r="BU405" i="1"/>
  <c r="BX389" i="1"/>
  <c r="BX403" i="1"/>
  <c r="BT383" i="1"/>
  <c r="BW415" i="1"/>
  <c r="BT111" i="1"/>
  <c r="BX331" i="1"/>
  <c r="BT192" i="1"/>
  <c r="BT190" i="1"/>
  <c r="BT186" i="1"/>
  <c r="BT173" i="1"/>
  <c r="BW151" i="1"/>
  <c r="BT146" i="1"/>
  <c r="BT134" i="1"/>
  <c r="BT132" i="1"/>
  <c r="BT351" i="1"/>
  <c r="BT335" i="1"/>
  <c r="BV425" i="1"/>
  <c r="BN372" i="1"/>
  <c r="BW380" i="1"/>
  <c r="BX395" i="1"/>
  <c r="BT330" i="1"/>
  <c r="BT327" i="1"/>
  <c r="BT110" i="1"/>
  <c r="BS321" i="1"/>
  <c r="BT319" i="1"/>
  <c r="BT317" i="1"/>
  <c r="BT347" i="1"/>
  <c r="BO337" i="1"/>
  <c r="BT329" i="1"/>
  <c r="BT326" i="1"/>
  <c r="BW427" i="1"/>
  <c r="BP387" i="1"/>
  <c r="BP401" i="1"/>
  <c r="BT431" i="1"/>
  <c r="BU363" i="1"/>
  <c r="BP429" i="1"/>
  <c r="BU381" i="1"/>
  <c r="BT359" i="1"/>
  <c r="BX392" i="1"/>
  <c r="BT366" i="1"/>
  <c r="BT399" i="1"/>
  <c r="BT367" i="1"/>
  <c r="BS349" i="1"/>
  <c r="BT346" i="1"/>
  <c r="BT322" i="1"/>
  <c r="BT354" i="1"/>
  <c r="BS374" i="1"/>
  <c r="BX421" i="1"/>
  <c r="BX365" i="1"/>
  <c r="BT357" i="1"/>
  <c r="BP433" i="1"/>
  <c r="BW373" i="1"/>
  <c r="BW6" i="1"/>
  <c r="BX412" i="1"/>
  <c r="BU398" i="1"/>
  <c r="BW413" i="1"/>
  <c r="BP409" i="1"/>
  <c r="BO385" i="1"/>
  <c r="BQ388" i="1"/>
  <c r="BT375" i="1"/>
  <c r="BO397" i="1"/>
  <c r="BZ182" i="1"/>
  <c r="BW312" i="1"/>
  <c r="BT334" i="1"/>
  <c r="BT332" i="1"/>
  <c r="BT324" i="1"/>
  <c r="BS426" i="1"/>
  <c r="BP418" i="1"/>
  <c r="BZ110" i="1"/>
  <c r="BZ94" i="1"/>
  <c r="BX416" i="1"/>
  <c r="BQ384" i="1"/>
  <c r="BZ62" i="1"/>
  <c r="BZ342" i="1"/>
  <c r="BZ30" i="1"/>
  <c r="BZ294" i="1"/>
  <c r="BZ22" i="1"/>
  <c r="BZ270" i="1"/>
  <c r="BZ14" i="1"/>
  <c r="BZ198" i="1"/>
  <c r="BZ309" i="1"/>
  <c r="BZ301" i="1"/>
  <c r="BZ293" i="1"/>
  <c r="BZ245" i="1"/>
  <c r="BZ237" i="1"/>
  <c r="BZ229" i="1"/>
  <c r="BZ221" i="1"/>
  <c r="BZ197" i="1"/>
  <c r="BZ181" i="1"/>
  <c r="BZ173" i="1"/>
  <c r="BZ157" i="1"/>
  <c r="BZ141" i="1"/>
  <c r="BZ85" i="1"/>
  <c r="BZ77" i="1"/>
  <c r="BZ69" i="1"/>
  <c r="BZ428" i="1"/>
  <c r="BZ420" i="1"/>
  <c r="BZ412" i="1"/>
  <c r="BZ404" i="1"/>
  <c r="BZ396" i="1"/>
  <c r="BZ348" i="1"/>
  <c r="BZ340" i="1"/>
  <c r="BZ332" i="1"/>
  <c r="BZ324" i="1"/>
  <c r="BZ292" i="1"/>
  <c r="BZ268" i="1"/>
  <c r="BZ260" i="1"/>
  <c r="BZ252" i="1"/>
  <c r="BZ244" i="1"/>
  <c r="BZ236" i="1"/>
  <c r="BZ228" i="1"/>
  <c r="BZ180" i="1"/>
  <c r="BZ108" i="1"/>
  <c r="BZ100" i="1"/>
  <c r="BZ92" i="1"/>
  <c r="BZ84" i="1"/>
  <c r="BZ60" i="1"/>
  <c r="BZ44" i="1"/>
  <c r="BZ20" i="1"/>
  <c r="BZ291" i="1"/>
  <c r="BZ283" i="1"/>
  <c r="BZ275" i="1"/>
  <c r="BZ195" i="1"/>
  <c r="BZ171" i="1"/>
  <c r="BZ83" i="1"/>
  <c r="BZ298" i="1"/>
  <c r="BZ290" i="1"/>
  <c r="BZ258" i="1"/>
  <c r="BZ234" i="1"/>
  <c r="BZ226" i="1"/>
  <c r="BZ186" i="1"/>
  <c r="BZ58" i="1"/>
  <c r="BZ417" i="1"/>
  <c r="BZ313" i="1"/>
  <c r="BZ273" i="1"/>
  <c r="BZ225" i="1"/>
  <c r="BZ217" i="1"/>
  <c r="BZ201" i="1"/>
  <c r="BZ185" i="1"/>
  <c r="BZ153" i="1"/>
  <c r="BZ105" i="1"/>
  <c r="BZ33" i="1"/>
  <c r="BZ25" i="1"/>
  <c r="BZ17" i="1"/>
  <c r="BZ9" i="1"/>
  <c r="BZ392" i="1"/>
  <c r="BZ344" i="1"/>
  <c r="BZ296" i="1"/>
  <c r="BZ280" i="1"/>
  <c r="BZ256" i="1"/>
  <c r="BZ248" i="1"/>
  <c r="BZ184" i="1"/>
  <c r="BZ56" i="1"/>
  <c r="BZ40" i="1"/>
  <c r="BZ8" i="1"/>
  <c r="BZ327" i="1"/>
  <c r="BZ311" i="1"/>
  <c r="BZ231" i="1"/>
  <c r="BZ191" i="1"/>
  <c r="BZ175" i="1"/>
  <c r="BZ159" i="1"/>
  <c r="BZ151" i="1"/>
  <c r="BZ135" i="1"/>
  <c r="BZ127" i="1"/>
  <c r="BZ87" i="1"/>
  <c r="BZ31" i="1"/>
  <c r="BZ15" i="1"/>
  <c r="BZ7" i="1"/>
  <c r="BX358" i="1"/>
  <c r="BO434" i="1"/>
  <c r="BU419" i="1"/>
  <c r="BN412" i="1"/>
  <c r="BO393" i="1"/>
  <c r="BN370" i="1"/>
  <c r="BT407" i="1"/>
  <c r="BO430" i="1"/>
  <c r="BW414" i="1"/>
  <c r="BP382" i="1"/>
  <c r="BT391" i="1"/>
  <c r="BX405" i="1"/>
  <c r="BX397" i="1"/>
  <c r="BX381" i="1"/>
  <c r="BX373" i="1"/>
  <c r="BX429" i="1"/>
  <c r="BX357" i="1"/>
  <c r="BX413" i="1"/>
  <c r="BU423" i="1"/>
  <c r="BX430" i="1"/>
  <c r="BX422" i="1"/>
  <c r="BX414" i="1"/>
  <c r="BX406" i="1"/>
  <c r="BX398" i="1"/>
  <c r="BX390" i="1"/>
  <c r="BX382" i="1"/>
  <c r="BX374" i="1"/>
  <c r="BX366" i="1"/>
  <c r="BX350" i="1"/>
  <c r="BX342" i="1"/>
  <c r="BX334" i="1"/>
  <c r="BX326" i="1"/>
  <c r="BX318" i="1"/>
  <c r="BX310" i="1"/>
  <c r="BX302" i="1"/>
  <c r="BX294" i="1"/>
  <c r="BX286" i="1"/>
  <c r="BX278" i="1"/>
  <c r="BX270" i="1"/>
  <c r="BX262" i="1"/>
  <c r="BX254" i="1"/>
  <c r="BX246" i="1"/>
  <c r="BX238" i="1"/>
  <c r="BX230" i="1"/>
  <c r="BX222" i="1"/>
  <c r="BX214" i="1"/>
  <c r="BX206" i="1"/>
  <c r="BX198" i="1"/>
  <c r="BX190" i="1"/>
  <c r="BX182" i="1"/>
  <c r="BX174" i="1"/>
  <c r="BX166" i="1"/>
  <c r="BX158" i="1"/>
  <c r="BX150" i="1"/>
  <c r="BX142" i="1"/>
  <c r="BX134" i="1"/>
  <c r="BX126" i="1"/>
  <c r="BX118" i="1"/>
  <c r="BX110" i="1"/>
  <c r="BX102" i="1"/>
  <c r="BX94" i="1"/>
  <c r="BX86" i="1"/>
  <c r="BX78" i="1"/>
  <c r="BX70" i="1"/>
  <c r="BX62" i="1"/>
  <c r="BX54" i="1"/>
  <c r="BX46" i="1"/>
  <c r="BX38" i="1"/>
  <c r="BX30" i="1"/>
  <c r="BX22" i="1"/>
  <c r="BX14" i="1"/>
  <c r="BX341" i="1"/>
  <c r="BX317" i="1"/>
  <c r="BX293" i="1"/>
  <c r="BX269" i="1"/>
  <c r="BX237" i="1"/>
  <c r="BX213" i="1"/>
  <c r="BX189" i="1"/>
  <c r="BX165" i="1"/>
  <c r="BX141" i="1"/>
  <c r="BX117" i="1"/>
  <c r="BX93" i="1"/>
  <c r="BX69" i="1"/>
  <c r="BX45" i="1"/>
  <c r="BX21" i="1"/>
  <c r="BT389" i="1"/>
  <c r="BX428" i="1"/>
  <c r="BX420" i="1"/>
  <c r="BX404" i="1"/>
  <c r="BX388" i="1"/>
  <c r="BX380" i="1"/>
  <c r="BX372" i="1"/>
  <c r="BX356" i="1"/>
  <c r="BX348" i="1"/>
  <c r="BX340" i="1"/>
  <c r="BX332" i="1"/>
  <c r="BX324" i="1"/>
  <c r="BX316" i="1"/>
  <c r="BX308" i="1"/>
  <c r="BX300" i="1"/>
  <c r="BX292" i="1"/>
  <c r="BX284" i="1"/>
  <c r="BX276" i="1"/>
  <c r="BX268" i="1"/>
  <c r="BX260" i="1"/>
  <c r="BX252" i="1"/>
  <c r="BX244" i="1"/>
  <c r="BX236" i="1"/>
  <c r="BX228" i="1"/>
  <c r="BX220" i="1"/>
  <c r="BX212" i="1"/>
  <c r="BX204" i="1"/>
  <c r="BX196" i="1"/>
  <c r="BX188" i="1"/>
  <c r="BX180" i="1"/>
  <c r="BX172" i="1"/>
  <c r="BX164" i="1"/>
  <c r="BX156" i="1"/>
  <c r="BX148" i="1"/>
  <c r="BX140" i="1"/>
  <c r="BX132" i="1"/>
  <c r="BX124" i="1"/>
  <c r="BX116" i="1"/>
  <c r="BX108" i="1"/>
  <c r="BX100" i="1"/>
  <c r="BX92" i="1"/>
  <c r="BX84" i="1"/>
  <c r="BX76" i="1"/>
  <c r="BX68" i="1"/>
  <c r="BX60" i="1"/>
  <c r="BX52" i="1"/>
  <c r="BX44" i="1"/>
  <c r="BX36" i="1"/>
  <c r="BX28" i="1"/>
  <c r="BX20" i="1"/>
  <c r="BX12" i="1"/>
  <c r="BX349" i="1"/>
  <c r="BX325" i="1"/>
  <c r="BX301" i="1"/>
  <c r="BX277" i="1"/>
  <c r="BX253" i="1"/>
  <c r="BX229" i="1"/>
  <c r="BX205" i="1"/>
  <c r="BX181" i="1"/>
  <c r="BX157" i="1"/>
  <c r="BX133" i="1"/>
  <c r="BX101" i="1"/>
  <c r="BX77" i="1"/>
  <c r="BX53" i="1"/>
  <c r="BX37" i="1"/>
  <c r="BX29" i="1"/>
  <c r="BX427" i="1"/>
  <c r="BX419" i="1"/>
  <c r="BX411" i="1"/>
  <c r="BX387" i="1"/>
  <c r="BX379" i="1"/>
  <c r="BX371" i="1"/>
  <c r="BX363" i="1"/>
  <c r="BX355" i="1"/>
  <c r="BX347" i="1"/>
  <c r="BX339" i="1"/>
  <c r="BX323" i="1"/>
  <c r="BX315" i="1"/>
  <c r="BX307" i="1"/>
  <c r="BX299" i="1"/>
  <c r="BX291" i="1"/>
  <c r="BX283" i="1"/>
  <c r="BX275" i="1"/>
  <c r="BX267" i="1"/>
  <c r="BX259" i="1"/>
  <c r="BX251" i="1"/>
  <c r="BX243" i="1"/>
  <c r="BX235" i="1"/>
  <c r="BX227" i="1"/>
  <c r="BX219" i="1"/>
  <c r="BX211" i="1"/>
  <c r="BX203" i="1"/>
  <c r="BX195" i="1"/>
  <c r="BX187" i="1"/>
  <c r="BX179" i="1"/>
  <c r="BX171" i="1"/>
  <c r="BX163" i="1"/>
  <c r="BX155" i="1"/>
  <c r="BX147" i="1"/>
  <c r="BX139" i="1"/>
  <c r="BX131" i="1"/>
  <c r="BX123" i="1"/>
  <c r="BX115" i="1"/>
  <c r="BX107" i="1"/>
  <c r="BX99" i="1"/>
  <c r="BX91" i="1"/>
  <c r="BX83" i="1"/>
  <c r="BX75" i="1"/>
  <c r="BX67" i="1"/>
  <c r="BX59" i="1"/>
  <c r="BX51" i="1"/>
  <c r="BX43" i="1"/>
  <c r="BX35" i="1"/>
  <c r="BX27" i="1"/>
  <c r="BX19" i="1"/>
  <c r="BX11" i="1"/>
  <c r="BX333" i="1"/>
  <c r="BX309" i="1"/>
  <c r="BX285" i="1"/>
  <c r="BX261" i="1"/>
  <c r="BX245" i="1"/>
  <c r="BX221" i="1"/>
  <c r="BX197" i="1"/>
  <c r="BX173" i="1"/>
  <c r="BX149" i="1"/>
  <c r="BX125" i="1"/>
  <c r="BX109" i="1"/>
  <c r="BX85" i="1"/>
  <c r="BX61" i="1"/>
  <c r="BX13" i="1"/>
  <c r="BU403" i="1"/>
  <c r="BX434" i="1"/>
  <c r="BX426" i="1"/>
  <c r="BX418" i="1"/>
  <c r="BX410" i="1"/>
  <c r="BX402" i="1"/>
  <c r="BX394" i="1"/>
  <c r="BX386" i="1"/>
  <c r="BX378" i="1"/>
  <c r="BX370" i="1"/>
  <c r="BX362" i="1"/>
  <c r="BX354" i="1"/>
  <c r="BX346" i="1"/>
  <c r="BX338" i="1"/>
  <c r="BX330" i="1"/>
  <c r="BX322" i="1"/>
  <c r="BX314" i="1"/>
  <c r="BX306" i="1"/>
  <c r="BX298" i="1"/>
  <c r="BX290" i="1"/>
  <c r="BX282" i="1"/>
  <c r="BX274" i="1"/>
  <c r="BX266" i="1"/>
  <c r="BX258" i="1"/>
  <c r="BX250" i="1"/>
  <c r="BX242" i="1"/>
  <c r="BX234" i="1"/>
  <c r="BX226" i="1"/>
  <c r="BX218" i="1"/>
  <c r="BX210" i="1"/>
  <c r="BX202" i="1"/>
  <c r="BX194" i="1"/>
  <c r="BX186" i="1"/>
  <c r="BX178" i="1"/>
  <c r="BX170" i="1"/>
  <c r="BX162" i="1"/>
  <c r="BX154" i="1"/>
  <c r="BX146" i="1"/>
  <c r="BX138" i="1"/>
  <c r="BX130" i="1"/>
  <c r="BX122" i="1"/>
  <c r="BX114" i="1"/>
  <c r="BX106" i="1"/>
  <c r="BX98" i="1"/>
  <c r="BX90" i="1"/>
  <c r="BX82" i="1"/>
  <c r="BX74" i="1"/>
  <c r="BX66" i="1"/>
  <c r="BX58" i="1"/>
  <c r="BX50" i="1"/>
  <c r="BX42" i="1"/>
  <c r="BX34" i="1"/>
  <c r="BX26" i="1"/>
  <c r="BX18" i="1"/>
  <c r="BX10" i="1"/>
  <c r="BX433" i="1"/>
  <c r="BX425" i="1"/>
  <c r="BX417" i="1"/>
  <c r="BX409" i="1"/>
  <c r="BX401" i="1"/>
  <c r="BX393" i="1"/>
  <c r="BX385" i="1"/>
  <c r="BX369" i="1"/>
  <c r="BX361" i="1"/>
  <c r="BX353" i="1"/>
  <c r="BX345" i="1"/>
  <c r="BX337" i="1"/>
  <c r="BX329" i="1"/>
  <c r="BX321" i="1"/>
  <c r="BX313" i="1"/>
  <c r="BX305" i="1"/>
  <c r="BX297" i="1"/>
  <c r="BX289" i="1"/>
  <c r="BX281" i="1"/>
  <c r="BX273" i="1"/>
  <c r="BX265" i="1"/>
  <c r="BX257" i="1"/>
  <c r="BX249" i="1"/>
  <c r="BX241" i="1"/>
  <c r="BX233" i="1"/>
  <c r="BX225" i="1"/>
  <c r="BX217" i="1"/>
  <c r="BX209" i="1"/>
  <c r="BX201" i="1"/>
  <c r="BX193" i="1"/>
  <c r="BX185" i="1"/>
  <c r="BX177" i="1"/>
  <c r="BX169" i="1"/>
  <c r="BX161" i="1"/>
  <c r="BX153" i="1"/>
  <c r="BX145" i="1"/>
  <c r="BX137" i="1"/>
  <c r="BX129" i="1"/>
  <c r="BX121" i="1"/>
  <c r="BX113" i="1"/>
  <c r="BX105" i="1"/>
  <c r="BX97" i="1"/>
  <c r="BX89" i="1"/>
  <c r="BX81" i="1"/>
  <c r="BX73" i="1"/>
  <c r="BX65" i="1"/>
  <c r="BX57" i="1"/>
  <c r="BX49" i="1"/>
  <c r="BX41" i="1"/>
  <c r="BX33" i="1"/>
  <c r="BX25" i="1"/>
  <c r="BX17" i="1"/>
  <c r="BX9" i="1"/>
  <c r="BX432" i="1"/>
  <c r="BX400" i="1"/>
  <c r="BX384" i="1"/>
  <c r="BX376" i="1"/>
  <c r="BX368" i="1"/>
  <c r="BX360" i="1"/>
  <c r="BX352" i="1"/>
  <c r="BX344" i="1"/>
  <c r="BX336" i="1"/>
  <c r="BX328" i="1"/>
  <c r="BX320" i="1"/>
  <c r="BX312" i="1"/>
  <c r="BX304" i="1"/>
  <c r="BX296" i="1"/>
  <c r="BX288" i="1"/>
  <c r="BX280" i="1"/>
  <c r="BX272" i="1"/>
  <c r="BX264" i="1"/>
  <c r="BX256" i="1"/>
  <c r="BX248" i="1"/>
  <c r="BX240" i="1"/>
  <c r="BX232" i="1"/>
  <c r="BX224" i="1"/>
  <c r="BX216" i="1"/>
  <c r="BX208" i="1"/>
  <c r="BX200" i="1"/>
  <c r="BX192" i="1"/>
  <c r="BX184" i="1"/>
  <c r="BX176" i="1"/>
  <c r="BX168" i="1"/>
  <c r="BX160" i="1"/>
  <c r="BX152" i="1"/>
  <c r="BX144" i="1"/>
  <c r="BX136" i="1"/>
  <c r="BX128" i="1"/>
  <c r="BX120" i="1"/>
  <c r="BX112" i="1"/>
  <c r="BX104" i="1"/>
  <c r="BX96" i="1"/>
  <c r="BX88" i="1"/>
  <c r="BX80" i="1"/>
  <c r="BX72" i="1"/>
  <c r="BX64" i="1"/>
  <c r="BX56" i="1"/>
  <c r="BX48" i="1"/>
  <c r="BX40" i="1"/>
  <c r="BX32" i="1"/>
  <c r="BX24" i="1"/>
  <c r="BX16" i="1"/>
  <c r="BX8" i="1"/>
  <c r="BX431" i="1"/>
  <c r="BX423" i="1"/>
  <c r="BX415" i="1"/>
  <c r="BX407" i="1"/>
  <c r="BX399" i="1"/>
  <c r="BX391" i="1"/>
  <c r="BX383" i="1"/>
  <c r="BX375" i="1"/>
  <c r="BX367" i="1"/>
  <c r="BX359" i="1"/>
  <c r="BX351" i="1"/>
  <c r="BX343" i="1"/>
  <c r="BX335" i="1"/>
  <c r="BX327" i="1"/>
  <c r="BX319" i="1"/>
  <c r="BX311" i="1"/>
  <c r="BX303" i="1"/>
  <c r="BX295" i="1"/>
  <c r="BX287" i="1"/>
  <c r="BX279" i="1"/>
  <c r="BX271" i="1"/>
  <c r="BX263" i="1"/>
  <c r="BX255" i="1"/>
  <c r="BX247" i="1"/>
  <c r="BX239" i="1"/>
  <c r="BX231" i="1"/>
  <c r="BX223" i="1"/>
  <c r="BX215" i="1"/>
  <c r="BX207" i="1"/>
  <c r="BX199" i="1"/>
  <c r="BX191" i="1"/>
  <c r="BX183" i="1"/>
  <c r="BX175" i="1"/>
  <c r="BX167" i="1"/>
  <c r="BX159" i="1"/>
  <c r="BX151" i="1"/>
  <c r="BX143" i="1"/>
  <c r="BX135" i="1"/>
  <c r="BX127" i="1"/>
  <c r="BX119" i="1"/>
  <c r="BX111" i="1"/>
  <c r="BX103" i="1"/>
  <c r="BX95" i="1"/>
  <c r="BX87" i="1"/>
  <c r="BX79" i="1"/>
  <c r="BX71" i="1"/>
  <c r="BX63" i="1"/>
  <c r="BX55" i="1"/>
  <c r="BX47" i="1"/>
  <c r="BX39" i="1"/>
  <c r="BX31" i="1"/>
  <c r="BX23" i="1"/>
  <c r="BX15" i="1"/>
  <c r="BX7" i="1"/>
  <c r="BR392" i="1"/>
  <c r="BW358" i="1"/>
  <c r="BN413" i="1"/>
  <c r="BX6" i="1"/>
  <c r="BV377" i="1"/>
  <c r="BV396" i="1"/>
  <c r="BV364" i="1"/>
  <c r="BP421" i="1"/>
  <c r="BT365" i="1"/>
  <c r="BV416" i="1"/>
  <c r="BT331" i="1"/>
  <c r="BN409" i="1"/>
  <c r="BW395" i="1"/>
  <c r="BW382" i="1"/>
  <c r="BW318" i="1"/>
  <c r="BW254" i="1"/>
  <c r="BW190" i="1"/>
  <c r="BW126" i="1"/>
  <c r="BW62" i="1"/>
  <c r="BQ424" i="1"/>
  <c r="BW374" i="1"/>
  <c r="BW310" i="1"/>
  <c r="BW246" i="1"/>
  <c r="BW182" i="1"/>
  <c r="BW118" i="1"/>
  <c r="BW54" i="1"/>
  <c r="BW430" i="1"/>
  <c r="BW366" i="1"/>
  <c r="BW302" i="1"/>
  <c r="BW238" i="1"/>
  <c r="BW174" i="1"/>
  <c r="BW110" i="1"/>
  <c r="BW46" i="1"/>
  <c r="BW422" i="1"/>
  <c r="BW294" i="1"/>
  <c r="BW230" i="1"/>
  <c r="BW166" i="1"/>
  <c r="BW102" i="1"/>
  <c r="BW38" i="1"/>
  <c r="BW350" i="1"/>
  <c r="BW286" i="1"/>
  <c r="BW222" i="1"/>
  <c r="BW158" i="1"/>
  <c r="BW94" i="1"/>
  <c r="BW30" i="1"/>
  <c r="BW406" i="1"/>
  <c r="BW342" i="1"/>
  <c r="BW278" i="1"/>
  <c r="BW214" i="1"/>
  <c r="BW150" i="1"/>
  <c r="BW86" i="1"/>
  <c r="BW22" i="1"/>
  <c r="BW398" i="1"/>
  <c r="BW334" i="1"/>
  <c r="BW270" i="1"/>
  <c r="BW206" i="1"/>
  <c r="BW142" i="1"/>
  <c r="BW78" i="1"/>
  <c r="BW14" i="1"/>
  <c r="BW390" i="1"/>
  <c r="BW326" i="1"/>
  <c r="BW262" i="1"/>
  <c r="BW198" i="1"/>
  <c r="BW134" i="1"/>
  <c r="BW70" i="1"/>
  <c r="BW429" i="1"/>
  <c r="BW421" i="1"/>
  <c r="BW405" i="1"/>
  <c r="BW397" i="1"/>
  <c r="BW389" i="1"/>
  <c r="BW381" i="1"/>
  <c r="BW365" i="1"/>
  <c r="BW357" i="1"/>
  <c r="BW349" i="1"/>
  <c r="BW341" i="1"/>
  <c r="BW325" i="1"/>
  <c r="BW317" i="1"/>
  <c r="BW309" i="1"/>
  <c r="BW301" i="1"/>
  <c r="BW293" i="1"/>
  <c r="BW285" i="1"/>
  <c r="BW277" i="1"/>
  <c r="BW269" i="1"/>
  <c r="BW261" i="1"/>
  <c r="BW253" i="1"/>
  <c r="BW245" i="1"/>
  <c r="BW237" i="1"/>
  <c r="BW229" i="1"/>
  <c r="BW221" i="1"/>
  <c r="BW213" i="1"/>
  <c r="BW205" i="1"/>
  <c r="BW197" i="1"/>
  <c r="BW189" i="1"/>
  <c r="BW181" i="1"/>
  <c r="BW173" i="1"/>
  <c r="BW165" i="1"/>
  <c r="BW157" i="1"/>
  <c r="BW149" i="1"/>
  <c r="BW141" i="1"/>
  <c r="BW133" i="1"/>
  <c r="BW125" i="1"/>
  <c r="BW117" i="1"/>
  <c r="BW109" i="1"/>
  <c r="BW101" i="1"/>
  <c r="BW93" i="1"/>
  <c r="BW85" i="1"/>
  <c r="BW77" i="1"/>
  <c r="BW69" i="1"/>
  <c r="BW61" i="1"/>
  <c r="BW53" i="1"/>
  <c r="BW45" i="1"/>
  <c r="BW37" i="1"/>
  <c r="BW29" i="1"/>
  <c r="BW21" i="1"/>
  <c r="BW13" i="1"/>
  <c r="BS373" i="1"/>
  <c r="BW428" i="1"/>
  <c r="BW420" i="1"/>
  <c r="BW412" i="1"/>
  <c r="BW404" i="1"/>
  <c r="BW396" i="1"/>
  <c r="BW388" i="1"/>
  <c r="BW372" i="1"/>
  <c r="BW364" i="1"/>
  <c r="BW356" i="1"/>
  <c r="BW348" i="1"/>
  <c r="BW340" i="1"/>
  <c r="BW332" i="1"/>
  <c r="BW324" i="1"/>
  <c r="BW316" i="1"/>
  <c r="BW308" i="1"/>
  <c r="BW300" i="1"/>
  <c r="BW292" i="1"/>
  <c r="BW284" i="1"/>
  <c r="BW276" i="1"/>
  <c r="BW268" i="1"/>
  <c r="BW260" i="1"/>
  <c r="BW252" i="1"/>
  <c r="BW244" i="1"/>
  <c r="BW236" i="1"/>
  <c r="BW228" i="1"/>
  <c r="BW220" i="1"/>
  <c r="BW212" i="1"/>
  <c r="BW204" i="1"/>
  <c r="BW196" i="1"/>
  <c r="BW188" i="1"/>
  <c r="BW180" i="1"/>
  <c r="BW172" i="1"/>
  <c r="BW164" i="1"/>
  <c r="BW156" i="1"/>
  <c r="BW148" i="1"/>
  <c r="BW140" i="1"/>
  <c r="BW132" i="1"/>
  <c r="BW124" i="1"/>
  <c r="BW116" i="1"/>
  <c r="BW108" i="1"/>
  <c r="BW100" i="1"/>
  <c r="BW92" i="1"/>
  <c r="BW84" i="1"/>
  <c r="BW76" i="1"/>
  <c r="BW68" i="1"/>
  <c r="BW60" i="1"/>
  <c r="BW52" i="1"/>
  <c r="BW44" i="1"/>
  <c r="BW36" i="1"/>
  <c r="BW28" i="1"/>
  <c r="BW20" i="1"/>
  <c r="BW12" i="1"/>
  <c r="BW419" i="1"/>
  <c r="BW411" i="1"/>
  <c r="BW403" i="1"/>
  <c r="BW387" i="1"/>
  <c r="BW379" i="1"/>
  <c r="BW371" i="1"/>
  <c r="BW363" i="1"/>
  <c r="BW355" i="1"/>
  <c r="BW347" i="1"/>
  <c r="BW339" i="1"/>
  <c r="BW331" i="1"/>
  <c r="BW323" i="1"/>
  <c r="BW315" i="1"/>
  <c r="BW307" i="1"/>
  <c r="BW299" i="1"/>
  <c r="BW291" i="1"/>
  <c r="BW283" i="1"/>
  <c r="BW275" i="1"/>
  <c r="BW267" i="1"/>
  <c r="BW259" i="1"/>
  <c r="BW251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7" i="1"/>
  <c r="BW19" i="1"/>
  <c r="BW11" i="1"/>
  <c r="BW434" i="1"/>
  <c r="BW426" i="1"/>
  <c r="BW418" i="1"/>
  <c r="BW410" i="1"/>
  <c r="BW402" i="1"/>
  <c r="BW394" i="1"/>
  <c r="BW386" i="1"/>
  <c r="BW378" i="1"/>
  <c r="BW370" i="1"/>
  <c r="BW362" i="1"/>
  <c r="BW354" i="1"/>
  <c r="BW346" i="1"/>
  <c r="BW338" i="1"/>
  <c r="BW330" i="1"/>
  <c r="BW322" i="1"/>
  <c r="BW314" i="1"/>
  <c r="BW306" i="1"/>
  <c r="BW298" i="1"/>
  <c r="BW290" i="1"/>
  <c r="BW282" i="1"/>
  <c r="BW274" i="1"/>
  <c r="BW266" i="1"/>
  <c r="BW258" i="1"/>
  <c r="BW250" i="1"/>
  <c r="BW242" i="1"/>
  <c r="BW234" i="1"/>
  <c r="BW226" i="1"/>
  <c r="BW218" i="1"/>
  <c r="BW210" i="1"/>
  <c r="BW202" i="1"/>
  <c r="BW194" i="1"/>
  <c r="BW186" i="1"/>
  <c r="BW178" i="1"/>
  <c r="BW170" i="1"/>
  <c r="BW162" i="1"/>
  <c r="BW154" i="1"/>
  <c r="BW146" i="1"/>
  <c r="BW138" i="1"/>
  <c r="BW130" i="1"/>
  <c r="BW122" i="1"/>
  <c r="BW114" i="1"/>
  <c r="BW106" i="1"/>
  <c r="BW98" i="1"/>
  <c r="BW90" i="1"/>
  <c r="BW82" i="1"/>
  <c r="BW74" i="1"/>
  <c r="BW66" i="1"/>
  <c r="BW58" i="1"/>
  <c r="BW50" i="1"/>
  <c r="BW42" i="1"/>
  <c r="BW34" i="1"/>
  <c r="BW26" i="1"/>
  <c r="BW18" i="1"/>
  <c r="BW10" i="1"/>
  <c r="BW433" i="1"/>
  <c r="BW425" i="1"/>
  <c r="BW417" i="1"/>
  <c r="BW409" i="1"/>
  <c r="BW401" i="1"/>
  <c r="BW393" i="1"/>
  <c r="BW385" i="1"/>
  <c r="BW377" i="1"/>
  <c r="BW369" i="1"/>
  <c r="BW361" i="1"/>
  <c r="BW345" i="1"/>
  <c r="BW337" i="1"/>
  <c r="BW329" i="1"/>
  <c r="BW321" i="1"/>
  <c r="BW313" i="1"/>
  <c r="BW305" i="1"/>
  <c r="BW297" i="1"/>
  <c r="BW289" i="1"/>
  <c r="BW281" i="1"/>
  <c r="BW273" i="1"/>
  <c r="BW265" i="1"/>
  <c r="BW257" i="1"/>
  <c r="BW249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5" i="1"/>
  <c r="BW17" i="1"/>
  <c r="BW9" i="1"/>
  <c r="BW432" i="1"/>
  <c r="BW424" i="1"/>
  <c r="BW416" i="1"/>
  <c r="BW408" i="1"/>
  <c r="BW400" i="1"/>
  <c r="BW392" i="1"/>
  <c r="BW384" i="1"/>
  <c r="BW368" i="1"/>
  <c r="BW360" i="1"/>
  <c r="BW352" i="1"/>
  <c r="BW344" i="1"/>
  <c r="BW336" i="1"/>
  <c r="BW328" i="1"/>
  <c r="BW320" i="1"/>
  <c r="BW304" i="1"/>
  <c r="BW296" i="1"/>
  <c r="BW288" i="1"/>
  <c r="BW280" i="1"/>
  <c r="BW272" i="1"/>
  <c r="BW264" i="1"/>
  <c r="BW256" i="1"/>
  <c r="BW248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4" i="1"/>
  <c r="BW16" i="1"/>
  <c r="BW8" i="1"/>
  <c r="BQ380" i="1"/>
  <c r="BW431" i="1"/>
  <c r="BW423" i="1"/>
  <c r="BW407" i="1"/>
  <c r="BW399" i="1"/>
  <c r="BW391" i="1"/>
  <c r="BW383" i="1"/>
  <c r="BW375" i="1"/>
  <c r="BW367" i="1"/>
  <c r="BW359" i="1"/>
  <c r="BW351" i="1"/>
  <c r="BW343" i="1"/>
  <c r="BW335" i="1"/>
  <c r="BW327" i="1"/>
  <c r="BW319" i="1"/>
  <c r="BW311" i="1"/>
  <c r="BW303" i="1"/>
  <c r="BW295" i="1"/>
  <c r="BW287" i="1"/>
  <c r="BW279" i="1"/>
  <c r="BW271" i="1"/>
  <c r="BW263" i="1"/>
  <c r="BW255" i="1"/>
  <c r="BW247" i="1"/>
  <c r="BW239" i="1"/>
  <c r="BW231" i="1"/>
  <c r="BW223" i="1"/>
  <c r="BW215" i="1"/>
  <c r="BW207" i="1"/>
  <c r="BW199" i="1"/>
  <c r="BW191" i="1"/>
  <c r="BW183" i="1"/>
  <c r="BW175" i="1"/>
  <c r="BW167" i="1"/>
  <c r="BW159" i="1"/>
  <c r="BW143" i="1"/>
  <c r="BW127" i="1"/>
  <c r="BW119" i="1"/>
  <c r="BW111" i="1"/>
  <c r="BW103" i="1"/>
  <c r="BW95" i="1"/>
  <c r="BW87" i="1"/>
  <c r="BW79" i="1"/>
  <c r="BW71" i="1"/>
  <c r="BW63" i="1"/>
  <c r="BW55" i="1"/>
  <c r="BW47" i="1"/>
  <c r="BW39" i="1"/>
  <c r="BW31" i="1"/>
  <c r="BW23" i="1"/>
  <c r="BW15" i="1"/>
  <c r="BW7" i="1"/>
  <c r="BP414" i="1"/>
  <c r="BO358" i="1"/>
  <c r="BT415" i="1"/>
  <c r="BT413" i="1"/>
  <c r="BT427" i="1"/>
  <c r="BU395" i="1"/>
  <c r="BV382" i="1"/>
  <c r="BV318" i="1"/>
  <c r="BV254" i="1"/>
  <c r="BV190" i="1"/>
  <c r="BV126" i="1"/>
  <c r="BV62" i="1"/>
  <c r="BV374" i="1"/>
  <c r="BV310" i="1"/>
  <c r="BV246" i="1"/>
  <c r="BV182" i="1"/>
  <c r="BV118" i="1"/>
  <c r="BV54" i="1"/>
  <c r="BV430" i="1"/>
  <c r="BV366" i="1"/>
  <c r="BV302" i="1"/>
  <c r="BV238" i="1"/>
  <c r="BV174" i="1"/>
  <c r="BV110" i="1"/>
  <c r="BV46" i="1"/>
  <c r="BV422" i="1"/>
  <c r="BV358" i="1"/>
  <c r="BV294" i="1"/>
  <c r="BV230" i="1"/>
  <c r="BV166" i="1"/>
  <c r="BV102" i="1"/>
  <c r="BV38" i="1"/>
  <c r="BV414" i="1"/>
  <c r="BV350" i="1"/>
  <c r="BV286" i="1"/>
  <c r="BV222" i="1"/>
  <c r="BV158" i="1"/>
  <c r="BV94" i="1"/>
  <c r="BV30" i="1"/>
  <c r="BV406" i="1"/>
  <c r="BV342" i="1"/>
  <c r="BV278" i="1"/>
  <c r="BV214" i="1"/>
  <c r="BV150" i="1"/>
  <c r="BV86" i="1"/>
  <c r="BV22" i="1"/>
  <c r="BV398" i="1"/>
  <c r="BV334" i="1"/>
  <c r="BV270" i="1"/>
  <c r="BV206" i="1"/>
  <c r="BV142" i="1"/>
  <c r="BV78" i="1"/>
  <c r="BV14" i="1"/>
  <c r="BV390" i="1"/>
  <c r="BV326" i="1"/>
  <c r="BV262" i="1"/>
  <c r="BV198" i="1"/>
  <c r="BV134" i="1"/>
  <c r="BV70" i="1"/>
  <c r="BT151" i="1"/>
  <c r="BT135" i="1"/>
  <c r="BT312" i="1"/>
  <c r="BT353" i="1"/>
  <c r="BT333" i="1"/>
  <c r="BV429" i="1"/>
  <c r="BV421" i="1"/>
  <c r="BV413" i="1"/>
  <c r="BV405" i="1"/>
  <c r="BV397" i="1"/>
  <c r="BV389" i="1"/>
  <c r="BV381" i="1"/>
  <c r="BV373" i="1"/>
  <c r="BV365" i="1"/>
  <c r="BV357" i="1"/>
  <c r="BV349" i="1"/>
  <c r="BV341" i="1"/>
  <c r="BV333" i="1"/>
  <c r="BV325" i="1"/>
  <c r="BV317" i="1"/>
  <c r="BV309" i="1"/>
  <c r="BV301" i="1"/>
  <c r="BV293" i="1"/>
  <c r="BV285" i="1"/>
  <c r="BV277" i="1"/>
  <c r="BV269" i="1"/>
  <c r="BV261" i="1"/>
  <c r="BV253" i="1"/>
  <c r="BV245" i="1"/>
  <c r="BV237" i="1"/>
  <c r="BV229" i="1"/>
  <c r="BV221" i="1"/>
  <c r="BV213" i="1"/>
  <c r="BV205" i="1"/>
  <c r="BV197" i="1"/>
  <c r="BV189" i="1"/>
  <c r="BV181" i="1"/>
  <c r="BV173" i="1"/>
  <c r="BV165" i="1"/>
  <c r="BV157" i="1"/>
  <c r="BV149" i="1"/>
  <c r="BV141" i="1"/>
  <c r="BV133" i="1"/>
  <c r="BV125" i="1"/>
  <c r="BV117" i="1"/>
  <c r="BV109" i="1"/>
  <c r="BV101" i="1"/>
  <c r="BV93" i="1"/>
  <c r="BV85" i="1"/>
  <c r="BV77" i="1"/>
  <c r="BV69" i="1"/>
  <c r="BV61" i="1"/>
  <c r="BV53" i="1"/>
  <c r="BV45" i="1"/>
  <c r="BV37" i="1"/>
  <c r="BV29" i="1"/>
  <c r="BV21" i="1"/>
  <c r="BV13" i="1"/>
  <c r="BV428" i="1"/>
  <c r="BV420" i="1"/>
  <c r="BV412" i="1"/>
  <c r="BV404" i="1"/>
  <c r="BV388" i="1"/>
  <c r="BV380" i="1"/>
  <c r="BV372" i="1"/>
  <c r="BV356" i="1"/>
  <c r="BV348" i="1"/>
  <c r="BV340" i="1"/>
  <c r="BV332" i="1"/>
  <c r="BV324" i="1"/>
  <c r="BV316" i="1"/>
  <c r="BV308" i="1"/>
  <c r="BV300" i="1"/>
  <c r="BV292" i="1"/>
  <c r="BV284" i="1"/>
  <c r="BV276" i="1"/>
  <c r="BV268" i="1"/>
  <c r="BV260" i="1"/>
  <c r="BV252" i="1"/>
  <c r="BV244" i="1"/>
  <c r="BV236" i="1"/>
  <c r="BV228" i="1"/>
  <c r="BV220" i="1"/>
  <c r="BV212" i="1"/>
  <c r="BV204" i="1"/>
  <c r="BV196" i="1"/>
  <c r="BV188" i="1"/>
  <c r="BV180" i="1"/>
  <c r="BV172" i="1"/>
  <c r="BV164" i="1"/>
  <c r="BV156" i="1"/>
  <c r="BV148" i="1"/>
  <c r="BV140" i="1"/>
  <c r="BV132" i="1"/>
  <c r="BV124" i="1"/>
  <c r="BV116" i="1"/>
  <c r="BV108" i="1"/>
  <c r="BV100" i="1"/>
  <c r="BV92" i="1"/>
  <c r="BV84" i="1"/>
  <c r="BV76" i="1"/>
  <c r="BV68" i="1"/>
  <c r="BV60" i="1"/>
  <c r="BV52" i="1"/>
  <c r="BV44" i="1"/>
  <c r="BV36" i="1"/>
  <c r="BV28" i="1"/>
  <c r="BV20" i="1"/>
  <c r="BV12" i="1"/>
  <c r="BR376" i="1"/>
  <c r="BV427" i="1"/>
  <c r="BV419" i="1"/>
  <c r="BV411" i="1"/>
  <c r="BV403" i="1"/>
  <c r="BV395" i="1"/>
  <c r="BV387" i="1"/>
  <c r="BV379" i="1"/>
  <c r="BV371" i="1"/>
  <c r="BV363" i="1"/>
  <c r="BV347" i="1"/>
  <c r="BV339" i="1"/>
  <c r="BV331" i="1"/>
  <c r="BV323" i="1"/>
  <c r="BV315" i="1"/>
  <c r="BV307" i="1"/>
  <c r="BV299" i="1"/>
  <c r="BV291" i="1"/>
  <c r="BV283" i="1"/>
  <c r="BV275" i="1"/>
  <c r="BV267" i="1"/>
  <c r="BV259" i="1"/>
  <c r="BV251" i="1"/>
  <c r="BV243" i="1"/>
  <c r="BV235" i="1"/>
  <c r="BV227" i="1"/>
  <c r="BV219" i="1"/>
  <c r="BV211" i="1"/>
  <c r="BV203" i="1"/>
  <c r="BV195" i="1"/>
  <c r="BV187" i="1"/>
  <c r="BV179" i="1"/>
  <c r="BV171" i="1"/>
  <c r="BV163" i="1"/>
  <c r="BV155" i="1"/>
  <c r="BV147" i="1"/>
  <c r="BV139" i="1"/>
  <c r="BV131" i="1"/>
  <c r="BV123" i="1"/>
  <c r="BV115" i="1"/>
  <c r="BV107" i="1"/>
  <c r="BV99" i="1"/>
  <c r="BV91" i="1"/>
  <c r="BV83" i="1"/>
  <c r="BV75" i="1"/>
  <c r="BV67" i="1"/>
  <c r="BV59" i="1"/>
  <c r="BV51" i="1"/>
  <c r="BV43" i="1"/>
  <c r="BV35" i="1"/>
  <c r="BV27" i="1"/>
  <c r="BV19" i="1"/>
  <c r="BV11" i="1"/>
  <c r="BN356" i="1"/>
  <c r="BV434" i="1"/>
  <c r="BV426" i="1"/>
  <c r="BV418" i="1"/>
  <c r="BV410" i="1"/>
  <c r="BV402" i="1"/>
  <c r="BV394" i="1"/>
  <c r="BV386" i="1"/>
  <c r="BV378" i="1"/>
  <c r="BV370" i="1"/>
  <c r="BV362" i="1"/>
  <c r="BV354" i="1"/>
  <c r="BV346" i="1"/>
  <c r="BV338" i="1"/>
  <c r="BV330" i="1"/>
  <c r="BV322" i="1"/>
  <c r="BV314" i="1"/>
  <c r="BV306" i="1"/>
  <c r="BV298" i="1"/>
  <c r="BV290" i="1"/>
  <c r="BV282" i="1"/>
  <c r="BV274" i="1"/>
  <c r="BV266" i="1"/>
  <c r="BV258" i="1"/>
  <c r="BV250" i="1"/>
  <c r="BV242" i="1"/>
  <c r="BV234" i="1"/>
  <c r="BV226" i="1"/>
  <c r="BV218" i="1"/>
  <c r="BV210" i="1"/>
  <c r="BV202" i="1"/>
  <c r="BV194" i="1"/>
  <c r="BV186" i="1"/>
  <c r="BV178" i="1"/>
  <c r="BV170" i="1"/>
  <c r="BV162" i="1"/>
  <c r="BV154" i="1"/>
  <c r="BV146" i="1"/>
  <c r="BV138" i="1"/>
  <c r="BV130" i="1"/>
  <c r="BV122" i="1"/>
  <c r="BV114" i="1"/>
  <c r="BV106" i="1"/>
  <c r="BV98" i="1"/>
  <c r="BV90" i="1"/>
  <c r="BV82" i="1"/>
  <c r="BV74" i="1"/>
  <c r="BV66" i="1"/>
  <c r="BV58" i="1"/>
  <c r="BV50" i="1"/>
  <c r="BV42" i="1"/>
  <c r="BV34" i="1"/>
  <c r="BV26" i="1"/>
  <c r="BV18" i="1"/>
  <c r="BV10" i="1"/>
  <c r="BV433" i="1"/>
  <c r="BV417" i="1"/>
  <c r="BV409" i="1"/>
  <c r="BV401" i="1"/>
  <c r="BV393" i="1"/>
  <c r="BV385" i="1"/>
  <c r="BV369" i="1"/>
  <c r="BV361" i="1"/>
  <c r="BV353" i="1"/>
  <c r="BV345" i="1"/>
  <c r="BV337" i="1"/>
  <c r="BV329" i="1"/>
  <c r="BV321" i="1"/>
  <c r="BV313" i="1"/>
  <c r="BV305" i="1"/>
  <c r="BV297" i="1"/>
  <c r="BV289" i="1"/>
  <c r="BV281" i="1"/>
  <c r="BV273" i="1"/>
  <c r="BV265" i="1"/>
  <c r="BV257" i="1"/>
  <c r="BV249" i="1"/>
  <c r="BV241" i="1"/>
  <c r="BV233" i="1"/>
  <c r="BV225" i="1"/>
  <c r="BV217" i="1"/>
  <c r="BV209" i="1"/>
  <c r="BV201" i="1"/>
  <c r="BV193" i="1"/>
  <c r="BV185" i="1"/>
  <c r="BV177" i="1"/>
  <c r="BV169" i="1"/>
  <c r="BV161" i="1"/>
  <c r="BV153" i="1"/>
  <c r="BV145" i="1"/>
  <c r="BV137" i="1"/>
  <c r="BV129" i="1"/>
  <c r="BV121" i="1"/>
  <c r="BV113" i="1"/>
  <c r="BV105" i="1"/>
  <c r="BV97" i="1"/>
  <c r="BV89" i="1"/>
  <c r="BV81" i="1"/>
  <c r="BV73" i="1"/>
  <c r="BV65" i="1"/>
  <c r="BV57" i="1"/>
  <c r="BV49" i="1"/>
  <c r="BV41" i="1"/>
  <c r="BV33" i="1"/>
  <c r="BV25" i="1"/>
  <c r="BV17" i="1"/>
  <c r="BV9" i="1"/>
  <c r="BV424" i="1"/>
  <c r="BV408" i="1"/>
  <c r="BV400" i="1"/>
  <c r="BV392" i="1"/>
  <c r="BV384" i="1"/>
  <c r="BV376" i="1"/>
  <c r="BV368" i="1"/>
  <c r="BV360" i="1"/>
  <c r="BV352" i="1"/>
  <c r="BV344" i="1"/>
  <c r="BV336" i="1"/>
  <c r="BV328" i="1"/>
  <c r="BV320" i="1"/>
  <c r="BV312" i="1"/>
  <c r="BV304" i="1"/>
  <c r="BV296" i="1"/>
  <c r="BV288" i="1"/>
  <c r="BV280" i="1"/>
  <c r="BV272" i="1"/>
  <c r="BV264" i="1"/>
  <c r="BV256" i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BT6" i="1"/>
  <c r="BN365" i="1"/>
  <c r="BV431" i="1"/>
  <c r="BV423" i="1"/>
  <c r="BV415" i="1"/>
  <c r="BV407" i="1"/>
  <c r="BV399" i="1"/>
  <c r="BV391" i="1"/>
  <c r="BV383" i="1"/>
  <c r="BV375" i="1"/>
  <c r="BV367" i="1"/>
  <c r="BV359" i="1"/>
  <c r="BV351" i="1"/>
  <c r="BV343" i="1"/>
  <c r="BV335" i="1"/>
  <c r="BV327" i="1"/>
  <c r="BV319" i="1"/>
  <c r="BV311" i="1"/>
  <c r="BV303" i="1"/>
  <c r="BV295" i="1"/>
  <c r="BV287" i="1"/>
  <c r="BV279" i="1"/>
  <c r="BV271" i="1"/>
  <c r="BV263" i="1"/>
  <c r="BV255" i="1"/>
  <c r="BV247" i="1"/>
  <c r="BV239" i="1"/>
  <c r="BV231" i="1"/>
  <c r="BV223" i="1"/>
  <c r="BV215" i="1"/>
  <c r="BV207" i="1"/>
  <c r="BV199" i="1"/>
  <c r="BV191" i="1"/>
  <c r="BV183" i="1"/>
  <c r="BV175" i="1"/>
  <c r="BV167" i="1"/>
  <c r="BV159" i="1"/>
  <c r="BV151" i="1"/>
  <c r="BV143" i="1"/>
  <c r="BV135" i="1"/>
  <c r="BV127" i="1"/>
  <c r="BV119" i="1"/>
  <c r="BV111" i="1"/>
  <c r="BV103" i="1"/>
  <c r="BV95" i="1"/>
  <c r="BV87" i="1"/>
  <c r="BV79" i="1"/>
  <c r="BV71" i="1"/>
  <c r="BV63" i="1"/>
  <c r="BV55" i="1"/>
  <c r="BV47" i="1"/>
  <c r="BV39" i="1"/>
  <c r="BV31" i="1"/>
  <c r="BV23" i="1"/>
  <c r="BV15" i="1"/>
  <c r="BV7" i="1"/>
  <c r="BT425" i="1"/>
  <c r="BN433" i="1"/>
  <c r="BV6" i="1"/>
  <c r="BR396" i="1"/>
  <c r="BU397" i="1"/>
  <c r="BU389" i="1"/>
  <c r="BR405" i="1"/>
  <c r="BN417" i="1"/>
  <c r="BU373" i="1"/>
  <c r="BU429" i="1"/>
  <c r="BU365" i="1"/>
  <c r="BU421" i="1"/>
  <c r="BU357" i="1"/>
  <c r="BR377" i="1"/>
  <c r="BU413" i="1"/>
  <c r="BU430" i="1"/>
  <c r="BU422" i="1"/>
  <c r="BU414" i="1"/>
  <c r="BU406" i="1"/>
  <c r="BU390" i="1"/>
  <c r="BU382" i="1"/>
  <c r="BU374" i="1"/>
  <c r="BU366" i="1"/>
  <c r="BU358" i="1"/>
  <c r="BU350" i="1"/>
  <c r="BU342" i="1"/>
  <c r="BU334" i="1"/>
  <c r="BU326" i="1"/>
  <c r="BU318" i="1"/>
  <c r="BU310" i="1"/>
  <c r="BU302" i="1"/>
  <c r="BU294" i="1"/>
  <c r="BU286" i="1"/>
  <c r="BU278" i="1"/>
  <c r="BU270" i="1"/>
  <c r="BU262" i="1"/>
  <c r="BU254" i="1"/>
  <c r="BU246" i="1"/>
  <c r="BU238" i="1"/>
  <c r="BU230" i="1"/>
  <c r="BU222" i="1"/>
  <c r="BU214" i="1"/>
  <c r="BU206" i="1"/>
  <c r="BU198" i="1"/>
  <c r="BU190" i="1"/>
  <c r="BU182" i="1"/>
  <c r="BU174" i="1"/>
  <c r="BU166" i="1"/>
  <c r="BU158" i="1"/>
  <c r="BU150" i="1"/>
  <c r="BU142" i="1"/>
  <c r="BU134" i="1"/>
  <c r="BU126" i="1"/>
  <c r="BU118" i="1"/>
  <c r="BU110" i="1"/>
  <c r="BU102" i="1"/>
  <c r="BU94" i="1"/>
  <c r="BU86" i="1"/>
  <c r="BU78" i="1"/>
  <c r="BU70" i="1"/>
  <c r="BU62" i="1"/>
  <c r="BU54" i="1"/>
  <c r="BU46" i="1"/>
  <c r="BU38" i="1"/>
  <c r="BU30" i="1"/>
  <c r="BU22" i="1"/>
  <c r="BU14" i="1"/>
  <c r="BU325" i="1"/>
  <c r="BU301" i="1"/>
  <c r="BU277" i="1"/>
  <c r="BU253" i="1"/>
  <c r="BU229" i="1"/>
  <c r="BU205" i="1"/>
  <c r="BU173" i="1"/>
  <c r="BU149" i="1"/>
  <c r="BU125" i="1"/>
  <c r="BU101" i="1"/>
  <c r="BU77" i="1"/>
  <c r="BU61" i="1"/>
  <c r="BU37" i="1"/>
  <c r="BU29" i="1"/>
  <c r="BU428" i="1"/>
  <c r="BU420" i="1"/>
  <c r="BU412" i="1"/>
  <c r="BU404" i="1"/>
  <c r="BU396" i="1"/>
  <c r="BU388" i="1"/>
  <c r="BU380" i="1"/>
  <c r="BU372" i="1"/>
  <c r="BU364" i="1"/>
  <c r="BU356" i="1"/>
  <c r="BU348" i="1"/>
  <c r="BU340" i="1"/>
  <c r="BU332" i="1"/>
  <c r="BU324" i="1"/>
  <c r="BU316" i="1"/>
  <c r="BU308" i="1"/>
  <c r="BU300" i="1"/>
  <c r="BU292" i="1"/>
  <c r="BU284" i="1"/>
  <c r="BU276" i="1"/>
  <c r="BU268" i="1"/>
  <c r="BU260" i="1"/>
  <c r="BU252" i="1"/>
  <c r="BU244" i="1"/>
  <c r="BU236" i="1"/>
  <c r="BU228" i="1"/>
  <c r="BU220" i="1"/>
  <c r="BU212" i="1"/>
  <c r="BU204" i="1"/>
  <c r="BU196" i="1"/>
  <c r="BU188" i="1"/>
  <c r="BU180" i="1"/>
  <c r="BU172" i="1"/>
  <c r="BU164" i="1"/>
  <c r="BU156" i="1"/>
  <c r="BU148" i="1"/>
  <c r="BU140" i="1"/>
  <c r="BU132" i="1"/>
  <c r="BU124" i="1"/>
  <c r="BU116" i="1"/>
  <c r="BU108" i="1"/>
  <c r="BU100" i="1"/>
  <c r="BU92" i="1"/>
  <c r="BU84" i="1"/>
  <c r="BU76" i="1"/>
  <c r="BU68" i="1"/>
  <c r="BU60" i="1"/>
  <c r="BU52" i="1"/>
  <c r="BU44" i="1"/>
  <c r="BU36" i="1"/>
  <c r="BU28" i="1"/>
  <c r="BU20" i="1"/>
  <c r="BU12" i="1"/>
  <c r="BU349" i="1"/>
  <c r="BU333" i="1"/>
  <c r="BU309" i="1"/>
  <c r="BU285" i="1"/>
  <c r="BU261" i="1"/>
  <c r="BU237" i="1"/>
  <c r="BU213" i="1"/>
  <c r="BU189" i="1"/>
  <c r="BU165" i="1"/>
  <c r="BU141" i="1"/>
  <c r="BU117" i="1"/>
  <c r="BU93" i="1"/>
  <c r="BU69" i="1"/>
  <c r="BU45" i="1"/>
  <c r="BU13" i="1"/>
  <c r="BU427" i="1"/>
  <c r="BU411" i="1"/>
  <c r="BU387" i="1"/>
  <c r="BU379" i="1"/>
  <c r="BU371" i="1"/>
  <c r="BU355" i="1"/>
  <c r="BU347" i="1"/>
  <c r="BU339" i="1"/>
  <c r="BU331" i="1"/>
  <c r="BU323" i="1"/>
  <c r="BU315" i="1"/>
  <c r="BU307" i="1"/>
  <c r="BU299" i="1"/>
  <c r="BU291" i="1"/>
  <c r="BU283" i="1"/>
  <c r="BU275" i="1"/>
  <c r="BU267" i="1"/>
  <c r="BU259" i="1"/>
  <c r="BU251" i="1"/>
  <c r="BU243" i="1"/>
  <c r="BU235" i="1"/>
  <c r="BU227" i="1"/>
  <c r="BU219" i="1"/>
  <c r="BU211" i="1"/>
  <c r="BU203" i="1"/>
  <c r="BU195" i="1"/>
  <c r="BU187" i="1"/>
  <c r="BU179" i="1"/>
  <c r="BU171" i="1"/>
  <c r="BU163" i="1"/>
  <c r="BU155" i="1"/>
  <c r="BU147" i="1"/>
  <c r="BU139" i="1"/>
  <c r="BU131" i="1"/>
  <c r="BU123" i="1"/>
  <c r="BU115" i="1"/>
  <c r="BU107" i="1"/>
  <c r="BU99" i="1"/>
  <c r="BU91" i="1"/>
  <c r="BU83" i="1"/>
  <c r="BU75" i="1"/>
  <c r="BU67" i="1"/>
  <c r="BU59" i="1"/>
  <c r="BU51" i="1"/>
  <c r="BU43" i="1"/>
  <c r="BU35" i="1"/>
  <c r="BU27" i="1"/>
  <c r="BU19" i="1"/>
  <c r="BU11" i="1"/>
  <c r="BU341" i="1"/>
  <c r="BU317" i="1"/>
  <c r="BU293" i="1"/>
  <c r="BU269" i="1"/>
  <c r="BU245" i="1"/>
  <c r="BU221" i="1"/>
  <c r="BU197" i="1"/>
  <c r="BU181" i="1"/>
  <c r="BU157" i="1"/>
  <c r="BU133" i="1"/>
  <c r="BU109" i="1"/>
  <c r="BU85" i="1"/>
  <c r="BU53" i="1"/>
  <c r="BU21" i="1"/>
  <c r="BS363" i="1"/>
  <c r="BU434" i="1"/>
  <c r="BU426" i="1"/>
  <c r="BU418" i="1"/>
  <c r="BU410" i="1"/>
  <c r="BU402" i="1"/>
  <c r="BU394" i="1"/>
  <c r="BU386" i="1"/>
  <c r="BU378" i="1"/>
  <c r="BU370" i="1"/>
  <c r="BU362" i="1"/>
  <c r="BU354" i="1"/>
  <c r="BU346" i="1"/>
  <c r="BU338" i="1"/>
  <c r="BU330" i="1"/>
  <c r="BU322" i="1"/>
  <c r="BU314" i="1"/>
  <c r="BU306" i="1"/>
  <c r="BU298" i="1"/>
  <c r="BU290" i="1"/>
  <c r="BU282" i="1"/>
  <c r="BU274" i="1"/>
  <c r="BU266" i="1"/>
  <c r="BU258" i="1"/>
  <c r="BU250" i="1"/>
  <c r="BU242" i="1"/>
  <c r="BU234" i="1"/>
  <c r="BU226" i="1"/>
  <c r="BU218" i="1"/>
  <c r="BU210" i="1"/>
  <c r="BU202" i="1"/>
  <c r="BU194" i="1"/>
  <c r="BU186" i="1"/>
  <c r="BU178" i="1"/>
  <c r="BU170" i="1"/>
  <c r="BU162" i="1"/>
  <c r="BU154" i="1"/>
  <c r="BU146" i="1"/>
  <c r="BU138" i="1"/>
  <c r="BU130" i="1"/>
  <c r="BU122" i="1"/>
  <c r="BU114" i="1"/>
  <c r="BU106" i="1"/>
  <c r="BU98" i="1"/>
  <c r="BU90" i="1"/>
  <c r="BU82" i="1"/>
  <c r="BU74" i="1"/>
  <c r="BU66" i="1"/>
  <c r="BU58" i="1"/>
  <c r="BU50" i="1"/>
  <c r="BU42" i="1"/>
  <c r="BU34" i="1"/>
  <c r="BU26" i="1"/>
  <c r="BU18" i="1"/>
  <c r="BU10" i="1"/>
  <c r="BU433" i="1"/>
  <c r="BU425" i="1"/>
  <c r="BU417" i="1"/>
  <c r="BU409" i="1"/>
  <c r="BU401" i="1"/>
  <c r="BU393" i="1"/>
  <c r="BU385" i="1"/>
  <c r="BU377" i="1"/>
  <c r="BU369" i="1"/>
  <c r="BU361" i="1"/>
  <c r="BU353" i="1"/>
  <c r="BU345" i="1"/>
  <c r="BU337" i="1"/>
  <c r="BU329" i="1"/>
  <c r="BU321" i="1"/>
  <c r="BU313" i="1"/>
  <c r="BU305" i="1"/>
  <c r="BU297" i="1"/>
  <c r="BU289" i="1"/>
  <c r="BU281" i="1"/>
  <c r="BU273" i="1"/>
  <c r="BU265" i="1"/>
  <c r="BU257" i="1"/>
  <c r="BU249" i="1"/>
  <c r="BU241" i="1"/>
  <c r="BU233" i="1"/>
  <c r="BU225" i="1"/>
  <c r="BU217" i="1"/>
  <c r="BU209" i="1"/>
  <c r="BU201" i="1"/>
  <c r="BU193" i="1"/>
  <c r="BU185" i="1"/>
  <c r="BU177" i="1"/>
  <c r="BU169" i="1"/>
  <c r="BU161" i="1"/>
  <c r="BU153" i="1"/>
  <c r="BU145" i="1"/>
  <c r="BU137" i="1"/>
  <c r="BU129" i="1"/>
  <c r="BU121" i="1"/>
  <c r="BU113" i="1"/>
  <c r="BU105" i="1"/>
  <c r="BU97" i="1"/>
  <c r="BU89" i="1"/>
  <c r="BU81" i="1"/>
  <c r="BU73" i="1"/>
  <c r="BU65" i="1"/>
  <c r="BU57" i="1"/>
  <c r="BU49" i="1"/>
  <c r="BU41" i="1"/>
  <c r="BU33" i="1"/>
  <c r="BU25" i="1"/>
  <c r="BU17" i="1"/>
  <c r="BU9" i="1"/>
  <c r="BU432" i="1"/>
  <c r="BU424" i="1"/>
  <c r="BU416" i="1"/>
  <c r="BU408" i="1"/>
  <c r="BU400" i="1"/>
  <c r="BU392" i="1"/>
  <c r="BU384" i="1"/>
  <c r="BU376" i="1"/>
  <c r="BU368" i="1"/>
  <c r="BU360" i="1"/>
  <c r="BU352" i="1"/>
  <c r="BU344" i="1"/>
  <c r="BU336" i="1"/>
  <c r="BU328" i="1"/>
  <c r="BU320" i="1"/>
  <c r="BU312" i="1"/>
  <c r="BU304" i="1"/>
  <c r="BU296" i="1"/>
  <c r="BU288" i="1"/>
  <c r="BU280" i="1"/>
  <c r="BU272" i="1"/>
  <c r="BU264" i="1"/>
  <c r="BU256" i="1"/>
  <c r="BU248" i="1"/>
  <c r="BU240" i="1"/>
  <c r="BU232" i="1"/>
  <c r="BU224" i="1"/>
  <c r="BU216" i="1"/>
  <c r="BU208" i="1"/>
  <c r="BU200" i="1"/>
  <c r="BU192" i="1"/>
  <c r="BU184" i="1"/>
  <c r="BU176" i="1"/>
  <c r="BU168" i="1"/>
  <c r="BU160" i="1"/>
  <c r="BU152" i="1"/>
  <c r="BU144" i="1"/>
  <c r="BU136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U431" i="1"/>
  <c r="BU415" i="1"/>
  <c r="BU407" i="1"/>
  <c r="BU399" i="1"/>
  <c r="BU391" i="1"/>
  <c r="BU383" i="1"/>
  <c r="BU375" i="1"/>
  <c r="BU367" i="1"/>
  <c r="BU359" i="1"/>
  <c r="BU351" i="1"/>
  <c r="BU343" i="1"/>
  <c r="BU335" i="1"/>
  <c r="BU327" i="1"/>
  <c r="BU319" i="1"/>
  <c r="BU311" i="1"/>
  <c r="BU303" i="1"/>
  <c r="BU295" i="1"/>
  <c r="BU287" i="1"/>
  <c r="BU279" i="1"/>
  <c r="BU271" i="1"/>
  <c r="BU263" i="1"/>
  <c r="BU255" i="1"/>
  <c r="BU247" i="1"/>
  <c r="BU239" i="1"/>
  <c r="BU231" i="1"/>
  <c r="BU223" i="1"/>
  <c r="BU215" i="1"/>
  <c r="BU207" i="1"/>
  <c r="BU199" i="1"/>
  <c r="BU191" i="1"/>
  <c r="BU183" i="1"/>
  <c r="BU175" i="1"/>
  <c r="BU167" i="1"/>
  <c r="BU159" i="1"/>
  <c r="BU151" i="1"/>
  <c r="BU143" i="1"/>
  <c r="BU135" i="1"/>
  <c r="BU127" i="1"/>
  <c r="BU119" i="1"/>
  <c r="BU111" i="1"/>
  <c r="BU103" i="1"/>
  <c r="BU95" i="1"/>
  <c r="BU87" i="1"/>
  <c r="BU79" i="1"/>
  <c r="BU71" i="1"/>
  <c r="BU63" i="1"/>
  <c r="BU55" i="1"/>
  <c r="BU47" i="1"/>
  <c r="BU39" i="1"/>
  <c r="BU31" i="1"/>
  <c r="BU23" i="1"/>
  <c r="BU15" i="1"/>
  <c r="BU7" i="1"/>
  <c r="BT423" i="1"/>
  <c r="BR381" i="1"/>
  <c r="BP419" i="1"/>
  <c r="BN404" i="1"/>
  <c r="BO398" i="1"/>
  <c r="BU6" i="1"/>
  <c r="BT406" i="1"/>
  <c r="BT398" i="1"/>
  <c r="BT390" i="1"/>
  <c r="BT382" i="1"/>
  <c r="BT395" i="1"/>
  <c r="BT374" i="1"/>
  <c r="BT430" i="1"/>
  <c r="BT422" i="1"/>
  <c r="BT358" i="1"/>
  <c r="BT414" i="1"/>
  <c r="BT429" i="1"/>
  <c r="BT421" i="1"/>
  <c r="BT405" i="1"/>
  <c r="BT397" i="1"/>
  <c r="BT381" i="1"/>
  <c r="BT373" i="1"/>
  <c r="BT349" i="1"/>
  <c r="BT309" i="1"/>
  <c r="BT277" i="1"/>
  <c r="BT253" i="1"/>
  <c r="BT428" i="1"/>
  <c r="BT420" i="1"/>
  <c r="BT412" i="1"/>
  <c r="BT404" i="1"/>
  <c r="BT396" i="1"/>
  <c r="BT388" i="1"/>
  <c r="BT380" i="1"/>
  <c r="BT372" i="1"/>
  <c r="BT364" i="1"/>
  <c r="BT340" i="1"/>
  <c r="BT308" i="1"/>
  <c r="BT300" i="1"/>
  <c r="BT292" i="1"/>
  <c r="BT268" i="1"/>
  <c r="BT318" i="1"/>
  <c r="BT419" i="1"/>
  <c r="BT411" i="1"/>
  <c r="BT403" i="1"/>
  <c r="BT387" i="1"/>
  <c r="BT379" i="1"/>
  <c r="BT371" i="1"/>
  <c r="BT363" i="1"/>
  <c r="BT355" i="1"/>
  <c r="BT283" i="1"/>
  <c r="BT243" i="1"/>
  <c r="BT434" i="1"/>
  <c r="BT426" i="1"/>
  <c r="BT418" i="1"/>
  <c r="BT386" i="1"/>
  <c r="BT378" i="1"/>
  <c r="BT362" i="1"/>
  <c r="BT266" i="1"/>
  <c r="BT258" i="1"/>
  <c r="BT433" i="1"/>
  <c r="BT409" i="1"/>
  <c r="BT401" i="1"/>
  <c r="BT393" i="1"/>
  <c r="BT385" i="1"/>
  <c r="BT377" i="1"/>
  <c r="BT369" i="1"/>
  <c r="BT361" i="1"/>
  <c r="BT337" i="1"/>
  <c r="BT321" i="1"/>
  <c r="BT297" i="1"/>
  <c r="BT273" i="1"/>
  <c r="BT432" i="1"/>
  <c r="BT424" i="1"/>
  <c r="BT416" i="1"/>
  <c r="BT408" i="1"/>
  <c r="BT392" i="1"/>
  <c r="BT384" i="1"/>
  <c r="BT376" i="1"/>
  <c r="BT360" i="1"/>
  <c r="BT296" i="1"/>
  <c r="BT288" i="1"/>
  <c r="BT272" i="1"/>
  <c r="BT152" i="1"/>
  <c r="BT343" i="1"/>
  <c r="BT311" i="1"/>
  <c r="BT263" i="1"/>
  <c r="BS413" i="1"/>
  <c r="BP417" i="1"/>
  <c r="BO410" i="1"/>
  <c r="BO389" i="1"/>
  <c r="BR427" i="1"/>
  <c r="BN396" i="1"/>
  <c r="BP364" i="1"/>
  <c r="BS427" i="1"/>
  <c r="BP396" i="1"/>
  <c r="BO369" i="1"/>
  <c r="BP425" i="1"/>
  <c r="BS425" i="1"/>
  <c r="BS405" i="1"/>
  <c r="BQ433" i="1"/>
  <c r="BS419" i="1"/>
  <c r="BQ404" i="1"/>
  <c r="BQ432" i="1"/>
  <c r="BP403" i="1"/>
  <c r="BP434" i="1"/>
  <c r="BR430" i="1"/>
  <c r="BO417" i="1"/>
  <c r="BN402" i="1"/>
  <c r="BS381" i="1"/>
  <c r="BR429" i="1"/>
  <c r="BR412" i="1"/>
  <c r="BS398" i="1"/>
  <c r="BR428" i="1"/>
  <c r="BQ411" i="1"/>
  <c r="BR397" i="1"/>
  <c r="BN278" i="1"/>
  <c r="BQ356" i="1"/>
  <c r="BR431" i="1"/>
  <c r="BS431" i="1"/>
  <c r="BO431" i="1"/>
  <c r="BN432" i="1"/>
  <c r="BP431" i="1"/>
  <c r="BR423" i="1"/>
  <c r="BO423" i="1"/>
  <c r="BN424" i="1"/>
  <c r="BP423" i="1"/>
  <c r="BQ423" i="1"/>
  <c r="BS423" i="1"/>
  <c r="BR415" i="1"/>
  <c r="BS415" i="1"/>
  <c r="BN416" i="1"/>
  <c r="BO415" i="1"/>
  <c r="BP415" i="1"/>
  <c r="BQ415" i="1"/>
  <c r="BR407" i="1"/>
  <c r="BS407" i="1"/>
  <c r="BN408" i="1"/>
  <c r="BO407" i="1"/>
  <c r="BP407" i="1"/>
  <c r="BQ407" i="1"/>
  <c r="BR399" i="1"/>
  <c r="BS399" i="1"/>
  <c r="BN400" i="1"/>
  <c r="BO399" i="1"/>
  <c r="BP399" i="1"/>
  <c r="BQ399" i="1"/>
  <c r="BR391" i="1"/>
  <c r="BS391" i="1"/>
  <c r="BO391" i="1"/>
  <c r="BP391" i="1"/>
  <c r="BQ391" i="1"/>
  <c r="BN392" i="1"/>
  <c r="BR383" i="1"/>
  <c r="BS383" i="1"/>
  <c r="BN384" i="1"/>
  <c r="BP383" i="1"/>
  <c r="BQ383" i="1"/>
  <c r="BR375" i="1"/>
  <c r="BS375" i="1"/>
  <c r="BQ375" i="1"/>
  <c r="BN376" i="1"/>
  <c r="BO375" i="1"/>
  <c r="BR367" i="1"/>
  <c r="BS367" i="1"/>
  <c r="BP367" i="1"/>
  <c r="BN368" i="1"/>
  <c r="BO367" i="1"/>
  <c r="BQ367" i="1"/>
  <c r="BR359" i="1"/>
  <c r="BS359" i="1"/>
  <c r="BO359" i="1"/>
  <c r="BQ359" i="1"/>
  <c r="BP359" i="1"/>
  <c r="BN360" i="1"/>
  <c r="BO109" i="1"/>
  <c r="BP109" i="1"/>
  <c r="BQ109" i="1"/>
  <c r="BN110" i="1"/>
  <c r="BR109" i="1"/>
  <c r="BS109" i="1"/>
  <c r="BS105" i="1"/>
  <c r="BO105" i="1"/>
  <c r="BP105" i="1"/>
  <c r="BQ105" i="1"/>
  <c r="BR105" i="1"/>
  <c r="BN106" i="1"/>
  <c r="BO101" i="1"/>
  <c r="BP101" i="1"/>
  <c r="BQ101" i="1"/>
  <c r="BN102" i="1"/>
  <c r="BR101" i="1"/>
  <c r="BS101" i="1"/>
  <c r="BO96" i="1"/>
  <c r="BP96" i="1"/>
  <c r="BQ96" i="1"/>
  <c r="BN97" i="1"/>
  <c r="BR96" i="1"/>
  <c r="BS96" i="1"/>
  <c r="BQ95" i="1"/>
  <c r="BN96" i="1"/>
  <c r="BR95" i="1"/>
  <c r="BS95" i="1"/>
  <c r="BO95" i="1"/>
  <c r="BP95" i="1"/>
  <c r="BO93" i="1"/>
  <c r="BP93" i="1"/>
  <c r="BN94" i="1"/>
  <c r="BQ93" i="1"/>
  <c r="BR93" i="1"/>
  <c r="BS93" i="1"/>
  <c r="BP92" i="1"/>
  <c r="BO92" i="1"/>
  <c r="BN93" i="1"/>
  <c r="BQ92" i="1"/>
  <c r="BR92" i="1"/>
  <c r="BS92" i="1"/>
  <c r="BP88" i="1"/>
  <c r="BN89" i="1"/>
  <c r="BO88" i="1"/>
  <c r="BQ88" i="1"/>
  <c r="BS88" i="1"/>
  <c r="BR88" i="1"/>
  <c r="BO87" i="1"/>
  <c r="BQ87" i="1"/>
  <c r="BN88" i="1"/>
  <c r="BS87" i="1"/>
  <c r="BR87" i="1"/>
  <c r="BP87" i="1"/>
  <c r="BR86" i="1"/>
  <c r="BQ86" i="1"/>
  <c r="BS86" i="1"/>
  <c r="BN87" i="1"/>
  <c r="BP86" i="1"/>
  <c r="BO86" i="1"/>
  <c r="BO85" i="1"/>
  <c r="BQ85" i="1"/>
  <c r="BN86" i="1"/>
  <c r="BP85" i="1"/>
  <c r="BR85" i="1"/>
  <c r="BS85" i="1"/>
  <c r="BP84" i="1"/>
  <c r="BR84" i="1"/>
  <c r="BO84" i="1"/>
  <c r="BQ84" i="1"/>
  <c r="BS84" i="1"/>
  <c r="BN85" i="1"/>
  <c r="BS83" i="1"/>
  <c r="BO83" i="1"/>
  <c r="BN84" i="1"/>
  <c r="BP83" i="1"/>
  <c r="BQ83" i="1"/>
  <c r="BR83" i="1"/>
  <c r="BP82" i="1"/>
  <c r="BR82" i="1"/>
  <c r="BN83" i="1"/>
  <c r="BO82" i="1"/>
  <c r="BQ82" i="1"/>
  <c r="BS82" i="1"/>
  <c r="BQ81" i="1"/>
  <c r="BN82" i="1"/>
  <c r="BS81" i="1"/>
  <c r="BO81" i="1"/>
  <c r="BP81" i="1"/>
  <c r="BR81" i="1"/>
  <c r="BR80" i="1"/>
  <c r="BP80" i="1"/>
  <c r="BS80" i="1"/>
  <c r="BN81" i="1"/>
  <c r="BQ80" i="1"/>
  <c r="BO80" i="1"/>
  <c r="BO79" i="1"/>
  <c r="BQ79" i="1"/>
  <c r="BN80" i="1"/>
  <c r="BS79" i="1"/>
  <c r="BP79" i="1"/>
  <c r="BR79" i="1"/>
  <c r="BP78" i="1"/>
  <c r="BR78" i="1"/>
  <c r="BN79" i="1"/>
  <c r="BO78" i="1"/>
  <c r="BQ78" i="1"/>
  <c r="BS78" i="1"/>
  <c r="BS77" i="1"/>
  <c r="BO77" i="1"/>
  <c r="BP77" i="1"/>
  <c r="BQ77" i="1"/>
  <c r="BN78" i="1"/>
  <c r="BR77" i="1"/>
  <c r="BP76" i="1"/>
  <c r="BR76" i="1"/>
  <c r="BS76" i="1"/>
  <c r="BO76" i="1"/>
  <c r="BQ76" i="1"/>
  <c r="BN77" i="1"/>
  <c r="BQ75" i="1"/>
  <c r="BN76" i="1"/>
  <c r="BS75" i="1"/>
  <c r="BO75" i="1"/>
  <c r="BR75" i="1"/>
  <c r="BP75" i="1"/>
  <c r="BP74" i="1"/>
  <c r="BQ74" i="1"/>
  <c r="BN75" i="1"/>
  <c r="BR74" i="1"/>
  <c r="BO74" i="1"/>
  <c r="BS74" i="1"/>
  <c r="BO73" i="1"/>
  <c r="BQ73" i="1"/>
  <c r="BN74" i="1"/>
  <c r="BS73" i="1"/>
  <c r="BR73" i="1"/>
  <c r="BP73" i="1"/>
  <c r="BR72" i="1"/>
  <c r="BO72" i="1"/>
  <c r="BP72" i="1"/>
  <c r="BQ72" i="1"/>
  <c r="BS72" i="1"/>
  <c r="BN73" i="1"/>
  <c r="BO71" i="1"/>
  <c r="BQ71" i="1"/>
  <c r="BN72" i="1"/>
  <c r="BR71" i="1"/>
  <c r="BS71" i="1"/>
  <c r="BP71" i="1"/>
  <c r="BP70" i="1"/>
  <c r="BR70" i="1"/>
  <c r="BO70" i="1"/>
  <c r="BQ70" i="1"/>
  <c r="BS70" i="1"/>
  <c r="BN71" i="1"/>
  <c r="BS69" i="1"/>
  <c r="BO69" i="1"/>
  <c r="BP69" i="1"/>
  <c r="BQ69" i="1"/>
  <c r="BN70" i="1"/>
  <c r="BR69" i="1"/>
  <c r="BR68" i="1"/>
  <c r="BS68" i="1"/>
  <c r="BO68" i="1"/>
  <c r="BP68" i="1"/>
  <c r="BQ68" i="1"/>
  <c r="BN69" i="1"/>
  <c r="BQ67" i="1"/>
  <c r="BN68" i="1"/>
  <c r="BS67" i="1"/>
  <c r="BO67" i="1"/>
  <c r="BP67" i="1"/>
  <c r="BR67" i="1"/>
  <c r="BP66" i="1"/>
  <c r="BQ66" i="1"/>
  <c r="BN67" i="1"/>
  <c r="BR66" i="1"/>
  <c r="BO66" i="1"/>
  <c r="BS66" i="1"/>
  <c r="BS65" i="1"/>
  <c r="BO65" i="1"/>
  <c r="BP65" i="1"/>
  <c r="BR65" i="1"/>
  <c r="BN66" i="1"/>
  <c r="BQ65" i="1"/>
  <c r="BO64" i="1"/>
  <c r="BR64" i="1"/>
  <c r="BQ64" i="1"/>
  <c r="BP64" i="1"/>
  <c r="BS64" i="1"/>
  <c r="BN65" i="1"/>
  <c r="BQ63" i="1"/>
  <c r="BN64" i="1"/>
  <c r="BR63" i="1"/>
  <c r="BO63" i="1"/>
  <c r="BS63" i="1"/>
  <c r="BP63" i="1"/>
  <c r="BP62" i="1"/>
  <c r="BQ62" i="1"/>
  <c r="BR62" i="1"/>
  <c r="BS62" i="1"/>
  <c r="BO62" i="1"/>
  <c r="BN63" i="1"/>
  <c r="BO61" i="1"/>
  <c r="BP61" i="1"/>
  <c r="BS61" i="1"/>
  <c r="BN62" i="1"/>
  <c r="BQ61" i="1"/>
  <c r="BR61" i="1"/>
  <c r="BR60" i="1"/>
  <c r="BS60" i="1"/>
  <c r="BN61" i="1"/>
  <c r="BO60" i="1"/>
  <c r="BP60" i="1"/>
  <c r="BQ60" i="1"/>
  <c r="BQ59" i="1"/>
  <c r="BN60" i="1"/>
  <c r="BR59" i="1"/>
  <c r="BO59" i="1"/>
  <c r="BP59" i="1"/>
  <c r="BS59" i="1"/>
  <c r="BP58" i="1"/>
  <c r="BQ58" i="1"/>
  <c r="BN59" i="1"/>
  <c r="BO58" i="1"/>
  <c r="BS58" i="1"/>
  <c r="BR58" i="1"/>
  <c r="BP375" i="1"/>
  <c r="BP106" i="1"/>
  <c r="BQ106" i="1"/>
  <c r="BN107" i="1"/>
  <c r="BR106" i="1"/>
  <c r="BS106" i="1"/>
  <c r="BO106" i="1"/>
  <c r="BO102" i="1"/>
  <c r="BP102" i="1"/>
  <c r="BQ102" i="1"/>
  <c r="BN103" i="1"/>
  <c r="BR102" i="1"/>
  <c r="BS102" i="1"/>
  <c r="BO99" i="1"/>
  <c r="BP99" i="1"/>
  <c r="BQ99" i="1"/>
  <c r="BN100" i="1"/>
  <c r="BR99" i="1"/>
  <c r="BS99" i="1"/>
  <c r="BQ89" i="1"/>
  <c r="BN90" i="1"/>
  <c r="BS89" i="1"/>
  <c r="BO89" i="1"/>
  <c r="BP89" i="1"/>
  <c r="BR89" i="1"/>
  <c r="BR108" i="1"/>
  <c r="BS108" i="1"/>
  <c r="BO108" i="1"/>
  <c r="BP108" i="1"/>
  <c r="BN109" i="1"/>
  <c r="BQ108" i="1"/>
  <c r="BO104" i="1"/>
  <c r="BP104" i="1"/>
  <c r="BQ104" i="1"/>
  <c r="BN105" i="1"/>
  <c r="BR104" i="1"/>
  <c r="BS104" i="1"/>
  <c r="BR100" i="1"/>
  <c r="BS100" i="1"/>
  <c r="BO100" i="1"/>
  <c r="BQ100" i="1"/>
  <c r="BN101" i="1"/>
  <c r="BP100" i="1"/>
  <c r="BS97" i="1"/>
  <c r="BO97" i="1"/>
  <c r="BP97" i="1"/>
  <c r="BR97" i="1"/>
  <c r="BQ97" i="1"/>
  <c r="BN98" i="1"/>
  <c r="BO94" i="1"/>
  <c r="BP94" i="1"/>
  <c r="BQ94" i="1"/>
  <c r="BN95" i="1"/>
  <c r="BS94" i="1"/>
  <c r="BR94" i="1"/>
  <c r="BP90" i="1"/>
  <c r="BR90" i="1"/>
  <c r="BN91" i="1"/>
  <c r="BO90" i="1"/>
  <c r="BQ90" i="1"/>
  <c r="BS90" i="1"/>
  <c r="BQ431" i="1"/>
  <c r="BO107" i="1"/>
  <c r="BP107" i="1"/>
  <c r="BQ107" i="1"/>
  <c r="BN108" i="1"/>
  <c r="BR107" i="1"/>
  <c r="BS107" i="1"/>
  <c r="BQ103" i="1"/>
  <c r="BN104" i="1"/>
  <c r="BR103" i="1"/>
  <c r="BS103" i="1"/>
  <c r="BP103" i="1"/>
  <c r="BO103" i="1"/>
  <c r="BP98" i="1"/>
  <c r="BQ98" i="1"/>
  <c r="BN99" i="1"/>
  <c r="BR98" i="1"/>
  <c r="BS98" i="1"/>
  <c r="BO98" i="1"/>
  <c r="BS91" i="1"/>
  <c r="BO91" i="1"/>
  <c r="BP91" i="1"/>
  <c r="BQ91" i="1"/>
  <c r="BR91" i="1"/>
  <c r="BN92" i="1"/>
  <c r="BO383" i="1"/>
  <c r="BP54" i="1"/>
  <c r="BN55" i="1"/>
  <c r="BO54" i="1"/>
  <c r="BQ54" i="1"/>
  <c r="BR54" i="1"/>
  <c r="BS54" i="1"/>
  <c r="BP50" i="1"/>
  <c r="BQ50" i="1"/>
  <c r="BN51" i="1"/>
  <c r="BR50" i="1"/>
  <c r="BO50" i="1"/>
  <c r="BS50" i="1"/>
  <c r="BP46" i="1"/>
  <c r="BS46" i="1"/>
  <c r="BN47" i="1"/>
  <c r="BO46" i="1"/>
  <c r="BQ46" i="1"/>
  <c r="BR46" i="1"/>
  <c r="BP42" i="1"/>
  <c r="BQ42" i="1"/>
  <c r="BN43" i="1"/>
  <c r="BO42" i="1"/>
  <c r="BR42" i="1"/>
  <c r="BS42" i="1"/>
  <c r="BP38" i="1"/>
  <c r="BR38" i="1"/>
  <c r="BN39" i="1"/>
  <c r="BO38" i="1"/>
  <c r="BS38" i="1"/>
  <c r="BQ38" i="1"/>
  <c r="BS33" i="1"/>
  <c r="BO33" i="1"/>
  <c r="BN34" i="1"/>
  <c r="BP33" i="1"/>
  <c r="BQ33" i="1"/>
  <c r="BR33" i="1"/>
  <c r="BR28" i="1"/>
  <c r="BS28" i="1"/>
  <c r="BN29" i="1"/>
  <c r="BP28" i="1"/>
  <c r="BQ28" i="1"/>
  <c r="BO28" i="1"/>
  <c r="BO24" i="1"/>
  <c r="BR24" i="1"/>
  <c r="BS24" i="1"/>
  <c r="BN25" i="1"/>
  <c r="BP24" i="1"/>
  <c r="BQ24" i="1"/>
  <c r="BR20" i="1"/>
  <c r="BS20" i="1"/>
  <c r="BO20" i="1"/>
  <c r="BP20" i="1"/>
  <c r="BQ20" i="1"/>
  <c r="BN21" i="1"/>
  <c r="BO16" i="1"/>
  <c r="BR16" i="1"/>
  <c r="BQ16" i="1"/>
  <c r="BN17" i="1"/>
  <c r="BP16" i="1"/>
  <c r="BS16" i="1"/>
  <c r="BP10" i="1"/>
  <c r="BQ10" i="1"/>
  <c r="BN11" i="1"/>
  <c r="BR10" i="1"/>
  <c r="BO10" i="1"/>
  <c r="BS10" i="1"/>
  <c r="BR310" i="1"/>
  <c r="BO310" i="1"/>
  <c r="BQ310" i="1"/>
  <c r="BN311" i="1"/>
  <c r="BS310" i="1"/>
  <c r="BP306" i="1"/>
  <c r="BO306" i="1"/>
  <c r="BN307" i="1"/>
  <c r="BQ306" i="1"/>
  <c r="BR306" i="1"/>
  <c r="BS306" i="1"/>
  <c r="BP302" i="1"/>
  <c r="BQ302" i="1"/>
  <c r="BR302" i="1"/>
  <c r="BS302" i="1"/>
  <c r="BP298" i="1"/>
  <c r="BN299" i="1"/>
  <c r="BR298" i="1"/>
  <c r="BS298" i="1"/>
  <c r="BQ295" i="1"/>
  <c r="BN296" i="1"/>
  <c r="BO295" i="1"/>
  <c r="BS295" i="1"/>
  <c r="BQ291" i="1"/>
  <c r="BN292" i="1"/>
  <c r="BR291" i="1"/>
  <c r="BO291" i="1"/>
  <c r="BP291" i="1"/>
  <c r="BQ287" i="1"/>
  <c r="BN288" i="1"/>
  <c r="BO287" i="1"/>
  <c r="BS287" i="1"/>
  <c r="BP287" i="1"/>
  <c r="BQ283" i="1"/>
  <c r="BN284" i="1"/>
  <c r="BR283" i="1"/>
  <c r="BO283" i="1"/>
  <c r="BS283" i="1"/>
  <c r="BQ279" i="1"/>
  <c r="BN280" i="1"/>
  <c r="BR279" i="1"/>
  <c r="BS279" i="1"/>
  <c r="BP279" i="1"/>
  <c r="BQ275" i="1"/>
  <c r="BN276" i="1"/>
  <c r="BR275" i="1"/>
  <c r="BS275" i="1"/>
  <c r="BP275" i="1"/>
  <c r="BQ271" i="1"/>
  <c r="BN272" i="1"/>
  <c r="BP271" i="1"/>
  <c r="BR271" i="1"/>
  <c r="BS271" i="1"/>
  <c r="BQ267" i="1"/>
  <c r="BN268" i="1"/>
  <c r="BR267" i="1"/>
  <c r="BP267" i="1"/>
  <c r="BO267" i="1"/>
  <c r="BR264" i="1"/>
  <c r="BS264" i="1"/>
  <c r="BP264" i="1"/>
  <c r="BQ264" i="1"/>
  <c r="BO260" i="1"/>
  <c r="BR260" i="1"/>
  <c r="BQ260" i="1"/>
  <c r="BN261" i="1"/>
  <c r="BP260" i="1"/>
  <c r="BQ259" i="1"/>
  <c r="BN260" i="1"/>
  <c r="BR259" i="1"/>
  <c r="BO259" i="1"/>
  <c r="BP259" i="1"/>
  <c r="BP258" i="1"/>
  <c r="BR258" i="1"/>
  <c r="BS258" i="1"/>
  <c r="BN259" i="1"/>
  <c r="BO257" i="1"/>
  <c r="BP257" i="1"/>
  <c r="BS257" i="1"/>
  <c r="BN258" i="1"/>
  <c r="BQ257" i="1"/>
  <c r="BR257" i="1"/>
  <c r="BR256" i="1"/>
  <c r="BS256" i="1"/>
  <c r="BO256" i="1"/>
  <c r="BP256" i="1"/>
  <c r="BQ256" i="1"/>
  <c r="BQ255" i="1"/>
  <c r="BN256" i="1"/>
  <c r="BO255" i="1"/>
  <c r="BP255" i="1"/>
  <c r="BS255" i="1"/>
  <c r="BP254" i="1"/>
  <c r="BQ254" i="1"/>
  <c r="BN255" i="1"/>
  <c r="BS254" i="1"/>
  <c r="BR254" i="1"/>
  <c r="BS253" i="1"/>
  <c r="BO253" i="1"/>
  <c r="BQ253" i="1"/>
  <c r="BN254" i="1"/>
  <c r="BP253" i="1"/>
  <c r="BO252" i="1"/>
  <c r="BR252" i="1"/>
  <c r="BP252" i="1"/>
  <c r="BN253" i="1"/>
  <c r="BP250" i="1"/>
  <c r="BN251" i="1"/>
  <c r="BQ250" i="1"/>
  <c r="BR250" i="1"/>
  <c r="BS250" i="1"/>
  <c r="BQ247" i="1"/>
  <c r="BN248" i="1"/>
  <c r="BS247" i="1"/>
  <c r="BO247" i="1"/>
  <c r="BR247" i="1"/>
  <c r="BP246" i="1"/>
  <c r="BQ246" i="1"/>
  <c r="BN247" i="1"/>
  <c r="BR246" i="1"/>
  <c r="BO246" i="1"/>
  <c r="BS245" i="1"/>
  <c r="BO245" i="1"/>
  <c r="BP245" i="1"/>
  <c r="BQ245" i="1"/>
  <c r="BO244" i="1"/>
  <c r="BR244" i="1"/>
  <c r="BS244" i="1"/>
  <c r="BN245" i="1"/>
  <c r="BQ244" i="1"/>
  <c r="BQ243" i="1"/>
  <c r="BN244" i="1"/>
  <c r="BR243" i="1"/>
  <c r="BP243" i="1"/>
  <c r="BS243" i="1"/>
  <c r="BP242" i="1"/>
  <c r="BO242" i="1"/>
  <c r="BQ242" i="1"/>
  <c r="BR242" i="1"/>
  <c r="BO241" i="1"/>
  <c r="BP241" i="1"/>
  <c r="BS241" i="1"/>
  <c r="BN242" i="1"/>
  <c r="BQ241" i="1"/>
  <c r="BR241" i="1"/>
  <c r="BR240" i="1"/>
  <c r="BS240" i="1"/>
  <c r="BN241" i="1"/>
  <c r="BO240" i="1"/>
  <c r="BQ240" i="1"/>
  <c r="BO239" i="1"/>
  <c r="BP239" i="1"/>
  <c r="BS239" i="1"/>
  <c r="BN240" i="1"/>
  <c r="BQ239" i="1"/>
  <c r="BR239" i="1"/>
  <c r="BR238" i="1"/>
  <c r="BS238" i="1"/>
  <c r="BN239" i="1"/>
  <c r="BO238" i="1"/>
  <c r="BP238" i="1"/>
  <c r="BQ238" i="1"/>
  <c r="BQ237" i="1"/>
  <c r="BN238" i="1"/>
  <c r="BR237" i="1"/>
  <c r="BS237" i="1"/>
  <c r="BP237" i="1"/>
  <c r="BO237" i="1"/>
  <c r="BP236" i="1"/>
  <c r="BQ236" i="1"/>
  <c r="BN237" i="1"/>
  <c r="BO236" i="1"/>
  <c r="BR236" i="1"/>
  <c r="BS236" i="1"/>
  <c r="BS235" i="1"/>
  <c r="BO235" i="1"/>
  <c r="BP235" i="1"/>
  <c r="BR235" i="1"/>
  <c r="BN236" i="1"/>
  <c r="BQ235" i="1"/>
  <c r="BO234" i="1"/>
  <c r="BR234" i="1"/>
  <c r="BN235" i="1"/>
  <c r="BS234" i="1"/>
  <c r="BP234" i="1"/>
  <c r="BQ234" i="1"/>
  <c r="BQ233" i="1"/>
  <c r="BN234" i="1"/>
  <c r="BR233" i="1"/>
  <c r="BP233" i="1"/>
  <c r="BS233" i="1"/>
  <c r="BP232" i="1"/>
  <c r="BO232" i="1"/>
  <c r="BQ232" i="1"/>
  <c r="BR232" i="1"/>
  <c r="BS232" i="1"/>
  <c r="BN233" i="1"/>
  <c r="BO231" i="1"/>
  <c r="BP231" i="1"/>
  <c r="BS231" i="1"/>
  <c r="BN232" i="1"/>
  <c r="BR231" i="1"/>
  <c r="BR230" i="1"/>
  <c r="BS230" i="1"/>
  <c r="BQ230" i="1"/>
  <c r="BO230" i="1"/>
  <c r="BP230" i="1"/>
  <c r="BN231" i="1"/>
  <c r="BQ229" i="1"/>
  <c r="BN230" i="1"/>
  <c r="BP229" i="1"/>
  <c r="BR229" i="1"/>
  <c r="BO229" i="1"/>
  <c r="BP228" i="1"/>
  <c r="BQ228" i="1"/>
  <c r="BN229" i="1"/>
  <c r="BO228" i="1"/>
  <c r="BR228" i="1"/>
  <c r="BS228" i="1"/>
  <c r="BS227" i="1"/>
  <c r="BO227" i="1"/>
  <c r="BN228" i="1"/>
  <c r="BR227" i="1"/>
  <c r="BP227" i="1"/>
  <c r="BQ227" i="1"/>
  <c r="BO226" i="1"/>
  <c r="BR226" i="1"/>
  <c r="BN227" i="1"/>
  <c r="BQ226" i="1"/>
  <c r="BP226" i="1"/>
  <c r="BS226" i="1"/>
  <c r="BQ225" i="1"/>
  <c r="BN226" i="1"/>
  <c r="BR225" i="1"/>
  <c r="BO225" i="1"/>
  <c r="BP225" i="1"/>
  <c r="BS225" i="1"/>
  <c r="BP224" i="1"/>
  <c r="BS224" i="1"/>
  <c r="BQ224" i="1"/>
  <c r="BR224" i="1"/>
  <c r="BN225" i="1"/>
  <c r="BO224" i="1"/>
  <c r="BO223" i="1"/>
  <c r="BP223" i="1"/>
  <c r="BS223" i="1"/>
  <c r="BR223" i="1"/>
  <c r="BN224" i="1"/>
  <c r="BQ223" i="1"/>
  <c r="BR222" i="1"/>
  <c r="BS222" i="1"/>
  <c r="BP222" i="1"/>
  <c r="BQ222" i="1"/>
  <c r="BN223" i="1"/>
  <c r="BO222" i="1"/>
  <c r="BQ221" i="1"/>
  <c r="BN222" i="1"/>
  <c r="BO221" i="1"/>
  <c r="BP221" i="1"/>
  <c r="BR221" i="1"/>
  <c r="BS221" i="1"/>
  <c r="BP220" i="1"/>
  <c r="BQ220" i="1"/>
  <c r="BN221" i="1"/>
  <c r="BS220" i="1"/>
  <c r="BR220" i="1"/>
  <c r="BO220" i="1"/>
  <c r="BS219" i="1"/>
  <c r="BO219" i="1"/>
  <c r="BN220" i="1"/>
  <c r="BQ219" i="1"/>
  <c r="BP219" i="1"/>
  <c r="BR219" i="1"/>
  <c r="BO218" i="1"/>
  <c r="BR218" i="1"/>
  <c r="BP218" i="1"/>
  <c r="BN219" i="1"/>
  <c r="BS218" i="1"/>
  <c r="BQ217" i="1"/>
  <c r="BN218" i="1"/>
  <c r="BR217" i="1"/>
  <c r="BO217" i="1"/>
  <c r="BP217" i="1"/>
  <c r="BS217" i="1"/>
  <c r="BP216" i="1"/>
  <c r="BR216" i="1"/>
  <c r="BS216" i="1"/>
  <c r="BN217" i="1"/>
  <c r="BO216" i="1"/>
  <c r="BO215" i="1"/>
  <c r="BP215" i="1"/>
  <c r="BS215" i="1"/>
  <c r="BQ215" i="1"/>
  <c r="BR215" i="1"/>
  <c r="BN216" i="1"/>
  <c r="BR214" i="1"/>
  <c r="BS214" i="1"/>
  <c r="BO214" i="1"/>
  <c r="BP214" i="1"/>
  <c r="BQ214" i="1"/>
  <c r="BN215" i="1"/>
  <c r="BQ213" i="1"/>
  <c r="BN214" i="1"/>
  <c r="BO213" i="1"/>
  <c r="BP213" i="1"/>
  <c r="BS213" i="1"/>
  <c r="BR213" i="1"/>
  <c r="BP212" i="1"/>
  <c r="BQ212" i="1"/>
  <c r="BN213" i="1"/>
  <c r="BS212" i="1"/>
  <c r="BR212" i="1"/>
  <c r="BO212" i="1"/>
  <c r="BS211" i="1"/>
  <c r="BO211" i="1"/>
  <c r="BQ211" i="1"/>
  <c r="BN212" i="1"/>
  <c r="BP211" i="1"/>
  <c r="BR211" i="1"/>
  <c r="BO210" i="1"/>
  <c r="BR210" i="1"/>
  <c r="BP210" i="1"/>
  <c r="BQ210" i="1"/>
  <c r="BS210" i="1"/>
  <c r="BN211" i="1"/>
  <c r="BQ209" i="1"/>
  <c r="BN210" i="1"/>
  <c r="BR209" i="1"/>
  <c r="BS209" i="1"/>
  <c r="BO209" i="1"/>
  <c r="BP209" i="1"/>
  <c r="BP208" i="1"/>
  <c r="BN209" i="1"/>
  <c r="BQ208" i="1"/>
  <c r="BR208" i="1"/>
  <c r="BS208" i="1"/>
  <c r="BO207" i="1"/>
  <c r="BP207" i="1"/>
  <c r="BS207" i="1"/>
  <c r="BQ207" i="1"/>
  <c r="BR207" i="1"/>
  <c r="BN208" i="1"/>
  <c r="BR206" i="1"/>
  <c r="BS206" i="1"/>
  <c r="BN207" i="1"/>
  <c r="BO206" i="1"/>
  <c r="BP206" i="1"/>
  <c r="BQ206" i="1"/>
  <c r="BQ205" i="1"/>
  <c r="BN206" i="1"/>
  <c r="BS205" i="1"/>
  <c r="BO205" i="1"/>
  <c r="BR205" i="1"/>
  <c r="BP205" i="1"/>
  <c r="BP204" i="1"/>
  <c r="BQ204" i="1"/>
  <c r="BN205" i="1"/>
  <c r="BR204" i="1"/>
  <c r="BO204" i="1"/>
  <c r="BS204" i="1"/>
  <c r="BS203" i="1"/>
  <c r="BO203" i="1"/>
  <c r="BP203" i="1"/>
  <c r="BQ203" i="1"/>
  <c r="BR203" i="1"/>
  <c r="BN204" i="1"/>
  <c r="BO202" i="1"/>
  <c r="BR202" i="1"/>
  <c r="BS202" i="1"/>
  <c r="BN203" i="1"/>
  <c r="BQ202" i="1"/>
  <c r="BQ201" i="1"/>
  <c r="BN202" i="1"/>
  <c r="BR201" i="1"/>
  <c r="BP201" i="1"/>
  <c r="BS201" i="1"/>
  <c r="BO201" i="1"/>
  <c r="BP200" i="1"/>
  <c r="BO200" i="1"/>
  <c r="BQ200" i="1"/>
  <c r="BR200" i="1"/>
  <c r="BS200" i="1"/>
  <c r="BN201" i="1"/>
  <c r="BO199" i="1"/>
  <c r="BP199" i="1"/>
  <c r="BS199" i="1"/>
  <c r="BQ199" i="1"/>
  <c r="BN200" i="1"/>
  <c r="BR199" i="1"/>
  <c r="BR198" i="1"/>
  <c r="BS198" i="1"/>
  <c r="BN199" i="1"/>
  <c r="BO198" i="1"/>
  <c r="BQ198" i="1"/>
  <c r="BP198" i="1"/>
  <c r="BQ197" i="1"/>
  <c r="BN198" i="1"/>
  <c r="BR197" i="1"/>
  <c r="BP197" i="1"/>
  <c r="BO197" i="1"/>
  <c r="BS197" i="1"/>
  <c r="BP196" i="1"/>
  <c r="BQ196" i="1"/>
  <c r="BN197" i="1"/>
  <c r="BO196" i="1"/>
  <c r="BS196" i="1"/>
  <c r="BR196" i="1"/>
  <c r="BS195" i="1"/>
  <c r="BO195" i="1"/>
  <c r="BR195" i="1"/>
  <c r="BN196" i="1"/>
  <c r="BP195" i="1"/>
  <c r="BQ195" i="1"/>
  <c r="BO194" i="1"/>
  <c r="BR194" i="1"/>
  <c r="BN195" i="1"/>
  <c r="BQ194" i="1"/>
  <c r="BS194" i="1"/>
  <c r="BP194" i="1"/>
  <c r="BQ193" i="1"/>
  <c r="BN194" i="1"/>
  <c r="BR193" i="1"/>
  <c r="BO193" i="1"/>
  <c r="BP193" i="1"/>
  <c r="BS193" i="1"/>
  <c r="BP192" i="1"/>
  <c r="BO192" i="1"/>
  <c r="BQ192" i="1"/>
  <c r="BS192" i="1"/>
  <c r="BR192" i="1"/>
  <c r="BN193" i="1"/>
  <c r="BO191" i="1"/>
  <c r="BP191" i="1"/>
  <c r="BS191" i="1"/>
  <c r="BN192" i="1"/>
  <c r="BR191" i="1"/>
  <c r="BQ191" i="1"/>
  <c r="BR190" i="1"/>
  <c r="BS190" i="1"/>
  <c r="BQ190" i="1"/>
  <c r="BN191" i="1"/>
  <c r="BP190" i="1"/>
  <c r="BO190" i="1"/>
  <c r="BQ189" i="1"/>
  <c r="BN190" i="1"/>
  <c r="BP189" i="1"/>
  <c r="BO189" i="1"/>
  <c r="BR189" i="1"/>
  <c r="BP188" i="1"/>
  <c r="BQ188" i="1"/>
  <c r="BN189" i="1"/>
  <c r="BS188" i="1"/>
  <c r="BO188" i="1"/>
  <c r="BR188" i="1"/>
  <c r="BS187" i="1"/>
  <c r="BO187" i="1"/>
  <c r="BN188" i="1"/>
  <c r="BQ187" i="1"/>
  <c r="BR187" i="1"/>
  <c r="BP187" i="1"/>
  <c r="BO186" i="1"/>
  <c r="BR186" i="1"/>
  <c r="BP186" i="1"/>
  <c r="BQ186" i="1"/>
  <c r="BS186" i="1"/>
  <c r="BN187" i="1"/>
  <c r="BQ185" i="1"/>
  <c r="BN186" i="1"/>
  <c r="BR185" i="1"/>
  <c r="BO185" i="1"/>
  <c r="BP185" i="1"/>
  <c r="BS185" i="1"/>
  <c r="BP184" i="1"/>
  <c r="BS184" i="1"/>
  <c r="BN185" i="1"/>
  <c r="BO184" i="1"/>
  <c r="BR184" i="1"/>
  <c r="BQ184" i="1"/>
  <c r="BO183" i="1"/>
  <c r="BP183" i="1"/>
  <c r="BS183" i="1"/>
  <c r="BR183" i="1"/>
  <c r="BN184" i="1"/>
  <c r="BQ183" i="1"/>
  <c r="BR182" i="1"/>
  <c r="BS182" i="1"/>
  <c r="BP182" i="1"/>
  <c r="BO182" i="1"/>
  <c r="BQ182" i="1"/>
  <c r="BN183" i="1"/>
  <c r="BQ181" i="1"/>
  <c r="BN182" i="1"/>
  <c r="BO181" i="1"/>
  <c r="BS181" i="1"/>
  <c r="BP181" i="1"/>
  <c r="BR181" i="1"/>
  <c r="BP180" i="1"/>
  <c r="BQ180" i="1"/>
  <c r="BN181" i="1"/>
  <c r="BR180" i="1"/>
  <c r="BS180" i="1"/>
  <c r="BO180" i="1"/>
  <c r="BS179" i="1"/>
  <c r="BO179" i="1"/>
  <c r="BP179" i="1"/>
  <c r="BQ179" i="1"/>
  <c r="BR179" i="1"/>
  <c r="BN180" i="1"/>
  <c r="BO178" i="1"/>
  <c r="BR178" i="1"/>
  <c r="BP178" i="1"/>
  <c r="BQ178" i="1"/>
  <c r="BS178" i="1"/>
  <c r="BN179" i="1"/>
  <c r="BQ177" i="1"/>
  <c r="BN178" i="1"/>
  <c r="BR177" i="1"/>
  <c r="BO177" i="1"/>
  <c r="BS177" i="1"/>
  <c r="BP176" i="1"/>
  <c r="BR176" i="1"/>
  <c r="BN177" i="1"/>
  <c r="BQ176" i="1"/>
  <c r="BO176" i="1"/>
  <c r="BS176" i="1"/>
  <c r="BO175" i="1"/>
  <c r="BP175" i="1"/>
  <c r="BS175" i="1"/>
  <c r="BQ175" i="1"/>
  <c r="BN176" i="1"/>
  <c r="BR175" i="1"/>
  <c r="BR174" i="1"/>
  <c r="BS174" i="1"/>
  <c r="BO174" i="1"/>
  <c r="BN175" i="1"/>
  <c r="BQ174" i="1"/>
  <c r="BP174" i="1"/>
  <c r="BQ173" i="1"/>
  <c r="BN174" i="1"/>
  <c r="BR173" i="1"/>
  <c r="BS173" i="1"/>
  <c r="BO173" i="1"/>
  <c r="BP173" i="1"/>
  <c r="BP172" i="1"/>
  <c r="BQ172" i="1"/>
  <c r="BN173" i="1"/>
  <c r="BO172" i="1"/>
  <c r="BR172" i="1"/>
  <c r="BS172" i="1"/>
  <c r="BS171" i="1"/>
  <c r="BO171" i="1"/>
  <c r="BP171" i="1"/>
  <c r="BQ171" i="1"/>
  <c r="BN172" i="1"/>
  <c r="BR171" i="1"/>
  <c r="BO170" i="1"/>
  <c r="BR170" i="1"/>
  <c r="BN171" i="1"/>
  <c r="BP170" i="1"/>
  <c r="BS170" i="1"/>
  <c r="BQ170" i="1"/>
  <c r="BQ169" i="1"/>
  <c r="BN170" i="1"/>
  <c r="BR169" i="1"/>
  <c r="BS169" i="1"/>
  <c r="BP169" i="1"/>
  <c r="BO169" i="1"/>
  <c r="BP168" i="1"/>
  <c r="BQ168" i="1"/>
  <c r="BN169" i="1"/>
  <c r="BO168" i="1"/>
  <c r="BS168" i="1"/>
  <c r="BR168" i="1"/>
  <c r="BO167" i="1"/>
  <c r="BP167" i="1"/>
  <c r="BS167" i="1"/>
  <c r="BQ167" i="1"/>
  <c r="BR167" i="1"/>
  <c r="BR166" i="1"/>
  <c r="BS166" i="1"/>
  <c r="BN167" i="1"/>
  <c r="BQ166" i="1"/>
  <c r="BO166" i="1"/>
  <c r="BP166" i="1"/>
  <c r="BQ165" i="1"/>
  <c r="BN166" i="1"/>
  <c r="BP165" i="1"/>
  <c r="BR165" i="1"/>
  <c r="BS165" i="1"/>
  <c r="BO165" i="1"/>
  <c r="BP164" i="1"/>
  <c r="BQ164" i="1"/>
  <c r="BN165" i="1"/>
  <c r="BO164" i="1"/>
  <c r="BR164" i="1"/>
  <c r="BS164" i="1"/>
  <c r="BS163" i="1"/>
  <c r="BO163" i="1"/>
  <c r="BN164" i="1"/>
  <c r="BP163" i="1"/>
  <c r="BR163" i="1"/>
  <c r="BQ163" i="1"/>
  <c r="BO162" i="1"/>
  <c r="BR162" i="1"/>
  <c r="BS162" i="1"/>
  <c r="BN163" i="1"/>
  <c r="BQ162" i="1"/>
  <c r="BP162" i="1"/>
  <c r="BQ161" i="1"/>
  <c r="BN162" i="1"/>
  <c r="BR161" i="1"/>
  <c r="BP161" i="1"/>
  <c r="BO161" i="1"/>
  <c r="BS161" i="1"/>
  <c r="BP160" i="1"/>
  <c r="BO160" i="1"/>
  <c r="BS160" i="1"/>
  <c r="BQ160" i="1"/>
  <c r="BR160" i="1"/>
  <c r="BN161" i="1"/>
  <c r="BO159" i="1"/>
  <c r="BP159" i="1"/>
  <c r="BS159" i="1"/>
  <c r="BR159" i="1"/>
  <c r="BN160" i="1"/>
  <c r="BQ159" i="1"/>
  <c r="BR158" i="1"/>
  <c r="BS158" i="1"/>
  <c r="BP158" i="1"/>
  <c r="BQ158" i="1"/>
  <c r="BO158" i="1"/>
  <c r="BN159" i="1"/>
  <c r="BQ157" i="1"/>
  <c r="BN158" i="1"/>
  <c r="BO157" i="1"/>
  <c r="BP157" i="1"/>
  <c r="BR157" i="1"/>
  <c r="BS157" i="1"/>
  <c r="BP156" i="1"/>
  <c r="BQ156" i="1"/>
  <c r="BN157" i="1"/>
  <c r="BO156" i="1"/>
  <c r="BS156" i="1"/>
  <c r="BR156" i="1"/>
  <c r="BS155" i="1"/>
  <c r="BO155" i="1"/>
  <c r="BR155" i="1"/>
  <c r="BN156" i="1"/>
  <c r="BQ155" i="1"/>
  <c r="BP155" i="1"/>
  <c r="BO154" i="1"/>
  <c r="BR154" i="1"/>
  <c r="BQ154" i="1"/>
  <c r="BN155" i="1"/>
  <c r="BP154" i="1"/>
  <c r="BS154" i="1"/>
  <c r="BQ153" i="1"/>
  <c r="BN154" i="1"/>
  <c r="BR153" i="1"/>
  <c r="BO153" i="1"/>
  <c r="BP153" i="1"/>
  <c r="BS153" i="1"/>
  <c r="BP152" i="1"/>
  <c r="BR152" i="1"/>
  <c r="BS152" i="1"/>
  <c r="BN153" i="1"/>
  <c r="BO152" i="1"/>
  <c r="BO151" i="1"/>
  <c r="BP151" i="1"/>
  <c r="BS151" i="1"/>
  <c r="BN152" i="1"/>
  <c r="BQ151" i="1"/>
  <c r="BR151" i="1"/>
  <c r="BR150" i="1"/>
  <c r="BS150" i="1"/>
  <c r="BO150" i="1"/>
  <c r="BP150" i="1"/>
  <c r="BQ150" i="1"/>
  <c r="BN151" i="1"/>
  <c r="BQ149" i="1"/>
  <c r="BN150" i="1"/>
  <c r="BO149" i="1"/>
  <c r="BP149" i="1"/>
  <c r="BS149" i="1"/>
  <c r="BR149" i="1"/>
  <c r="BP148" i="1"/>
  <c r="BQ148" i="1"/>
  <c r="BN149" i="1"/>
  <c r="BS148" i="1"/>
  <c r="BR148" i="1"/>
  <c r="BO148" i="1"/>
  <c r="BS147" i="1"/>
  <c r="BO147" i="1"/>
  <c r="BQ147" i="1"/>
  <c r="BN148" i="1"/>
  <c r="BP147" i="1"/>
  <c r="BR147" i="1"/>
  <c r="BO146" i="1"/>
  <c r="BR146" i="1"/>
  <c r="BP146" i="1"/>
  <c r="BN147" i="1"/>
  <c r="BS146" i="1"/>
  <c r="BQ145" i="1"/>
  <c r="BN146" i="1"/>
  <c r="BR145" i="1"/>
  <c r="BS145" i="1"/>
  <c r="BO145" i="1"/>
  <c r="BP145" i="1"/>
  <c r="BP144" i="1"/>
  <c r="BN145" i="1"/>
  <c r="BQ144" i="1"/>
  <c r="BR144" i="1"/>
  <c r="BS144" i="1"/>
  <c r="BO144" i="1"/>
  <c r="BO143" i="1"/>
  <c r="BP143" i="1"/>
  <c r="BS143" i="1"/>
  <c r="BQ143" i="1"/>
  <c r="BR143" i="1"/>
  <c r="BN144" i="1"/>
  <c r="BR142" i="1"/>
  <c r="BS142" i="1"/>
  <c r="BN143" i="1"/>
  <c r="BO142" i="1"/>
  <c r="BP142" i="1"/>
  <c r="BQ142" i="1"/>
  <c r="BQ141" i="1"/>
  <c r="BN142" i="1"/>
  <c r="BS141" i="1"/>
  <c r="BO141" i="1"/>
  <c r="BR141" i="1"/>
  <c r="BP141" i="1"/>
  <c r="BP140" i="1"/>
  <c r="BQ140" i="1"/>
  <c r="BN141" i="1"/>
  <c r="BR140" i="1"/>
  <c r="BO140" i="1"/>
  <c r="BS140" i="1"/>
  <c r="BS139" i="1"/>
  <c r="BO139" i="1"/>
  <c r="BP139" i="1"/>
  <c r="BQ139" i="1"/>
  <c r="BR139" i="1"/>
  <c r="BO138" i="1"/>
  <c r="BR138" i="1"/>
  <c r="BS138" i="1"/>
  <c r="BN139" i="1"/>
  <c r="BP138" i="1"/>
  <c r="BQ138" i="1"/>
  <c r="BQ137" i="1"/>
  <c r="BN138" i="1"/>
  <c r="BR137" i="1"/>
  <c r="BP137" i="1"/>
  <c r="BS137" i="1"/>
  <c r="BO137" i="1"/>
  <c r="BP136" i="1"/>
  <c r="BO136" i="1"/>
  <c r="BQ136" i="1"/>
  <c r="BR136" i="1"/>
  <c r="BS136" i="1"/>
  <c r="BN137" i="1"/>
  <c r="BO135" i="1"/>
  <c r="BP135" i="1"/>
  <c r="BS135" i="1"/>
  <c r="BQ135" i="1"/>
  <c r="BR135" i="1"/>
  <c r="BN136" i="1"/>
  <c r="BR134" i="1"/>
  <c r="BS134" i="1"/>
  <c r="BN135" i="1"/>
  <c r="BO134" i="1"/>
  <c r="BQ134" i="1"/>
  <c r="BP134" i="1"/>
  <c r="BQ133" i="1"/>
  <c r="BN134" i="1"/>
  <c r="BR133" i="1"/>
  <c r="BP133" i="1"/>
  <c r="BO133" i="1"/>
  <c r="BS133" i="1"/>
  <c r="BO132" i="1"/>
  <c r="BP132" i="1"/>
  <c r="BN133" i="1"/>
  <c r="BS132" i="1"/>
  <c r="BQ132" i="1"/>
  <c r="BR132" i="1"/>
  <c r="BO131" i="1"/>
  <c r="BQ131" i="1"/>
  <c r="BN132" i="1"/>
  <c r="BP131" i="1"/>
  <c r="BR131" i="1"/>
  <c r="BS131" i="1"/>
  <c r="BQ130" i="1"/>
  <c r="BN131" i="1"/>
  <c r="BR130" i="1"/>
  <c r="BS130" i="1"/>
  <c r="BP130" i="1"/>
  <c r="BO130" i="1"/>
  <c r="BO129" i="1"/>
  <c r="BP129" i="1"/>
  <c r="BN130" i="1"/>
  <c r="BQ129" i="1"/>
  <c r="BR129" i="1"/>
  <c r="BS129" i="1"/>
  <c r="BO128" i="1"/>
  <c r="BP128" i="1"/>
  <c r="BR128" i="1"/>
  <c r="BS128" i="1"/>
  <c r="BQ128" i="1"/>
  <c r="BN129" i="1"/>
  <c r="BR127" i="1"/>
  <c r="BS127" i="1"/>
  <c r="BO127" i="1"/>
  <c r="BP127" i="1"/>
  <c r="BQ127" i="1"/>
  <c r="BN128" i="1"/>
  <c r="BP126" i="1"/>
  <c r="BQ126" i="1"/>
  <c r="BN127" i="1"/>
  <c r="BO126" i="1"/>
  <c r="BS126" i="1"/>
  <c r="BR126" i="1"/>
  <c r="BP125" i="1"/>
  <c r="BQ125" i="1"/>
  <c r="BN126" i="1"/>
  <c r="BS125" i="1"/>
  <c r="BR125" i="1"/>
  <c r="BO125" i="1"/>
  <c r="BS124" i="1"/>
  <c r="BO124" i="1"/>
  <c r="BP124" i="1"/>
  <c r="BQ124" i="1"/>
  <c r="BR124" i="1"/>
  <c r="BN125" i="1"/>
  <c r="BO123" i="1"/>
  <c r="BQ123" i="1"/>
  <c r="BN124" i="1"/>
  <c r="BR123" i="1"/>
  <c r="BP123" i="1"/>
  <c r="BS123" i="1"/>
  <c r="BQ122" i="1"/>
  <c r="BN123" i="1"/>
  <c r="BR122" i="1"/>
  <c r="BS122" i="1"/>
  <c r="BO122" i="1"/>
  <c r="BP122" i="1"/>
  <c r="BO121" i="1"/>
  <c r="BP121" i="1"/>
  <c r="BQ121" i="1"/>
  <c r="BN122" i="1"/>
  <c r="BR121" i="1"/>
  <c r="BS121" i="1"/>
  <c r="BO120" i="1"/>
  <c r="BP120" i="1"/>
  <c r="BR120" i="1"/>
  <c r="BS120" i="1"/>
  <c r="BN121" i="1"/>
  <c r="BQ120" i="1"/>
  <c r="BQ119" i="1"/>
  <c r="BR119" i="1"/>
  <c r="BS119" i="1"/>
  <c r="BP119" i="1"/>
  <c r="BO119" i="1"/>
  <c r="BN120" i="1"/>
  <c r="BO118" i="1"/>
  <c r="BP118" i="1"/>
  <c r="BQ118" i="1"/>
  <c r="BN119" i="1"/>
  <c r="BR118" i="1"/>
  <c r="BS118" i="1"/>
  <c r="BO117" i="1"/>
  <c r="BP117" i="1"/>
  <c r="BQ117" i="1"/>
  <c r="BN118" i="1"/>
  <c r="BR117" i="1"/>
  <c r="BS117" i="1"/>
  <c r="BR116" i="1"/>
  <c r="BS116" i="1"/>
  <c r="BO116" i="1"/>
  <c r="BQ116" i="1"/>
  <c r="BN117" i="1"/>
  <c r="BP116" i="1"/>
  <c r="BO115" i="1"/>
  <c r="BP115" i="1"/>
  <c r="BQ115" i="1"/>
  <c r="BN116" i="1"/>
  <c r="BR115" i="1"/>
  <c r="BS115" i="1"/>
  <c r="BP114" i="1"/>
  <c r="BQ114" i="1"/>
  <c r="BN115" i="1"/>
  <c r="BR114" i="1"/>
  <c r="BS114" i="1"/>
  <c r="BO114" i="1"/>
  <c r="BS113" i="1"/>
  <c r="BO113" i="1"/>
  <c r="BP113" i="1"/>
  <c r="BR113" i="1"/>
  <c r="BN114" i="1"/>
  <c r="BQ113" i="1"/>
  <c r="BO112" i="1"/>
  <c r="BP112" i="1"/>
  <c r="BQ112" i="1"/>
  <c r="BN113" i="1"/>
  <c r="BR112" i="1"/>
  <c r="BS112" i="1"/>
  <c r="BQ111" i="1"/>
  <c r="BN112" i="1"/>
  <c r="BR111" i="1"/>
  <c r="BS111" i="1"/>
  <c r="BO111" i="1"/>
  <c r="BP111" i="1"/>
  <c r="BO110" i="1"/>
  <c r="BP110" i="1"/>
  <c r="BQ110" i="1"/>
  <c r="BN111" i="1"/>
  <c r="BS110" i="1"/>
  <c r="BR110" i="1"/>
  <c r="BQ321" i="1"/>
  <c r="BN322" i="1"/>
  <c r="BP321" i="1"/>
  <c r="BO321" i="1"/>
  <c r="BO320" i="1"/>
  <c r="BP320" i="1"/>
  <c r="BQ320" i="1"/>
  <c r="BN321" i="1"/>
  <c r="BS320" i="1"/>
  <c r="BO319" i="1"/>
  <c r="BR319" i="1"/>
  <c r="BS319" i="1"/>
  <c r="BN320" i="1"/>
  <c r="BP319" i="1"/>
  <c r="BR318" i="1"/>
  <c r="BO318" i="1"/>
  <c r="BQ318" i="1"/>
  <c r="BN319" i="1"/>
  <c r="BP318" i="1"/>
  <c r="BP317" i="1"/>
  <c r="BQ317" i="1"/>
  <c r="BN318" i="1"/>
  <c r="BR317" i="1"/>
  <c r="BO317" i="1"/>
  <c r="BP316" i="1"/>
  <c r="BS316" i="1"/>
  <c r="BO316" i="1"/>
  <c r="BQ316" i="1"/>
  <c r="BS315" i="1"/>
  <c r="BO315" i="1"/>
  <c r="BP315" i="1"/>
  <c r="BR315" i="1"/>
  <c r="BQ315" i="1"/>
  <c r="BQ314" i="1"/>
  <c r="BN315" i="1"/>
  <c r="BR314" i="1"/>
  <c r="BS314" i="1"/>
  <c r="BP314" i="1"/>
  <c r="BQ313" i="1"/>
  <c r="BN314" i="1"/>
  <c r="BP313" i="1"/>
  <c r="BR313" i="1"/>
  <c r="BO312" i="1"/>
  <c r="BP312" i="1"/>
  <c r="BQ312" i="1"/>
  <c r="BN313" i="1"/>
  <c r="BS312" i="1"/>
  <c r="BR312" i="1"/>
  <c r="BO311" i="1"/>
  <c r="BR311" i="1"/>
  <c r="BS311" i="1"/>
  <c r="BQ311" i="1"/>
  <c r="BQ353" i="1"/>
  <c r="BP353" i="1"/>
  <c r="BO353" i="1"/>
  <c r="BS353" i="1"/>
  <c r="BO352" i="1"/>
  <c r="BP352" i="1"/>
  <c r="BQ352" i="1"/>
  <c r="BN353" i="1"/>
  <c r="BS352" i="1"/>
  <c r="BO351" i="1"/>
  <c r="BR351" i="1"/>
  <c r="BS351" i="1"/>
  <c r="BP351" i="1"/>
  <c r="BN352" i="1"/>
  <c r="BR350" i="1"/>
  <c r="BO350" i="1"/>
  <c r="BQ350" i="1"/>
  <c r="BN351" i="1"/>
  <c r="BP350" i="1"/>
  <c r="BP349" i="1"/>
  <c r="BQ349" i="1"/>
  <c r="BN350" i="1"/>
  <c r="BR349" i="1"/>
  <c r="BO349" i="1"/>
  <c r="BP348" i="1"/>
  <c r="BS348" i="1"/>
  <c r="BO348" i="1"/>
  <c r="BQ348" i="1"/>
  <c r="BS347" i="1"/>
  <c r="BO347" i="1"/>
  <c r="BP347" i="1"/>
  <c r="BR347" i="1"/>
  <c r="BQ347" i="1"/>
  <c r="BQ346" i="1"/>
  <c r="BN347" i="1"/>
  <c r="BR346" i="1"/>
  <c r="BS346" i="1"/>
  <c r="BP346" i="1"/>
  <c r="BQ345" i="1"/>
  <c r="BN346" i="1"/>
  <c r="BP345" i="1"/>
  <c r="BR345" i="1"/>
  <c r="BO344" i="1"/>
  <c r="BP344" i="1"/>
  <c r="BQ344" i="1"/>
  <c r="BN345" i="1"/>
  <c r="BS344" i="1"/>
  <c r="BR344" i="1"/>
  <c r="BO343" i="1"/>
  <c r="BR343" i="1"/>
  <c r="BS343" i="1"/>
  <c r="BQ343" i="1"/>
  <c r="BR342" i="1"/>
  <c r="BO342" i="1"/>
  <c r="BQ342" i="1"/>
  <c r="BN343" i="1"/>
  <c r="BS342" i="1"/>
  <c r="BP341" i="1"/>
  <c r="BQ341" i="1"/>
  <c r="BN342" i="1"/>
  <c r="BR341" i="1"/>
  <c r="BS341" i="1"/>
  <c r="BP340" i="1"/>
  <c r="BS340" i="1"/>
  <c r="BO340" i="1"/>
  <c r="BR340" i="1"/>
  <c r="BS339" i="1"/>
  <c r="BO339" i="1"/>
  <c r="BP339" i="1"/>
  <c r="BR339" i="1"/>
  <c r="BN340" i="1"/>
  <c r="BQ338" i="1"/>
  <c r="BN339" i="1"/>
  <c r="BR338" i="1"/>
  <c r="BS338" i="1"/>
  <c r="BO338" i="1"/>
  <c r="BQ337" i="1"/>
  <c r="BN338" i="1"/>
  <c r="BP337" i="1"/>
  <c r="BS337" i="1"/>
  <c r="BO336" i="1"/>
  <c r="BP336" i="1"/>
  <c r="BQ336" i="1"/>
  <c r="BN337" i="1"/>
  <c r="BS336" i="1"/>
  <c r="BO335" i="1"/>
  <c r="BR335" i="1"/>
  <c r="BS335" i="1"/>
  <c r="BN336" i="1"/>
  <c r="BR334" i="1"/>
  <c r="BO334" i="1"/>
  <c r="BQ334" i="1"/>
  <c r="BN335" i="1"/>
  <c r="BP334" i="1"/>
  <c r="BP333" i="1"/>
  <c r="BQ333" i="1"/>
  <c r="BN334" i="1"/>
  <c r="BR333" i="1"/>
  <c r="BP332" i="1"/>
  <c r="BS332" i="1"/>
  <c r="BO332" i="1"/>
  <c r="BQ332" i="1"/>
  <c r="BS331" i="1"/>
  <c r="BO331" i="1"/>
  <c r="BP331" i="1"/>
  <c r="BR331" i="1"/>
  <c r="BQ330" i="1"/>
  <c r="BN331" i="1"/>
  <c r="BR330" i="1"/>
  <c r="BS330" i="1"/>
  <c r="BP330" i="1"/>
  <c r="BQ329" i="1"/>
  <c r="BN330" i="1"/>
  <c r="BP329" i="1"/>
  <c r="BO328" i="1"/>
  <c r="BP328" i="1"/>
  <c r="BQ328" i="1"/>
  <c r="BN329" i="1"/>
  <c r="BS328" i="1"/>
  <c r="BR328" i="1"/>
  <c r="BO327" i="1"/>
  <c r="BR327" i="1"/>
  <c r="BS327" i="1"/>
  <c r="BR326" i="1"/>
  <c r="BO326" i="1"/>
  <c r="BQ326" i="1"/>
  <c r="BN327" i="1"/>
  <c r="BS326" i="1"/>
  <c r="BP325" i="1"/>
  <c r="BQ325" i="1"/>
  <c r="BN326" i="1"/>
  <c r="BR325" i="1"/>
  <c r="BP324" i="1"/>
  <c r="BS324" i="1"/>
  <c r="BO324" i="1"/>
  <c r="BR324" i="1"/>
  <c r="BN325" i="1"/>
  <c r="BS323" i="1"/>
  <c r="BO323" i="1"/>
  <c r="BP323" i="1"/>
  <c r="BR323" i="1"/>
  <c r="BN324" i="1"/>
  <c r="BQ322" i="1"/>
  <c r="BN323" i="1"/>
  <c r="BR322" i="1"/>
  <c r="BS322" i="1"/>
  <c r="BO322" i="1"/>
  <c r="BQ426" i="1"/>
  <c r="BN427" i="1"/>
  <c r="BQ418" i="1"/>
  <c r="BN419" i="1"/>
  <c r="BR418" i="1"/>
  <c r="BQ410" i="1"/>
  <c r="BN411" i="1"/>
  <c r="BR410" i="1"/>
  <c r="BQ402" i="1"/>
  <c r="BN403" i="1"/>
  <c r="BR402" i="1"/>
  <c r="BQ394" i="1"/>
  <c r="BN395" i="1"/>
  <c r="BR394" i="1"/>
  <c r="BQ386" i="1"/>
  <c r="BN387" i="1"/>
  <c r="BR386" i="1"/>
  <c r="BS386" i="1"/>
  <c r="BQ378" i="1"/>
  <c r="BN379" i="1"/>
  <c r="BR378" i="1"/>
  <c r="BP378" i="1"/>
  <c r="BQ370" i="1"/>
  <c r="BN371" i="1"/>
  <c r="BR370" i="1"/>
  <c r="BO370" i="1"/>
  <c r="BQ362" i="1"/>
  <c r="BN363" i="1"/>
  <c r="BR362" i="1"/>
  <c r="BQ354" i="1"/>
  <c r="BN355" i="1"/>
  <c r="BR354" i="1"/>
  <c r="BS354" i="1"/>
  <c r="BN434" i="1"/>
  <c r="BO433" i="1"/>
  <c r="BP432" i="1"/>
  <c r="BP430" i="1"/>
  <c r="BQ429" i="1"/>
  <c r="BQ428" i="1"/>
  <c r="BQ427" i="1"/>
  <c r="BR426" i="1"/>
  <c r="BR425" i="1"/>
  <c r="BR424" i="1"/>
  <c r="BS422" i="1"/>
  <c r="BS421" i="1"/>
  <c r="BR420" i="1"/>
  <c r="BQ419" i="1"/>
  <c r="BO418" i="1"/>
  <c r="BQ412" i="1"/>
  <c r="BP411" i="1"/>
  <c r="BN410" i="1"/>
  <c r="BS406" i="1"/>
  <c r="BP404" i="1"/>
  <c r="BR398" i="1"/>
  <c r="BS393" i="1"/>
  <c r="BN389" i="1"/>
  <c r="BS387" i="1"/>
  <c r="BN386" i="1"/>
  <c r="BR384" i="1"/>
  <c r="BO378" i="1"/>
  <c r="BS370" i="1"/>
  <c r="BO362" i="1"/>
  <c r="BR358" i="1"/>
  <c r="BR356" i="1"/>
  <c r="BR352" i="1"/>
  <c r="BN349" i="1"/>
  <c r="BO346" i="1"/>
  <c r="BS333" i="1"/>
  <c r="BQ327" i="1"/>
  <c r="BQ324" i="1"/>
  <c r="BR321" i="1"/>
  <c r="BN301" i="1"/>
  <c r="BR287" i="1"/>
  <c r="BO258" i="1"/>
  <c r="BS252" i="1"/>
  <c r="BN243" i="1"/>
  <c r="BS189" i="1"/>
  <c r="BQ146" i="1"/>
  <c r="BS57" i="1"/>
  <c r="BO57" i="1"/>
  <c r="BQ57" i="1"/>
  <c r="BN58" i="1"/>
  <c r="BR57" i="1"/>
  <c r="BP57" i="1"/>
  <c r="BR52" i="1"/>
  <c r="BS52" i="1"/>
  <c r="BQ52" i="1"/>
  <c r="BN53" i="1"/>
  <c r="BO52" i="1"/>
  <c r="BP52" i="1"/>
  <c r="BO48" i="1"/>
  <c r="BR48" i="1"/>
  <c r="BP48" i="1"/>
  <c r="BQ48" i="1"/>
  <c r="BS48" i="1"/>
  <c r="BN49" i="1"/>
  <c r="BR44" i="1"/>
  <c r="BS44" i="1"/>
  <c r="BP44" i="1"/>
  <c r="BN45" i="1"/>
  <c r="BO44" i="1"/>
  <c r="BQ44" i="1"/>
  <c r="BO40" i="1"/>
  <c r="BR40" i="1"/>
  <c r="BN41" i="1"/>
  <c r="BP40" i="1"/>
  <c r="BQ40" i="1"/>
  <c r="BS40" i="1"/>
  <c r="BR36" i="1"/>
  <c r="BS36" i="1"/>
  <c r="BO36" i="1"/>
  <c r="BQ36" i="1"/>
  <c r="BP36" i="1"/>
  <c r="BN37" i="1"/>
  <c r="BO32" i="1"/>
  <c r="BR32" i="1"/>
  <c r="BN33" i="1"/>
  <c r="BP32" i="1"/>
  <c r="BQ32" i="1"/>
  <c r="BS32" i="1"/>
  <c r="BO29" i="1"/>
  <c r="BP29" i="1"/>
  <c r="BS29" i="1"/>
  <c r="BR29" i="1"/>
  <c r="BN30" i="1"/>
  <c r="BQ29" i="1"/>
  <c r="BP26" i="1"/>
  <c r="BQ26" i="1"/>
  <c r="BN27" i="1"/>
  <c r="BO26" i="1"/>
  <c r="BR26" i="1"/>
  <c r="BS26" i="1"/>
  <c r="BP22" i="1"/>
  <c r="BO22" i="1"/>
  <c r="BR22" i="1"/>
  <c r="BS22" i="1"/>
  <c r="BN23" i="1"/>
  <c r="BQ22" i="1"/>
  <c r="BP18" i="1"/>
  <c r="BQ18" i="1"/>
  <c r="BN19" i="1"/>
  <c r="BO18" i="1"/>
  <c r="BR18" i="1"/>
  <c r="BS18" i="1"/>
  <c r="BQ14" i="1"/>
  <c r="BN15" i="1"/>
  <c r="BP14" i="1"/>
  <c r="BO14" i="1"/>
  <c r="BR14" i="1"/>
  <c r="BS14" i="1"/>
  <c r="BO12" i="1"/>
  <c r="BR12" i="1"/>
  <c r="BS12" i="1"/>
  <c r="BP12" i="1"/>
  <c r="BQ12" i="1"/>
  <c r="BN13" i="1"/>
  <c r="BQ7" i="1"/>
  <c r="BN8" i="1"/>
  <c r="BR7" i="1"/>
  <c r="BS7" i="1"/>
  <c r="BO7" i="1"/>
  <c r="BP7" i="1"/>
  <c r="BS307" i="1"/>
  <c r="BO307" i="1"/>
  <c r="BP307" i="1"/>
  <c r="BR307" i="1"/>
  <c r="BR304" i="1"/>
  <c r="BP304" i="1"/>
  <c r="BQ304" i="1"/>
  <c r="BS304" i="1"/>
  <c r="BN305" i="1"/>
  <c r="BQ299" i="1"/>
  <c r="BN300" i="1"/>
  <c r="BR299" i="1"/>
  <c r="BS299" i="1"/>
  <c r="BP299" i="1"/>
  <c r="BP294" i="1"/>
  <c r="BQ294" i="1"/>
  <c r="BS294" i="1"/>
  <c r="BN295" i="1"/>
  <c r="BO294" i="1"/>
  <c r="BP290" i="1"/>
  <c r="BS290" i="1"/>
  <c r="BN291" i="1"/>
  <c r="BO290" i="1"/>
  <c r="BR290" i="1"/>
  <c r="BQ290" i="1"/>
  <c r="BP286" i="1"/>
  <c r="BQ286" i="1"/>
  <c r="BN287" i="1"/>
  <c r="BR286" i="1"/>
  <c r="BS286" i="1"/>
  <c r="BP282" i="1"/>
  <c r="BR282" i="1"/>
  <c r="BN283" i="1"/>
  <c r="BQ282" i="1"/>
  <c r="BS282" i="1"/>
  <c r="BP278" i="1"/>
  <c r="BQ278" i="1"/>
  <c r="BN279" i="1"/>
  <c r="BO278" i="1"/>
  <c r="BR278" i="1"/>
  <c r="BS278" i="1"/>
  <c r="BP274" i="1"/>
  <c r="BQ274" i="1"/>
  <c r="BN275" i="1"/>
  <c r="BO274" i="1"/>
  <c r="BS274" i="1"/>
  <c r="BS269" i="1"/>
  <c r="BO269" i="1"/>
  <c r="BN270" i="1"/>
  <c r="BP269" i="1"/>
  <c r="BR269" i="1"/>
  <c r="BQ269" i="1"/>
  <c r="BO265" i="1"/>
  <c r="BP265" i="1"/>
  <c r="BS265" i="1"/>
  <c r="BR265" i="1"/>
  <c r="BN266" i="1"/>
  <c r="BQ265" i="1"/>
  <c r="BS261" i="1"/>
  <c r="BO261" i="1"/>
  <c r="BR261" i="1"/>
  <c r="BN262" i="1"/>
  <c r="BQ261" i="1"/>
  <c r="BQ251" i="1"/>
  <c r="BN252" i="1"/>
  <c r="BR251" i="1"/>
  <c r="BS251" i="1"/>
  <c r="BP251" i="1"/>
  <c r="BP413" i="1"/>
  <c r="BQ413" i="1"/>
  <c r="BN414" i="1"/>
  <c r="BP405" i="1"/>
  <c r="BQ405" i="1"/>
  <c r="BN406" i="1"/>
  <c r="BP397" i="1"/>
  <c r="BQ397" i="1"/>
  <c r="BN398" i="1"/>
  <c r="BP389" i="1"/>
  <c r="BQ389" i="1"/>
  <c r="BN390" i="1"/>
  <c r="BR389" i="1"/>
  <c r="BP381" i="1"/>
  <c r="BQ381" i="1"/>
  <c r="BN382" i="1"/>
  <c r="BO381" i="1"/>
  <c r="BP373" i="1"/>
  <c r="BQ373" i="1"/>
  <c r="BN374" i="1"/>
  <c r="BP365" i="1"/>
  <c r="BQ365" i="1"/>
  <c r="BN366" i="1"/>
  <c r="BO365" i="1"/>
  <c r="BS365" i="1"/>
  <c r="BP357" i="1"/>
  <c r="BQ357" i="1"/>
  <c r="BN358" i="1"/>
  <c r="BR357" i="1"/>
  <c r="BO429" i="1"/>
  <c r="BP428" i="1"/>
  <c r="BP427" i="1"/>
  <c r="BP426" i="1"/>
  <c r="BQ425" i="1"/>
  <c r="BR422" i="1"/>
  <c r="BR421" i="1"/>
  <c r="BQ420" i="1"/>
  <c r="BN418" i="1"/>
  <c r="BS414" i="1"/>
  <c r="BR413" i="1"/>
  <c r="BP412" i="1"/>
  <c r="BR406" i="1"/>
  <c r="BO405" i="1"/>
  <c r="BP398" i="1"/>
  <c r="BN397" i="1"/>
  <c r="BR393" i="1"/>
  <c r="BR390" i="1"/>
  <c r="BQ387" i="1"/>
  <c r="BN381" i="1"/>
  <c r="BN378" i="1"/>
  <c r="BR373" i="1"/>
  <c r="BP370" i="1"/>
  <c r="BP354" i="1"/>
  <c r="BS345" i="1"/>
  <c r="BQ339" i="1"/>
  <c r="BR336" i="1"/>
  <c r="BO333" i="1"/>
  <c r="BO330" i="1"/>
  <c r="BP327" i="1"/>
  <c r="BO282" i="1"/>
  <c r="BS267" i="1"/>
  <c r="BN257" i="1"/>
  <c r="BQ252" i="1"/>
  <c r="BP247" i="1"/>
  <c r="BS242" i="1"/>
  <c r="BQ218" i="1"/>
  <c r="BO56" i="1"/>
  <c r="BR56" i="1"/>
  <c r="BN57" i="1"/>
  <c r="BP56" i="1"/>
  <c r="BS56" i="1"/>
  <c r="BQ56" i="1"/>
  <c r="BO53" i="1"/>
  <c r="BP53" i="1"/>
  <c r="BS53" i="1"/>
  <c r="BQ53" i="1"/>
  <c r="BR53" i="1"/>
  <c r="BN54" i="1"/>
  <c r="BS49" i="1"/>
  <c r="BO49" i="1"/>
  <c r="BN50" i="1"/>
  <c r="BP49" i="1"/>
  <c r="BQ49" i="1"/>
  <c r="BR49" i="1"/>
  <c r="BO45" i="1"/>
  <c r="BP45" i="1"/>
  <c r="BS45" i="1"/>
  <c r="BR45" i="1"/>
  <c r="BN46" i="1"/>
  <c r="BQ45" i="1"/>
  <c r="BS41" i="1"/>
  <c r="BO41" i="1"/>
  <c r="BP41" i="1"/>
  <c r="BQ41" i="1"/>
  <c r="BR41" i="1"/>
  <c r="BN42" i="1"/>
  <c r="BO37" i="1"/>
  <c r="BP37" i="1"/>
  <c r="BS37" i="1"/>
  <c r="BQ37" i="1"/>
  <c r="BN38" i="1"/>
  <c r="BR37" i="1"/>
  <c r="BP34" i="1"/>
  <c r="BQ34" i="1"/>
  <c r="BN35" i="1"/>
  <c r="BO34" i="1"/>
  <c r="BR34" i="1"/>
  <c r="BS34" i="1"/>
  <c r="BP30" i="1"/>
  <c r="BQ30" i="1"/>
  <c r="BS30" i="1"/>
  <c r="BN31" i="1"/>
  <c r="BO30" i="1"/>
  <c r="BR30" i="1"/>
  <c r="BS25" i="1"/>
  <c r="BO25" i="1"/>
  <c r="BN26" i="1"/>
  <c r="BP25" i="1"/>
  <c r="BQ25" i="1"/>
  <c r="BR25" i="1"/>
  <c r="BO21" i="1"/>
  <c r="BP21" i="1"/>
  <c r="BS21" i="1"/>
  <c r="BQ21" i="1"/>
  <c r="BR21" i="1"/>
  <c r="BN22" i="1"/>
  <c r="BS17" i="1"/>
  <c r="BO17" i="1"/>
  <c r="BR17" i="1"/>
  <c r="BN18" i="1"/>
  <c r="BP17" i="1"/>
  <c r="BQ17" i="1"/>
  <c r="BO13" i="1"/>
  <c r="BP13" i="1"/>
  <c r="BQ13" i="1"/>
  <c r="BN14" i="1"/>
  <c r="BS13" i="1"/>
  <c r="BR13" i="1"/>
  <c r="BP9" i="1"/>
  <c r="BS9" i="1"/>
  <c r="BO9" i="1"/>
  <c r="BR9" i="1"/>
  <c r="BN10" i="1"/>
  <c r="BQ9" i="1"/>
  <c r="BP309" i="1"/>
  <c r="BQ309" i="1"/>
  <c r="BN310" i="1"/>
  <c r="BR309" i="1"/>
  <c r="BS309" i="1"/>
  <c r="BO305" i="1"/>
  <c r="BS305" i="1"/>
  <c r="BP305" i="1"/>
  <c r="BQ305" i="1"/>
  <c r="BR305" i="1"/>
  <c r="BS301" i="1"/>
  <c r="BO301" i="1"/>
  <c r="BQ301" i="1"/>
  <c r="BR301" i="1"/>
  <c r="BP301" i="1"/>
  <c r="BN302" i="1"/>
  <c r="BO297" i="1"/>
  <c r="BS297" i="1"/>
  <c r="BN298" i="1"/>
  <c r="BR297" i="1"/>
  <c r="BQ297" i="1"/>
  <c r="BS293" i="1"/>
  <c r="BO293" i="1"/>
  <c r="BN294" i="1"/>
  <c r="BQ293" i="1"/>
  <c r="BR293" i="1"/>
  <c r="BP293" i="1"/>
  <c r="BO289" i="1"/>
  <c r="BP289" i="1"/>
  <c r="BS289" i="1"/>
  <c r="BR289" i="1"/>
  <c r="BN290" i="1"/>
  <c r="BQ289" i="1"/>
  <c r="BS285" i="1"/>
  <c r="BO285" i="1"/>
  <c r="BP285" i="1"/>
  <c r="BQ285" i="1"/>
  <c r="BR285" i="1"/>
  <c r="BO281" i="1"/>
  <c r="BP281" i="1"/>
  <c r="BS281" i="1"/>
  <c r="BQ281" i="1"/>
  <c r="BN282" i="1"/>
  <c r="BS277" i="1"/>
  <c r="BO277" i="1"/>
  <c r="BP277" i="1"/>
  <c r="BQ277" i="1"/>
  <c r="BO273" i="1"/>
  <c r="BP273" i="1"/>
  <c r="BS273" i="1"/>
  <c r="BQ273" i="1"/>
  <c r="BO268" i="1"/>
  <c r="BR268" i="1"/>
  <c r="BS268" i="1"/>
  <c r="BN269" i="1"/>
  <c r="BQ268" i="1"/>
  <c r="BQ263" i="1"/>
  <c r="BN264" i="1"/>
  <c r="BO263" i="1"/>
  <c r="BP263" i="1"/>
  <c r="BR263" i="1"/>
  <c r="BR248" i="1"/>
  <c r="BS248" i="1"/>
  <c r="BN249" i="1"/>
  <c r="BO248" i="1"/>
  <c r="BP248" i="1"/>
  <c r="BQ248" i="1"/>
  <c r="BO432" i="1"/>
  <c r="BS432" i="1"/>
  <c r="BO424" i="1"/>
  <c r="BS424" i="1"/>
  <c r="BO416" i="1"/>
  <c r="BP416" i="1"/>
  <c r="BS416" i="1"/>
  <c r="BO408" i="1"/>
  <c r="BP408" i="1"/>
  <c r="BS408" i="1"/>
  <c r="BO400" i="1"/>
  <c r="BP400" i="1"/>
  <c r="BS400" i="1"/>
  <c r="BO392" i="1"/>
  <c r="BP392" i="1"/>
  <c r="BS392" i="1"/>
  <c r="BQ392" i="1"/>
  <c r="BO384" i="1"/>
  <c r="BP384" i="1"/>
  <c r="BS384" i="1"/>
  <c r="BO376" i="1"/>
  <c r="BP376" i="1"/>
  <c r="BS376" i="1"/>
  <c r="BO368" i="1"/>
  <c r="BP368" i="1"/>
  <c r="BS368" i="1"/>
  <c r="BR368" i="1"/>
  <c r="BN369" i="1"/>
  <c r="BO360" i="1"/>
  <c r="BP360" i="1"/>
  <c r="BS360" i="1"/>
  <c r="BQ360" i="1"/>
  <c r="BN430" i="1"/>
  <c r="BN428" i="1"/>
  <c r="BO427" i="1"/>
  <c r="BO426" i="1"/>
  <c r="BO425" i="1"/>
  <c r="BP424" i="1"/>
  <c r="BP422" i="1"/>
  <c r="BQ421" i="1"/>
  <c r="BP420" i="1"/>
  <c r="BR414" i="1"/>
  <c r="BO413" i="1"/>
  <c r="BP406" i="1"/>
  <c r="BS401" i="1"/>
  <c r="BR400" i="1"/>
  <c r="BQ393" i="1"/>
  <c r="BP390" i="1"/>
  <c r="BS385" i="1"/>
  <c r="BS382" i="1"/>
  <c r="BQ376" i="1"/>
  <c r="BO373" i="1"/>
  <c r="BR365" i="1"/>
  <c r="BS361" i="1"/>
  <c r="BO354" i="1"/>
  <c r="BQ351" i="1"/>
  <c r="BR348" i="1"/>
  <c r="BO345" i="1"/>
  <c r="BP342" i="1"/>
  <c r="BN333" i="1"/>
  <c r="BS329" i="1"/>
  <c r="BR320" i="1"/>
  <c r="BS317" i="1"/>
  <c r="BO314" i="1"/>
  <c r="BP311" i="1"/>
  <c r="BN308" i="1"/>
  <c r="BO304" i="1"/>
  <c r="BS291" i="1"/>
  <c r="BO286" i="1"/>
  <c r="BR281" i="1"/>
  <c r="BO271" i="1"/>
  <c r="BS246" i="1"/>
  <c r="BP240" i="1"/>
  <c r="BQ216" i="1"/>
  <c r="BP177" i="1"/>
  <c r="BN140" i="1"/>
  <c r="BQ55" i="1"/>
  <c r="BN56" i="1"/>
  <c r="BR55" i="1"/>
  <c r="BP55" i="1"/>
  <c r="BS55" i="1"/>
  <c r="BO55" i="1"/>
  <c r="BQ51" i="1"/>
  <c r="BN52" i="1"/>
  <c r="BP51" i="1"/>
  <c r="BS51" i="1"/>
  <c r="BR51" i="1"/>
  <c r="BO51" i="1"/>
  <c r="BQ47" i="1"/>
  <c r="BN48" i="1"/>
  <c r="BR47" i="1"/>
  <c r="BO47" i="1"/>
  <c r="BP47" i="1"/>
  <c r="BS47" i="1"/>
  <c r="BQ43" i="1"/>
  <c r="BN44" i="1"/>
  <c r="BO43" i="1"/>
  <c r="BR43" i="1"/>
  <c r="BS43" i="1"/>
  <c r="BP43" i="1"/>
  <c r="BQ39" i="1"/>
  <c r="BN40" i="1"/>
  <c r="BR39" i="1"/>
  <c r="BO39" i="1"/>
  <c r="BP39" i="1"/>
  <c r="BS39" i="1"/>
  <c r="BQ35" i="1"/>
  <c r="BN36" i="1"/>
  <c r="BP35" i="1"/>
  <c r="BR35" i="1"/>
  <c r="BS35" i="1"/>
  <c r="BO35" i="1"/>
  <c r="BQ31" i="1"/>
  <c r="BN32" i="1"/>
  <c r="BR31" i="1"/>
  <c r="BS31" i="1"/>
  <c r="BO31" i="1"/>
  <c r="BP31" i="1"/>
  <c r="BQ27" i="1"/>
  <c r="BN28" i="1"/>
  <c r="BO27" i="1"/>
  <c r="BP27" i="1"/>
  <c r="BR27" i="1"/>
  <c r="BS27" i="1"/>
  <c r="BQ23" i="1"/>
  <c r="BN24" i="1"/>
  <c r="BR23" i="1"/>
  <c r="BP23" i="1"/>
  <c r="BO23" i="1"/>
  <c r="BS23" i="1"/>
  <c r="BQ19" i="1"/>
  <c r="BN20" i="1"/>
  <c r="BO19" i="1"/>
  <c r="BP19" i="1"/>
  <c r="BR19" i="1"/>
  <c r="BS19" i="1"/>
  <c r="BQ15" i="1"/>
  <c r="BN16" i="1"/>
  <c r="BR15" i="1"/>
  <c r="BP15" i="1"/>
  <c r="BS15" i="1"/>
  <c r="BO15" i="1"/>
  <c r="BR11" i="1"/>
  <c r="BO11" i="1"/>
  <c r="BQ11" i="1"/>
  <c r="BN12" i="1"/>
  <c r="BS11" i="1"/>
  <c r="BP11" i="1"/>
  <c r="BS8" i="1"/>
  <c r="BO8" i="1"/>
  <c r="BP8" i="1"/>
  <c r="BR8" i="1"/>
  <c r="BN9" i="1"/>
  <c r="BQ8" i="1"/>
  <c r="BP308" i="1"/>
  <c r="BS308" i="1"/>
  <c r="BO308" i="1"/>
  <c r="BR308" i="1"/>
  <c r="BN309" i="1"/>
  <c r="BQ303" i="1"/>
  <c r="BN304" i="1"/>
  <c r="BP303" i="1"/>
  <c r="BR303" i="1"/>
  <c r="BS303" i="1"/>
  <c r="BR300" i="1"/>
  <c r="BQ300" i="1"/>
  <c r="BS300" i="1"/>
  <c r="BO300" i="1"/>
  <c r="BR296" i="1"/>
  <c r="BO296" i="1"/>
  <c r="BN297" i="1"/>
  <c r="BS296" i="1"/>
  <c r="BP296" i="1"/>
  <c r="BO292" i="1"/>
  <c r="BR292" i="1"/>
  <c r="BP292" i="1"/>
  <c r="BQ292" i="1"/>
  <c r="BS292" i="1"/>
  <c r="BR288" i="1"/>
  <c r="BS288" i="1"/>
  <c r="BP288" i="1"/>
  <c r="BO288" i="1"/>
  <c r="BO284" i="1"/>
  <c r="BR284" i="1"/>
  <c r="BP284" i="1"/>
  <c r="BQ284" i="1"/>
  <c r="BR280" i="1"/>
  <c r="BS280" i="1"/>
  <c r="BO280" i="1"/>
  <c r="BN281" i="1"/>
  <c r="BO276" i="1"/>
  <c r="BR276" i="1"/>
  <c r="BN277" i="1"/>
  <c r="BP276" i="1"/>
  <c r="BS276" i="1"/>
  <c r="BQ276" i="1"/>
  <c r="BR272" i="1"/>
  <c r="BS272" i="1"/>
  <c r="BN273" i="1"/>
  <c r="BQ272" i="1"/>
  <c r="BP272" i="1"/>
  <c r="BP270" i="1"/>
  <c r="BQ270" i="1"/>
  <c r="BN271" i="1"/>
  <c r="BO270" i="1"/>
  <c r="BR270" i="1"/>
  <c r="BP266" i="1"/>
  <c r="BO266" i="1"/>
  <c r="BS266" i="1"/>
  <c r="BQ266" i="1"/>
  <c r="BN267" i="1"/>
  <c r="BP262" i="1"/>
  <c r="BQ262" i="1"/>
  <c r="BN263" i="1"/>
  <c r="BO262" i="1"/>
  <c r="BS262" i="1"/>
  <c r="BR262" i="1"/>
  <c r="BO249" i="1"/>
  <c r="BP249" i="1"/>
  <c r="BS249" i="1"/>
  <c r="BQ249" i="1"/>
  <c r="BR249" i="1"/>
  <c r="BN250" i="1"/>
  <c r="BO419" i="1"/>
  <c r="BR419" i="1"/>
  <c r="BO411" i="1"/>
  <c r="BR411" i="1"/>
  <c r="BO403" i="1"/>
  <c r="BR403" i="1"/>
  <c r="BO395" i="1"/>
  <c r="BR395" i="1"/>
  <c r="BO387" i="1"/>
  <c r="BR387" i="1"/>
  <c r="BO379" i="1"/>
  <c r="BR379" i="1"/>
  <c r="BN380" i="1"/>
  <c r="BS379" i="1"/>
  <c r="BO371" i="1"/>
  <c r="BR371" i="1"/>
  <c r="BQ371" i="1"/>
  <c r="BO363" i="1"/>
  <c r="BR363" i="1"/>
  <c r="BN364" i="1"/>
  <c r="BP363" i="1"/>
  <c r="BO355" i="1"/>
  <c r="BR355" i="1"/>
  <c r="BS434" i="1"/>
  <c r="BN426" i="1"/>
  <c r="BN425" i="1"/>
  <c r="BO421" i="1"/>
  <c r="BN420" i="1"/>
  <c r="BS409" i="1"/>
  <c r="BR408" i="1"/>
  <c r="BR401" i="1"/>
  <c r="BQ400" i="1"/>
  <c r="BS394" i="1"/>
  <c r="BR388" i="1"/>
  <c r="BR385" i="1"/>
  <c r="BP379" i="1"/>
  <c r="BS377" i="1"/>
  <c r="BS371" i="1"/>
  <c r="BQ368" i="1"/>
  <c r="BQ363" i="1"/>
  <c r="BQ361" i="1"/>
  <c r="BN354" i="1"/>
  <c r="BN348" i="1"/>
  <c r="BQ335" i="1"/>
  <c r="BR332" i="1"/>
  <c r="BR329" i="1"/>
  <c r="BP326" i="1"/>
  <c r="BQ323" i="1"/>
  <c r="BN317" i="1"/>
  <c r="BR295" i="1"/>
  <c r="BN286" i="1"/>
  <c r="BQ280" i="1"/>
  <c r="BP261" i="1"/>
  <c r="BO251" i="1"/>
  <c r="BN246" i="1"/>
  <c r="BQ430" i="1"/>
  <c r="BN431" i="1"/>
  <c r="BQ422" i="1"/>
  <c r="BN423" i="1"/>
  <c r="BQ414" i="1"/>
  <c r="BN415" i="1"/>
  <c r="BQ406" i="1"/>
  <c r="BN407" i="1"/>
  <c r="BQ398" i="1"/>
  <c r="BN399" i="1"/>
  <c r="BQ390" i="1"/>
  <c r="BN391" i="1"/>
  <c r="BS390" i="1"/>
  <c r="BQ382" i="1"/>
  <c r="BN383" i="1"/>
  <c r="BR382" i="1"/>
  <c r="BQ374" i="1"/>
  <c r="BN375" i="1"/>
  <c r="BP374" i="1"/>
  <c r="BQ366" i="1"/>
  <c r="BN367" i="1"/>
  <c r="BO366" i="1"/>
  <c r="BQ358" i="1"/>
  <c r="BN359" i="1"/>
  <c r="BP358" i="1"/>
  <c r="BS358" i="1"/>
  <c r="BR434" i="1"/>
  <c r="BN422" i="1"/>
  <c r="BS417" i="1"/>
  <c r="BR416" i="1"/>
  <c r="BO414" i="1"/>
  <c r="BR409" i="1"/>
  <c r="BQ408" i="1"/>
  <c r="BS402" i="1"/>
  <c r="BQ401" i="1"/>
  <c r="BS395" i="1"/>
  <c r="BP394" i="1"/>
  <c r="BN393" i="1"/>
  <c r="BO382" i="1"/>
  <c r="BR380" i="1"/>
  <c r="BR374" i="1"/>
  <c r="BP371" i="1"/>
  <c r="BS366" i="1"/>
  <c r="BS357" i="1"/>
  <c r="BS355" i="1"/>
  <c r="BO341" i="1"/>
  <c r="BP338" i="1"/>
  <c r="BP335" i="1"/>
  <c r="BN332" i="1"/>
  <c r="BO329" i="1"/>
  <c r="BR316" i="1"/>
  <c r="BS313" i="1"/>
  <c r="BP310" i="1"/>
  <c r="BQ307" i="1"/>
  <c r="BO303" i="1"/>
  <c r="BO299" i="1"/>
  <c r="BP295" i="1"/>
  <c r="BN285" i="1"/>
  <c r="BP280" i="1"/>
  <c r="BO275" i="1"/>
  <c r="BS270" i="1"/>
  <c r="BN265" i="1"/>
  <c r="BS260" i="1"/>
  <c r="BR255" i="1"/>
  <c r="BO250" i="1"/>
  <c r="BR245" i="1"/>
  <c r="BO233" i="1"/>
  <c r="BO208" i="1"/>
  <c r="BN168" i="1"/>
  <c r="BP393" i="1"/>
  <c r="BN394" i="1"/>
  <c r="BP385" i="1"/>
  <c r="BQ385" i="1"/>
  <c r="BP377" i="1"/>
  <c r="BO377" i="1"/>
  <c r="BP369" i="1"/>
  <c r="BS369" i="1"/>
  <c r="BP361" i="1"/>
  <c r="BR361" i="1"/>
  <c r="BN362" i="1"/>
  <c r="BQ434" i="1"/>
  <c r="BS433" i="1"/>
  <c r="BR417" i="1"/>
  <c r="BQ416" i="1"/>
  <c r="BS410" i="1"/>
  <c r="BQ409" i="1"/>
  <c r="BS403" i="1"/>
  <c r="BP402" i="1"/>
  <c r="BO401" i="1"/>
  <c r="BQ395" i="1"/>
  <c r="BO394" i="1"/>
  <c r="BN388" i="1"/>
  <c r="BN385" i="1"/>
  <c r="BQ377" i="1"/>
  <c r="BO374" i="1"/>
  <c r="BR369" i="1"/>
  <c r="BR366" i="1"/>
  <c r="BN361" i="1"/>
  <c r="BO357" i="1"/>
  <c r="BQ355" i="1"/>
  <c r="BR353" i="1"/>
  <c r="BS350" i="1"/>
  <c r="BN344" i="1"/>
  <c r="BN341" i="1"/>
  <c r="BS325" i="1"/>
  <c r="BP322" i="1"/>
  <c r="BQ319" i="1"/>
  <c r="BN316" i="1"/>
  <c r="BO313" i="1"/>
  <c r="BN303" i="1"/>
  <c r="BQ298" i="1"/>
  <c r="BR294" i="1"/>
  <c r="BS284" i="1"/>
  <c r="BR274" i="1"/>
  <c r="BS259" i="1"/>
  <c r="BQ231" i="1"/>
  <c r="BP202" i="1"/>
  <c r="BS6" i="1"/>
  <c r="BN7" i="1"/>
  <c r="BS428" i="1"/>
  <c r="BO428" i="1"/>
  <c r="BS420" i="1"/>
  <c r="BO420" i="1"/>
  <c r="BS412" i="1"/>
  <c r="BO412" i="1"/>
  <c r="BS404" i="1"/>
  <c r="BO404" i="1"/>
  <c r="BS396" i="1"/>
  <c r="BO396" i="1"/>
  <c r="BS388" i="1"/>
  <c r="BO388" i="1"/>
  <c r="BP388" i="1"/>
  <c r="BS380" i="1"/>
  <c r="BO380" i="1"/>
  <c r="BS372" i="1"/>
  <c r="BO372" i="1"/>
  <c r="BN373" i="1"/>
  <c r="BR372" i="1"/>
  <c r="BS364" i="1"/>
  <c r="BO364" i="1"/>
  <c r="BQ364" i="1"/>
  <c r="BS356" i="1"/>
  <c r="BO356" i="1"/>
  <c r="BN357" i="1"/>
  <c r="BP356" i="1"/>
  <c r="BR433" i="1"/>
  <c r="BR432" i="1"/>
  <c r="BS430" i="1"/>
  <c r="BS429" i="1"/>
  <c r="BS418" i="1"/>
  <c r="BQ417" i="1"/>
  <c r="BS411" i="1"/>
  <c r="BP410" i="1"/>
  <c r="BO409" i="1"/>
  <c r="BR404" i="1"/>
  <c r="BQ403" i="1"/>
  <c r="BO402" i="1"/>
  <c r="BN401" i="1"/>
  <c r="BS397" i="1"/>
  <c r="BQ396" i="1"/>
  <c r="BP395" i="1"/>
  <c r="BS389" i="1"/>
  <c r="BP386" i="1"/>
  <c r="BP380" i="1"/>
  <c r="BN377" i="1"/>
  <c r="BQ372" i="1"/>
  <c r="BQ369" i="1"/>
  <c r="BP366" i="1"/>
  <c r="BR364" i="1"/>
  <c r="BS362" i="1"/>
  <c r="BP355" i="1"/>
  <c r="BR337" i="1"/>
  <c r="BS334" i="1"/>
  <c r="BQ331" i="1"/>
  <c r="BN328" i="1"/>
  <c r="BO325" i="1"/>
  <c r="BN306" i="1"/>
  <c r="BO302" i="1"/>
  <c r="BO298" i="1"/>
  <c r="BN289" i="1"/>
  <c r="BO279" i="1"/>
  <c r="BN274" i="1"/>
  <c r="BO264" i="1"/>
  <c r="BO254" i="1"/>
  <c r="BP244" i="1"/>
  <c r="BS229" i="1"/>
  <c r="BR6" i="1"/>
  <c r="O108" i="1"/>
  <c r="BJ109" i="1" s="1"/>
  <c r="BK109" i="1" s="1"/>
  <c r="O106" i="1"/>
  <c r="BJ107" i="1" s="1"/>
  <c r="BK107" i="1" s="1"/>
  <c r="O100" i="1"/>
  <c r="BJ101" i="1" s="1"/>
  <c r="BK101" i="1" s="1"/>
  <c r="O98" i="1"/>
  <c r="BJ99" i="1" s="1"/>
  <c r="BK99" i="1" s="1"/>
  <c r="O90" i="1"/>
  <c r="BJ91" i="1" s="1"/>
  <c r="BK91" i="1" s="1"/>
  <c r="O72" i="1"/>
  <c r="BJ73" i="1" s="1"/>
  <c r="BK73" i="1" s="1"/>
  <c r="O69" i="1"/>
  <c r="BJ70" i="1" s="1"/>
  <c r="BK70" i="1" s="1"/>
  <c r="O66" i="1"/>
  <c r="BJ67" i="1" s="1"/>
  <c r="BK67" i="1" s="1"/>
  <c r="O35" i="1"/>
  <c r="BJ36" i="1" s="1"/>
  <c r="BK36" i="1" s="1"/>
  <c r="O281" i="1"/>
  <c r="BJ282" i="1" s="1"/>
  <c r="BK282" i="1" s="1"/>
  <c r="O248" i="1"/>
  <c r="BJ249" i="1" s="1"/>
  <c r="BK249" i="1" s="1"/>
  <c r="O207" i="1"/>
  <c r="BJ208" i="1" s="1"/>
  <c r="BK208" i="1" s="1"/>
  <c r="O205" i="1"/>
  <c r="BJ206" i="1" s="1"/>
  <c r="BK206" i="1" s="1"/>
  <c r="O198" i="1"/>
  <c r="BJ199" i="1" s="1"/>
  <c r="BK199" i="1" s="1"/>
  <c r="O192" i="1"/>
  <c r="BJ193" i="1" s="1"/>
  <c r="BK193" i="1" s="1"/>
  <c r="O162" i="1"/>
  <c r="BJ163" i="1" s="1"/>
  <c r="BK163" i="1" s="1"/>
  <c r="O155" i="1"/>
  <c r="BJ156" i="1" s="1"/>
  <c r="BK156" i="1" s="1"/>
  <c r="O153" i="1"/>
  <c r="BJ154" i="1" s="1"/>
  <c r="BK154" i="1" s="1"/>
  <c r="O146" i="1"/>
  <c r="BJ147" i="1" s="1"/>
  <c r="BK147" i="1" s="1"/>
  <c r="O135" i="1"/>
  <c r="BJ136" i="1" s="1"/>
  <c r="BK136" i="1" s="1"/>
  <c r="O131" i="1"/>
  <c r="BJ132" i="1" s="1"/>
  <c r="BK132" i="1" s="1"/>
  <c r="O122" i="1"/>
  <c r="BJ123" i="1" s="1"/>
  <c r="BK123" i="1" s="1"/>
  <c r="O120" i="1"/>
  <c r="BJ121" i="1" s="1"/>
  <c r="BK121" i="1" s="1"/>
  <c r="O111" i="1"/>
  <c r="BJ112" i="1" s="1"/>
  <c r="BK112" i="1" s="1"/>
  <c r="O314" i="1"/>
  <c r="BJ315" i="1" s="1"/>
  <c r="BK315" i="1" s="1"/>
  <c r="O409" i="1"/>
  <c r="BJ410" i="1" s="1"/>
  <c r="BK410" i="1" s="1"/>
  <c r="O401" i="1"/>
  <c r="BJ402" i="1" s="1"/>
  <c r="BK402" i="1" s="1"/>
  <c r="O87" i="1"/>
  <c r="BJ88" i="1" s="1"/>
  <c r="BK88" i="1" s="1"/>
  <c r="O80" i="1"/>
  <c r="BJ81" i="1" s="1"/>
  <c r="BK81" i="1" s="1"/>
  <c r="O77" i="1"/>
  <c r="BJ78" i="1" s="1"/>
  <c r="BK78" i="1" s="1"/>
  <c r="O75" i="1"/>
  <c r="BJ76" i="1" s="1"/>
  <c r="BK76" i="1" s="1"/>
  <c r="O73" i="1"/>
  <c r="BJ74" i="1" s="1"/>
  <c r="BK74" i="1" s="1"/>
  <c r="O63" i="1"/>
  <c r="BJ64" i="1" s="1"/>
  <c r="BK64" i="1" s="1"/>
  <c r="O47" i="1"/>
  <c r="BJ48" i="1" s="1"/>
  <c r="BK48" i="1" s="1"/>
  <c r="O31" i="1"/>
  <c r="BJ32" i="1" s="1"/>
  <c r="BK32" i="1" s="1"/>
  <c r="O25" i="1"/>
  <c r="BJ26" i="1" s="1"/>
  <c r="BK26" i="1" s="1"/>
  <c r="O305" i="1"/>
  <c r="BJ306" i="1" s="1"/>
  <c r="BK306" i="1" s="1"/>
  <c r="O280" i="1"/>
  <c r="BJ281" i="1" s="1"/>
  <c r="BK281" i="1" s="1"/>
  <c r="O261" i="1"/>
  <c r="BJ262" i="1" s="1"/>
  <c r="BK262" i="1" s="1"/>
  <c r="O252" i="1"/>
  <c r="BJ253" i="1" s="1"/>
  <c r="BK253" i="1" s="1"/>
  <c r="O176" i="1"/>
  <c r="BJ177" i="1" s="1"/>
  <c r="BK177" i="1" s="1"/>
  <c r="O168" i="1"/>
  <c r="BJ169" i="1" s="1"/>
  <c r="BK169" i="1" s="1"/>
  <c r="O159" i="1"/>
  <c r="BJ160" i="1" s="1"/>
  <c r="BK160" i="1" s="1"/>
  <c r="O154" i="1"/>
  <c r="BJ155" i="1" s="1"/>
  <c r="BK155" i="1" s="1"/>
  <c r="O147" i="1"/>
  <c r="BJ148" i="1" s="1"/>
  <c r="BK148" i="1" s="1"/>
  <c r="O145" i="1"/>
  <c r="BJ146" i="1" s="1"/>
  <c r="BK146" i="1" s="1"/>
  <c r="O138" i="1"/>
  <c r="BJ139" i="1" s="1"/>
  <c r="BK139" i="1" s="1"/>
  <c r="O130" i="1"/>
  <c r="BJ131" i="1" s="1"/>
  <c r="BK131" i="1" s="1"/>
  <c r="O121" i="1"/>
  <c r="BJ122" i="1" s="1"/>
  <c r="BK122" i="1" s="1"/>
  <c r="O119" i="1"/>
  <c r="BJ120" i="1" s="1"/>
  <c r="BK120" i="1" s="1"/>
  <c r="O114" i="1"/>
  <c r="BJ115" i="1" s="1"/>
  <c r="BK115" i="1" s="1"/>
  <c r="O112" i="1"/>
  <c r="BJ113" i="1" s="1"/>
  <c r="BK113" i="1" s="1"/>
  <c r="O351" i="1"/>
  <c r="BJ352" i="1" s="1"/>
  <c r="BK352" i="1" s="1"/>
  <c r="O335" i="1"/>
  <c r="BJ336" i="1" s="1"/>
  <c r="BK336" i="1" s="1"/>
  <c r="O327" i="1"/>
  <c r="BJ328" i="1" s="1"/>
  <c r="BK328" i="1" s="1"/>
  <c r="O433" i="1"/>
  <c r="BJ434" i="1" s="1"/>
  <c r="BK434" i="1" s="1"/>
  <c r="O417" i="1"/>
  <c r="BJ418" i="1" s="1"/>
  <c r="BK418" i="1" s="1"/>
  <c r="O385" i="1"/>
  <c r="BJ386" i="1" s="1"/>
  <c r="BK386" i="1" s="1"/>
  <c r="O377" i="1"/>
  <c r="BJ378" i="1" s="1"/>
  <c r="BK378" i="1" s="1"/>
  <c r="O369" i="1"/>
  <c r="BJ370" i="1" s="1"/>
  <c r="BK370" i="1" s="1"/>
  <c r="O361" i="1"/>
  <c r="BJ362" i="1" s="1"/>
  <c r="BK362" i="1" s="1"/>
  <c r="O353" i="1"/>
  <c r="BJ354" i="1" s="1"/>
  <c r="BK354" i="1" s="1"/>
  <c r="BP6" i="1"/>
  <c r="BQ6" i="1"/>
  <c r="BO6" i="1"/>
  <c r="AV5" i="1"/>
  <c r="I8" i="3" s="1"/>
  <c r="AR157" i="1"/>
  <c r="AS381" i="1"/>
  <c r="AS325" i="1"/>
  <c r="AS165" i="1"/>
  <c r="AS373" i="1"/>
  <c r="AS317" i="1"/>
  <c r="AS429" i="1"/>
  <c r="AS365" i="1"/>
  <c r="AS213" i="1"/>
  <c r="AS149" i="1"/>
  <c r="AS421" i="1"/>
  <c r="AS357" i="1"/>
  <c r="AS205" i="1"/>
  <c r="AS141" i="1"/>
  <c r="AR405" i="1"/>
  <c r="AS413" i="1"/>
  <c r="AS197" i="1"/>
  <c r="AS133" i="1"/>
  <c r="AS405" i="1"/>
  <c r="AS349" i="1"/>
  <c r="AS189" i="1"/>
  <c r="AS125" i="1"/>
  <c r="AS397" i="1"/>
  <c r="AS341" i="1"/>
  <c r="AS181" i="1"/>
  <c r="AS117" i="1"/>
  <c r="AR221" i="1"/>
  <c r="AS389" i="1"/>
  <c r="AS333" i="1"/>
  <c r="AS173" i="1"/>
  <c r="AS109" i="1"/>
  <c r="AR29" i="1"/>
  <c r="AS293" i="1"/>
  <c r="AS269" i="1"/>
  <c r="AS237" i="1"/>
  <c r="AS85" i="1"/>
  <c r="AS61" i="1"/>
  <c r="AS37" i="1"/>
  <c r="AS21" i="1"/>
  <c r="AR397" i="1"/>
  <c r="AR277" i="1"/>
  <c r="AR213" i="1"/>
  <c r="AR85" i="1"/>
  <c r="AR21" i="1"/>
  <c r="AS428" i="1"/>
  <c r="AS420" i="1"/>
  <c r="AS412" i="1"/>
  <c r="AS404" i="1"/>
  <c r="AS396" i="1"/>
  <c r="AS388" i="1"/>
  <c r="AS380" i="1"/>
  <c r="AS372" i="1"/>
  <c r="AS364" i="1"/>
  <c r="AS356" i="1"/>
  <c r="AS348" i="1"/>
  <c r="AS340" i="1"/>
  <c r="AS332" i="1"/>
  <c r="AS324" i="1"/>
  <c r="AS316" i="1"/>
  <c r="AS308" i="1"/>
  <c r="AS300" i="1"/>
  <c r="AS292" i="1"/>
  <c r="AS284" i="1"/>
  <c r="AS276" i="1"/>
  <c r="AS268" i="1"/>
  <c r="AS260" i="1"/>
  <c r="AS252" i="1"/>
  <c r="AS244" i="1"/>
  <c r="AS236" i="1"/>
  <c r="AS228" i="1"/>
  <c r="AS220" i="1"/>
  <c r="AS212" i="1"/>
  <c r="AS204" i="1"/>
  <c r="AS196" i="1"/>
  <c r="AS188" i="1"/>
  <c r="AS180" i="1"/>
  <c r="AS172" i="1"/>
  <c r="AS164" i="1"/>
  <c r="AS156" i="1"/>
  <c r="AS148" i="1"/>
  <c r="AS140" i="1"/>
  <c r="AS132" i="1"/>
  <c r="AS124" i="1"/>
  <c r="AS116" i="1"/>
  <c r="AS108" i="1"/>
  <c r="AS100" i="1"/>
  <c r="AS92" i="1"/>
  <c r="AS84" i="1"/>
  <c r="AS76" i="1"/>
  <c r="AS68" i="1"/>
  <c r="AS60" i="1"/>
  <c r="AS52" i="1"/>
  <c r="AS44" i="1"/>
  <c r="AS36" i="1"/>
  <c r="AS28" i="1"/>
  <c r="AS20" i="1"/>
  <c r="AS12" i="1"/>
  <c r="AS309" i="1"/>
  <c r="AS285" i="1"/>
  <c r="AS261" i="1"/>
  <c r="AS245" i="1"/>
  <c r="AS221" i="1"/>
  <c r="AS101" i="1"/>
  <c r="AS77" i="1"/>
  <c r="AS53" i="1"/>
  <c r="AS29" i="1"/>
  <c r="AR389" i="1"/>
  <c r="AR269" i="1"/>
  <c r="AR205" i="1"/>
  <c r="AR77" i="1"/>
  <c r="AR13" i="1"/>
  <c r="AS427" i="1"/>
  <c r="AS419" i="1"/>
  <c r="AS411" i="1"/>
  <c r="AS403" i="1"/>
  <c r="AS395" i="1"/>
  <c r="AS387" i="1"/>
  <c r="AS379" i="1"/>
  <c r="AS371" i="1"/>
  <c r="AS363" i="1"/>
  <c r="AS355" i="1"/>
  <c r="AS347" i="1"/>
  <c r="AS339" i="1"/>
  <c r="AS331" i="1"/>
  <c r="AS323" i="1"/>
  <c r="AS315" i="1"/>
  <c r="AS307" i="1"/>
  <c r="AS299" i="1"/>
  <c r="AS291" i="1"/>
  <c r="AS283" i="1"/>
  <c r="AS275" i="1"/>
  <c r="AS267" i="1"/>
  <c r="AS259" i="1"/>
  <c r="AS251" i="1"/>
  <c r="AS243" i="1"/>
  <c r="AS235" i="1"/>
  <c r="AS227" i="1"/>
  <c r="AS219" i="1"/>
  <c r="AS211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67" i="1"/>
  <c r="AS59" i="1"/>
  <c r="AS51" i="1"/>
  <c r="AS43" i="1"/>
  <c r="AS35" i="1"/>
  <c r="AS27" i="1"/>
  <c r="AS19" i="1"/>
  <c r="AS11" i="1"/>
  <c r="AR285" i="1"/>
  <c r="AR93" i="1"/>
  <c r="AS301" i="1"/>
  <c r="AS277" i="1"/>
  <c r="AS253" i="1"/>
  <c r="AS229" i="1"/>
  <c r="AS93" i="1"/>
  <c r="AS69" i="1"/>
  <c r="AS45" i="1"/>
  <c r="AS13" i="1"/>
  <c r="AR381" i="1"/>
  <c r="AR261" i="1"/>
  <c r="AR197" i="1"/>
  <c r="AR69" i="1"/>
  <c r="AS426" i="1"/>
  <c r="AS418" i="1"/>
  <c r="AS410" i="1"/>
  <c r="AS402" i="1"/>
  <c r="AS394" i="1"/>
  <c r="AS386" i="1"/>
  <c r="AS378" i="1"/>
  <c r="AS370" i="1"/>
  <c r="AS362" i="1"/>
  <c r="AS354" i="1"/>
  <c r="AS346" i="1"/>
  <c r="AS338" i="1"/>
  <c r="AS330" i="1"/>
  <c r="AS322" i="1"/>
  <c r="AS314" i="1"/>
  <c r="AS306" i="1"/>
  <c r="AS298" i="1"/>
  <c r="AS290" i="1"/>
  <c r="AS282" i="1"/>
  <c r="AS274" i="1"/>
  <c r="AS266" i="1"/>
  <c r="AS258" i="1"/>
  <c r="AS250" i="1"/>
  <c r="AS242" i="1"/>
  <c r="AS234" i="1"/>
  <c r="AS226" i="1"/>
  <c r="AS218" i="1"/>
  <c r="AS210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66" i="1"/>
  <c r="AS58" i="1"/>
  <c r="AS50" i="1"/>
  <c r="AS42" i="1"/>
  <c r="AS34" i="1"/>
  <c r="AS26" i="1"/>
  <c r="AS18" i="1"/>
  <c r="AS10" i="1"/>
  <c r="AR373" i="1"/>
  <c r="AR253" i="1"/>
  <c r="AR61" i="1"/>
  <c r="AS433" i="1"/>
  <c r="AS425" i="1"/>
  <c r="AS417" i="1"/>
  <c r="AS409" i="1"/>
  <c r="AS401" i="1"/>
  <c r="AS393" i="1"/>
  <c r="AS385" i="1"/>
  <c r="AS377" i="1"/>
  <c r="AS369" i="1"/>
  <c r="AS361" i="1"/>
  <c r="AS345" i="1"/>
  <c r="AS337" i="1"/>
  <c r="AS329" i="1"/>
  <c r="AS321" i="1"/>
  <c r="AS313" i="1"/>
  <c r="AS305" i="1"/>
  <c r="AS297" i="1"/>
  <c r="AS289" i="1"/>
  <c r="AS281" i="1"/>
  <c r="AS273" i="1"/>
  <c r="AS265" i="1"/>
  <c r="AS257" i="1"/>
  <c r="AS249" i="1"/>
  <c r="AS241" i="1"/>
  <c r="AS233" i="1"/>
  <c r="AS225" i="1"/>
  <c r="AS217" i="1"/>
  <c r="AS20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65" i="1"/>
  <c r="AS57" i="1"/>
  <c r="AS49" i="1"/>
  <c r="AS41" i="1"/>
  <c r="AS33" i="1"/>
  <c r="AS25" i="1"/>
  <c r="AS17" i="1"/>
  <c r="AS9" i="1"/>
  <c r="AR429" i="1"/>
  <c r="AR365" i="1"/>
  <c r="AR245" i="1"/>
  <c r="AR117" i="1"/>
  <c r="AR53" i="1"/>
  <c r="AS432" i="1"/>
  <c r="AS424" i="1"/>
  <c r="AS416" i="1"/>
  <c r="AS408" i="1"/>
  <c r="AS400" i="1"/>
  <c r="AS392" i="1"/>
  <c r="AS384" i="1"/>
  <c r="AS376" i="1"/>
  <c r="AS368" i="1"/>
  <c r="AS360" i="1"/>
  <c r="AS352" i="1"/>
  <c r="AS344" i="1"/>
  <c r="AS336" i="1"/>
  <c r="AS328" i="1"/>
  <c r="AS320" i="1"/>
  <c r="AS312" i="1"/>
  <c r="AS304" i="1"/>
  <c r="AS296" i="1"/>
  <c r="AS288" i="1"/>
  <c r="AS280" i="1"/>
  <c r="AS272" i="1"/>
  <c r="AS264" i="1"/>
  <c r="AS256" i="1"/>
  <c r="AS248" i="1"/>
  <c r="AS240" i="1"/>
  <c r="AS232" i="1"/>
  <c r="AS224" i="1"/>
  <c r="AS216" i="1"/>
  <c r="AS208" i="1"/>
  <c r="AS200" i="1"/>
  <c r="AS192" i="1"/>
  <c r="AS184" i="1"/>
  <c r="AS176" i="1"/>
  <c r="AS168" i="1"/>
  <c r="AS160" i="1"/>
  <c r="AS152" i="1"/>
  <c r="AS144" i="1"/>
  <c r="AS136" i="1"/>
  <c r="AS128" i="1"/>
  <c r="AS120" i="1"/>
  <c r="AS112" i="1"/>
  <c r="AS104" i="1"/>
  <c r="AS96" i="1"/>
  <c r="AS88" i="1"/>
  <c r="AS80" i="1"/>
  <c r="AS72" i="1"/>
  <c r="AS64" i="1"/>
  <c r="AS56" i="1"/>
  <c r="AS48" i="1"/>
  <c r="AS40" i="1"/>
  <c r="AS32" i="1"/>
  <c r="AS24" i="1"/>
  <c r="AS16" i="1"/>
  <c r="AS8" i="1"/>
  <c r="AR421" i="1"/>
  <c r="AR357" i="1"/>
  <c r="AR237" i="1"/>
  <c r="AR45" i="1"/>
  <c r="AS431" i="1"/>
  <c r="AS423" i="1"/>
  <c r="AS415" i="1"/>
  <c r="AS407" i="1"/>
  <c r="AS399" i="1"/>
  <c r="AS391" i="1"/>
  <c r="AS383" i="1"/>
  <c r="AS375" i="1"/>
  <c r="AS367" i="1"/>
  <c r="AS359" i="1"/>
  <c r="AS351" i="1"/>
  <c r="AS343" i="1"/>
  <c r="AS335" i="1"/>
  <c r="AS327" i="1"/>
  <c r="AS319" i="1"/>
  <c r="AS311" i="1"/>
  <c r="AS303" i="1"/>
  <c r="AS295" i="1"/>
  <c r="AS287" i="1"/>
  <c r="AS279" i="1"/>
  <c r="AS271" i="1"/>
  <c r="AS263" i="1"/>
  <c r="AS255" i="1"/>
  <c r="AS247" i="1"/>
  <c r="AS239" i="1"/>
  <c r="AS231" i="1"/>
  <c r="AS223" i="1"/>
  <c r="AS215" i="1"/>
  <c r="AS207" i="1"/>
  <c r="AS199" i="1"/>
  <c r="AS191" i="1"/>
  <c r="AS183" i="1"/>
  <c r="AS175" i="1"/>
  <c r="AS167" i="1"/>
  <c r="AS159" i="1"/>
  <c r="AS151" i="1"/>
  <c r="AS143" i="1"/>
  <c r="AS135" i="1"/>
  <c r="AS127" i="1"/>
  <c r="AS119" i="1"/>
  <c r="AS111" i="1"/>
  <c r="AS103" i="1"/>
  <c r="AS95" i="1"/>
  <c r="AS87" i="1"/>
  <c r="AS79" i="1"/>
  <c r="AS71" i="1"/>
  <c r="AS63" i="1"/>
  <c r="AS55" i="1"/>
  <c r="AS47" i="1"/>
  <c r="AS39" i="1"/>
  <c r="AS31" i="1"/>
  <c r="AS23" i="1"/>
  <c r="AS15" i="1"/>
  <c r="AS7" i="1"/>
  <c r="AR413" i="1"/>
  <c r="AR293" i="1"/>
  <c r="AR229" i="1"/>
  <c r="AR101" i="1"/>
  <c r="AR37" i="1"/>
  <c r="AS430" i="1"/>
  <c r="AS422" i="1"/>
  <c r="AS414" i="1"/>
  <c r="AS406" i="1"/>
  <c r="AS398" i="1"/>
  <c r="AS390" i="1"/>
  <c r="AS382" i="1"/>
  <c r="AS374" i="1"/>
  <c r="AS366" i="1"/>
  <c r="AS358" i="1"/>
  <c r="AS350" i="1"/>
  <c r="AS342" i="1"/>
  <c r="AS334" i="1"/>
  <c r="AS326" i="1"/>
  <c r="AS318" i="1"/>
  <c r="AS310" i="1"/>
  <c r="AS302" i="1"/>
  <c r="AS294" i="1"/>
  <c r="AS286" i="1"/>
  <c r="AS278" i="1"/>
  <c r="AS270" i="1"/>
  <c r="AS262" i="1"/>
  <c r="AS254" i="1"/>
  <c r="AS246" i="1"/>
  <c r="AS238" i="1"/>
  <c r="AS230" i="1"/>
  <c r="AS222" i="1"/>
  <c r="AS214" i="1"/>
  <c r="AS206" i="1"/>
  <c r="AS198" i="1"/>
  <c r="AS190" i="1"/>
  <c r="AS182" i="1"/>
  <c r="AS174" i="1"/>
  <c r="AS166" i="1"/>
  <c r="AS158" i="1"/>
  <c r="AS150" i="1"/>
  <c r="AS142" i="1"/>
  <c r="AS134" i="1"/>
  <c r="AS126" i="1"/>
  <c r="AS118" i="1"/>
  <c r="AS110" i="1"/>
  <c r="AS102" i="1"/>
  <c r="AS94" i="1"/>
  <c r="AS86" i="1"/>
  <c r="AS78" i="1"/>
  <c r="AS70" i="1"/>
  <c r="AS62" i="1"/>
  <c r="AS54" i="1"/>
  <c r="AS46" i="1"/>
  <c r="AS38" i="1"/>
  <c r="AS30" i="1"/>
  <c r="AS22" i="1"/>
  <c r="AS14" i="1"/>
  <c r="AS6" i="1"/>
  <c r="AQ364" i="1"/>
  <c r="AQ420" i="1"/>
  <c r="AQ356" i="1"/>
  <c r="AR428" i="1"/>
  <c r="AR420" i="1"/>
  <c r="AR412" i="1"/>
  <c r="AR404" i="1"/>
  <c r="AR396" i="1"/>
  <c r="AR388" i="1"/>
  <c r="AR380" i="1"/>
  <c r="AR372" i="1"/>
  <c r="AR364" i="1"/>
  <c r="AR356" i="1"/>
  <c r="AR348" i="1"/>
  <c r="AR340" i="1"/>
  <c r="AR332" i="1"/>
  <c r="AR316" i="1"/>
  <c r="AR308" i="1"/>
  <c r="AR300" i="1"/>
  <c r="AR292" i="1"/>
  <c r="AR284" i="1"/>
  <c r="AR276" i="1"/>
  <c r="AR268" i="1"/>
  <c r="AR260" i="1"/>
  <c r="AR252" i="1"/>
  <c r="AR244" i="1"/>
  <c r="AR236" i="1"/>
  <c r="AR228" i="1"/>
  <c r="AR220" i="1"/>
  <c r="AR212" i="1"/>
  <c r="AR204" i="1"/>
  <c r="AR108" i="1"/>
  <c r="AR100" i="1"/>
  <c r="AR92" i="1"/>
  <c r="AR84" i="1"/>
  <c r="AR76" i="1"/>
  <c r="AR68" i="1"/>
  <c r="AR60" i="1"/>
  <c r="AR52" i="1"/>
  <c r="AR44" i="1"/>
  <c r="AR36" i="1"/>
  <c r="AR28" i="1"/>
  <c r="AR20" i="1"/>
  <c r="AR12" i="1"/>
  <c r="AQ412" i="1"/>
  <c r="AR427" i="1"/>
  <c r="AR419" i="1"/>
  <c r="AR411" i="1"/>
  <c r="AR403" i="1"/>
  <c r="AR395" i="1"/>
  <c r="AR387" i="1"/>
  <c r="AR379" i="1"/>
  <c r="AR371" i="1"/>
  <c r="AR363" i="1"/>
  <c r="AR355" i="1"/>
  <c r="AR307" i="1"/>
  <c r="AR299" i="1"/>
  <c r="AR291" i="1"/>
  <c r="AR283" i="1"/>
  <c r="AR275" i="1"/>
  <c r="AR267" i="1"/>
  <c r="AR259" i="1"/>
  <c r="AR251" i="1"/>
  <c r="AR243" i="1"/>
  <c r="AR235" i="1"/>
  <c r="AR227" i="1"/>
  <c r="AR219" i="1"/>
  <c r="AR211" i="1"/>
  <c r="AR203" i="1"/>
  <c r="AR107" i="1"/>
  <c r="AR99" i="1"/>
  <c r="AR91" i="1"/>
  <c r="AR83" i="1"/>
  <c r="AR75" i="1"/>
  <c r="AR67" i="1"/>
  <c r="AR59" i="1"/>
  <c r="AR51" i="1"/>
  <c r="AR43" i="1"/>
  <c r="AR35" i="1"/>
  <c r="AR27" i="1"/>
  <c r="AR19" i="1"/>
  <c r="AR11" i="1"/>
  <c r="AQ404" i="1"/>
  <c r="AR306" i="1"/>
  <c r="AR298" i="1"/>
  <c r="AR290" i="1"/>
  <c r="AR282" i="1"/>
  <c r="AR274" i="1"/>
  <c r="AR266" i="1"/>
  <c r="AR258" i="1"/>
  <c r="AR250" i="1"/>
  <c r="AR242" i="1"/>
  <c r="AR234" i="1"/>
  <c r="AR226" i="1"/>
  <c r="AR218" i="1"/>
  <c r="AR210" i="1"/>
  <c r="AR202" i="1"/>
  <c r="AR106" i="1"/>
  <c r="AR98" i="1"/>
  <c r="AR90" i="1"/>
  <c r="AR82" i="1"/>
  <c r="AR74" i="1"/>
  <c r="AR66" i="1"/>
  <c r="AR58" i="1"/>
  <c r="AR50" i="1"/>
  <c r="AR42" i="1"/>
  <c r="AR34" i="1"/>
  <c r="AR26" i="1"/>
  <c r="AR18" i="1"/>
  <c r="AR10" i="1"/>
  <c r="AQ396" i="1"/>
  <c r="AR433" i="1"/>
  <c r="AR425" i="1"/>
  <c r="AR417" i="1"/>
  <c r="AR409" i="1"/>
  <c r="AR401" i="1"/>
  <c r="AR393" i="1"/>
  <c r="AR385" i="1"/>
  <c r="AR377" i="1"/>
  <c r="AR369" i="1"/>
  <c r="AR361" i="1"/>
  <c r="AR305" i="1"/>
  <c r="AR297" i="1"/>
  <c r="AR289" i="1"/>
  <c r="AR281" i="1"/>
  <c r="AR273" i="1"/>
  <c r="AR265" i="1"/>
  <c r="AR257" i="1"/>
  <c r="AR249" i="1"/>
  <c r="AR241" i="1"/>
  <c r="AR233" i="1"/>
  <c r="AR225" i="1"/>
  <c r="AR217" i="1"/>
  <c r="AR209" i="1"/>
  <c r="AR201" i="1"/>
  <c r="AR105" i="1"/>
  <c r="AR97" i="1"/>
  <c r="AR89" i="1"/>
  <c r="AR81" i="1"/>
  <c r="AR73" i="1"/>
  <c r="AR65" i="1"/>
  <c r="AR57" i="1"/>
  <c r="AR49" i="1"/>
  <c r="AR41" i="1"/>
  <c r="AR33" i="1"/>
  <c r="AR25" i="1"/>
  <c r="AR17" i="1"/>
  <c r="AR9" i="1"/>
  <c r="AQ428" i="1"/>
  <c r="AQ388" i="1"/>
  <c r="AR432" i="1"/>
  <c r="AR424" i="1"/>
  <c r="AR416" i="1"/>
  <c r="AR408" i="1"/>
  <c r="AR400" i="1"/>
  <c r="AR392" i="1"/>
  <c r="AR384" i="1"/>
  <c r="AR376" i="1"/>
  <c r="AR368" i="1"/>
  <c r="AR360" i="1"/>
  <c r="AR304" i="1"/>
  <c r="AR296" i="1"/>
  <c r="AR288" i="1"/>
  <c r="AR280" i="1"/>
  <c r="AR272" i="1"/>
  <c r="AR264" i="1"/>
  <c r="AR256" i="1"/>
  <c r="AR248" i="1"/>
  <c r="AR240" i="1"/>
  <c r="AR232" i="1"/>
  <c r="AR224" i="1"/>
  <c r="AR216" i="1"/>
  <c r="AR208" i="1"/>
  <c r="AR200" i="1"/>
  <c r="AR104" i="1"/>
  <c r="AR96" i="1"/>
  <c r="AR88" i="1"/>
  <c r="AR80" i="1"/>
  <c r="AR72" i="1"/>
  <c r="AR64" i="1"/>
  <c r="AR56" i="1"/>
  <c r="AR48" i="1"/>
  <c r="AR40" i="1"/>
  <c r="AR32" i="1"/>
  <c r="AR24" i="1"/>
  <c r="AR16" i="1"/>
  <c r="AR8" i="1"/>
  <c r="AQ380" i="1"/>
  <c r="AR431" i="1"/>
  <c r="AR423" i="1"/>
  <c r="AR415" i="1"/>
  <c r="AR407" i="1"/>
  <c r="AR399" i="1"/>
  <c r="AR391" i="1"/>
  <c r="AR383" i="1"/>
  <c r="AR375" i="1"/>
  <c r="AR367" i="1"/>
  <c r="AR359" i="1"/>
  <c r="AR303" i="1"/>
  <c r="AR295" i="1"/>
  <c r="AR287" i="1"/>
  <c r="AR279" i="1"/>
  <c r="AR271" i="1"/>
  <c r="AR263" i="1"/>
  <c r="AR255" i="1"/>
  <c r="AR247" i="1"/>
  <c r="AR239" i="1"/>
  <c r="AR231" i="1"/>
  <c r="AR223" i="1"/>
  <c r="AR215" i="1"/>
  <c r="AR207" i="1"/>
  <c r="AR199" i="1"/>
  <c r="AR103" i="1"/>
  <c r="AR95" i="1"/>
  <c r="AR87" i="1"/>
  <c r="AR79" i="1"/>
  <c r="AR71" i="1"/>
  <c r="AR63" i="1"/>
  <c r="AR55" i="1"/>
  <c r="AR47" i="1"/>
  <c r="AR39" i="1"/>
  <c r="AR31" i="1"/>
  <c r="AR23" i="1"/>
  <c r="AR15" i="1"/>
  <c r="AR7" i="1"/>
  <c r="AQ372" i="1"/>
  <c r="AR430" i="1"/>
  <c r="AR422" i="1"/>
  <c r="AR414" i="1"/>
  <c r="AR406" i="1"/>
  <c r="AR398" i="1"/>
  <c r="AR390" i="1"/>
  <c r="AR382" i="1"/>
  <c r="AR374" i="1"/>
  <c r="AR366" i="1"/>
  <c r="AR358" i="1"/>
  <c r="AR302" i="1"/>
  <c r="AR294" i="1"/>
  <c r="AR286" i="1"/>
  <c r="AR278" i="1"/>
  <c r="AR270" i="1"/>
  <c r="AR262" i="1"/>
  <c r="AR254" i="1"/>
  <c r="AR246" i="1"/>
  <c r="AR238" i="1"/>
  <c r="AR230" i="1"/>
  <c r="AR222" i="1"/>
  <c r="AR214" i="1"/>
  <c r="AR206" i="1"/>
  <c r="AR198" i="1"/>
  <c r="AR102" i="1"/>
  <c r="AR94" i="1"/>
  <c r="AR86" i="1"/>
  <c r="AR78" i="1"/>
  <c r="AR70" i="1"/>
  <c r="AR62" i="1"/>
  <c r="AR54" i="1"/>
  <c r="AR46" i="1"/>
  <c r="AR38" i="1"/>
  <c r="AR30" i="1"/>
  <c r="AR22" i="1"/>
  <c r="AR14" i="1"/>
  <c r="AR6" i="1"/>
  <c r="AO301" i="1"/>
  <c r="AQ301" i="1"/>
  <c r="AO196" i="1"/>
  <c r="AQ196" i="1"/>
  <c r="AN194" i="1"/>
  <c r="AQ194" i="1"/>
  <c r="AN192" i="1"/>
  <c r="AQ192" i="1"/>
  <c r="AN190" i="1"/>
  <c r="AQ190" i="1"/>
  <c r="AO188" i="1"/>
  <c r="AQ188" i="1"/>
  <c r="AN186" i="1"/>
  <c r="AQ186" i="1"/>
  <c r="AN183" i="1"/>
  <c r="AQ183" i="1"/>
  <c r="AN181" i="1"/>
  <c r="AQ181" i="1"/>
  <c r="AN179" i="1"/>
  <c r="AQ179" i="1"/>
  <c r="AN177" i="1"/>
  <c r="AQ177" i="1"/>
  <c r="AN175" i="1"/>
  <c r="AQ175" i="1"/>
  <c r="AN173" i="1"/>
  <c r="AP173" i="1"/>
  <c r="AQ173" i="1"/>
  <c r="AN171" i="1"/>
  <c r="AQ171" i="1"/>
  <c r="AN169" i="1"/>
  <c r="AQ169" i="1"/>
  <c r="AN167" i="1"/>
  <c r="AQ167" i="1"/>
  <c r="AO165" i="1"/>
  <c r="AP165" i="1"/>
  <c r="AQ165" i="1"/>
  <c r="AN163" i="1"/>
  <c r="AQ163" i="1"/>
  <c r="AN160" i="1"/>
  <c r="AQ160" i="1"/>
  <c r="AN158" i="1"/>
  <c r="AQ158" i="1"/>
  <c r="AO156" i="1"/>
  <c r="AQ156" i="1"/>
  <c r="AN154" i="1"/>
  <c r="AQ154" i="1"/>
  <c r="AN152" i="1"/>
  <c r="AQ152" i="1"/>
  <c r="AN150" i="1"/>
  <c r="AQ150" i="1"/>
  <c r="AN148" i="1"/>
  <c r="AQ148" i="1"/>
  <c r="AN146" i="1"/>
  <c r="AQ146" i="1"/>
  <c r="AN144" i="1"/>
  <c r="AQ144" i="1"/>
  <c r="AN142" i="1"/>
  <c r="AQ142" i="1"/>
  <c r="AN140" i="1"/>
  <c r="AQ140" i="1"/>
  <c r="AN138" i="1"/>
  <c r="AQ138" i="1"/>
  <c r="AN136" i="1"/>
  <c r="AQ136" i="1"/>
  <c r="AN134" i="1"/>
  <c r="AQ134" i="1"/>
  <c r="AN132" i="1"/>
  <c r="AQ132" i="1"/>
  <c r="AN130" i="1"/>
  <c r="AQ130" i="1"/>
  <c r="AN128" i="1"/>
  <c r="AQ128" i="1"/>
  <c r="AN126" i="1"/>
  <c r="AQ126" i="1"/>
  <c r="AO124" i="1"/>
  <c r="AQ124" i="1"/>
  <c r="AN122" i="1"/>
  <c r="AQ122" i="1"/>
  <c r="AN120" i="1"/>
  <c r="AQ120" i="1"/>
  <c r="AN118" i="1"/>
  <c r="AQ118" i="1"/>
  <c r="AN116" i="1"/>
  <c r="AQ116" i="1"/>
  <c r="AN114" i="1"/>
  <c r="AQ114" i="1"/>
  <c r="AN112" i="1"/>
  <c r="AQ112" i="1"/>
  <c r="AN110" i="1"/>
  <c r="AQ110" i="1"/>
  <c r="AN320" i="1"/>
  <c r="AQ320" i="1"/>
  <c r="AN318" i="1"/>
  <c r="AQ318" i="1"/>
  <c r="AN317" i="1"/>
  <c r="AQ317" i="1"/>
  <c r="AP317" i="1"/>
  <c r="AN314" i="1"/>
  <c r="AQ314" i="1"/>
  <c r="AN312" i="1"/>
  <c r="AQ312" i="1"/>
  <c r="AN310" i="1"/>
  <c r="AQ310" i="1"/>
  <c r="AN352" i="1"/>
  <c r="AQ352" i="1"/>
  <c r="AN350" i="1"/>
  <c r="AQ350" i="1"/>
  <c r="AN349" i="1"/>
  <c r="AP349" i="1"/>
  <c r="AQ349" i="1"/>
  <c r="AN347" i="1"/>
  <c r="AQ347" i="1"/>
  <c r="AN345" i="1"/>
  <c r="AQ345" i="1"/>
  <c r="AN343" i="1"/>
  <c r="AQ343" i="1"/>
  <c r="AN341" i="1"/>
  <c r="AP341" i="1"/>
  <c r="AQ341" i="1"/>
  <c r="AN339" i="1"/>
  <c r="AQ339" i="1"/>
  <c r="AN337" i="1"/>
  <c r="AQ337" i="1"/>
  <c r="AN335" i="1"/>
  <c r="AQ335" i="1"/>
  <c r="AN330" i="1"/>
  <c r="AQ330" i="1"/>
  <c r="AN328" i="1"/>
  <c r="AQ328" i="1"/>
  <c r="AN326" i="1"/>
  <c r="AQ326" i="1"/>
  <c r="AN324" i="1"/>
  <c r="AO324" i="1"/>
  <c r="AN322" i="1"/>
  <c r="AQ322" i="1"/>
  <c r="AN309" i="1"/>
  <c r="AQ309" i="1"/>
  <c r="AQ348" i="1"/>
  <c r="AQ340" i="1"/>
  <c r="AP181" i="1"/>
  <c r="AQ332" i="1"/>
  <c r="AQ324" i="1"/>
  <c r="AQ316" i="1"/>
  <c r="AN195" i="1"/>
  <c r="AQ195" i="1"/>
  <c r="AN193" i="1"/>
  <c r="AQ193" i="1"/>
  <c r="AN191" i="1"/>
  <c r="AQ191" i="1"/>
  <c r="AN189" i="1"/>
  <c r="AQ189" i="1"/>
  <c r="AN187" i="1"/>
  <c r="AQ187" i="1"/>
  <c r="AN185" i="1"/>
  <c r="AQ185" i="1"/>
  <c r="AN184" i="1"/>
  <c r="AQ184" i="1"/>
  <c r="AN182" i="1"/>
  <c r="AQ182" i="1"/>
  <c r="AN180" i="1"/>
  <c r="AQ180" i="1"/>
  <c r="AN178" i="1"/>
  <c r="AQ178" i="1"/>
  <c r="AN176" i="1"/>
  <c r="AQ176" i="1"/>
  <c r="AN174" i="1"/>
  <c r="AQ174" i="1"/>
  <c r="AN172" i="1"/>
  <c r="AQ172" i="1"/>
  <c r="AN170" i="1"/>
  <c r="AQ170" i="1"/>
  <c r="AN168" i="1"/>
  <c r="AQ168" i="1"/>
  <c r="AN166" i="1"/>
  <c r="AQ166" i="1"/>
  <c r="AN164" i="1"/>
  <c r="AQ164" i="1"/>
  <c r="AN162" i="1"/>
  <c r="AQ162" i="1"/>
  <c r="AN161" i="1"/>
  <c r="AQ161" i="1"/>
  <c r="AN159" i="1"/>
  <c r="AQ159" i="1"/>
  <c r="AN157" i="1"/>
  <c r="AP157" i="1"/>
  <c r="AQ157" i="1"/>
  <c r="AN155" i="1"/>
  <c r="AQ155" i="1"/>
  <c r="AN153" i="1"/>
  <c r="AQ153" i="1"/>
  <c r="AN151" i="1"/>
  <c r="AQ151" i="1"/>
  <c r="AN149" i="1"/>
  <c r="AP149" i="1"/>
  <c r="AQ149" i="1"/>
  <c r="AN147" i="1"/>
  <c r="AQ147" i="1"/>
  <c r="AN145" i="1"/>
  <c r="AQ145" i="1"/>
  <c r="AN143" i="1"/>
  <c r="AQ143" i="1"/>
  <c r="AN141" i="1"/>
  <c r="AP141" i="1"/>
  <c r="AQ141" i="1"/>
  <c r="AN139" i="1"/>
  <c r="AQ139" i="1"/>
  <c r="AN137" i="1"/>
  <c r="AQ137" i="1"/>
  <c r="AN135" i="1"/>
  <c r="AQ135" i="1"/>
  <c r="AO133" i="1"/>
  <c r="AP133" i="1"/>
  <c r="AQ133" i="1"/>
  <c r="AN131" i="1"/>
  <c r="AQ131" i="1"/>
  <c r="AN129" i="1"/>
  <c r="AQ129" i="1"/>
  <c r="AN127" i="1"/>
  <c r="AQ127" i="1"/>
  <c r="AN125" i="1"/>
  <c r="AQ125" i="1"/>
  <c r="AP125" i="1"/>
  <c r="AN123" i="1"/>
  <c r="AQ123" i="1"/>
  <c r="AN121" i="1"/>
  <c r="AQ121" i="1"/>
  <c r="AN119" i="1"/>
  <c r="AQ119" i="1"/>
  <c r="AN117" i="1"/>
  <c r="AQ117" i="1"/>
  <c r="AN115" i="1"/>
  <c r="AQ115" i="1"/>
  <c r="AN113" i="1"/>
  <c r="AQ113" i="1"/>
  <c r="AN111" i="1"/>
  <c r="AQ111" i="1"/>
  <c r="AN109" i="1"/>
  <c r="AP109" i="1"/>
  <c r="AQ109" i="1"/>
  <c r="AN319" i="1"/>
  <c r="AQ319" i="1"/>
  <c r="AN315" i="1"/>
  <c r="AQ315" i="1"/>
  <c r="AN313" i="1"/>
  <c r="AQ313" i="1"/>
  <c r="AN311" i="1"/>
  <c r="AQ311" i="1"/>
  <c r="AN351" i="1"/>
  <c r="AQ351" i="1"/>
  <c r="AN346" i="1"/>
  <c r="AQ346" i="1"/>
  <c r="AN344" i="1"/>
  <c r="AQ344" i="1"/>
  <c r="AN342" i="1"/>
  <c r="AQ342" i="1"/>
  <c r="AN338" i="1"/>
  <c r="AQ338" i="1"/>
  <c r="AN336" i="1"/>
  <c r="AQ336" i="1"/>
  <c r="AN334" i="1"/>
  <c r="AQ334" i="1"/>
  <c r="AO333" i="1"/>
  <c r="AP333" i="1"/>
  <c r="AQ333" i="1"/>
  <c r="AN331" i="1"/>
  <c r="AQ331" i="1"/>
  <c r="AN329" i="1"/>
  <c r="AQ329" i="1"/>
  <c r="AN327" i="1"/>
  <c r="AQ327" i="1"/>
  <c r="AN325" i="1"/>
  <c r="AP325" i="1"/>
  <c r="AQ325" i="1"/>
  <c r="AN323" i="1"/>
  <c r="AQ323" i="1"/>
  <c r="AN321" i="1"/>
  <c r="AQ321" i="1"/>
  <c r="AN386" i="1"/>
  <c r="AQ386" i="1"/>
  <c r="AN370" i="1"/>
  <c r="AQ370" i="1"/>
  <c r="AN362" i="1"/>
  <c r="AQ362" i="1"/>
  <c r="AN354" i="1"/>
  <c r="AQ354" i="1"/>
  <c r="AN426" i="1"/>
  <c r="AQ426" i="1"/>
  <c r="AN418" i="1"/>
  <c r="AQ418" i="1"/>
  <c r="AN410" i="1"/>
  <c r="AQ410" i="1"/>
  <c r="AN402" i="1"/>
  <c r="AQ402" i="1"/>
  <c r="AN394" i="1"/>
  <c r="AQ394" i="1"/>
  <c r="AN378" i="1"/>
  <c r="AQ378" i="1"/>
  <c r="AQ429" i="1"/>
  <c r="AQ421" i="1"/>
  <c r="AQ413" i="1"/>
  <c r="AQ397" i="1"/>
  <c r="AQ389" i="1"/>
  <c r="AQ381" i="1"/>
  <c r="AQ373" i="1"/>
  <c r="AQ365" i="1"/>
  <c r="AQ357" i="1"/>
  <c r="AP397" i="1"/>
  <c r="AQ427" i="1"/>
  <c r="AQ419" i="1"/>
  <c r="AQ411" i="1"/>
  <c r="AQ403" i="1"/>
  <c r="AQ395" i="1"/>
  <c r="AQ387" i="1"/>
  <c r="AQ379" i="1"/>
  <c r="AQ371" i="1"/>
  <c r="AQ363" i="1"/>
  <c r="AQ355" i="1"/>
  <c r="AO427" i="1"/>
  <c r="AO404" i="1"/>
  <c r="AQ433" i="1"/>
  <c r="AQ425" i="1"/>
  <c r="AQ417" i="1"/>
  <c r="AQ409" i="1"/>
  <c r="AQ401" i="1"/>
  <c r="AQ393" i="1"/>
  <c r="AQ385" i="1"/>
  <c r="AQ377" i="1"/>
  <c r="AQ369" i="1"/>
  <c r="AQ361" i="1"/>
  <c r="AO383" i="1"/>
  <c r="AQ432" i="1"/>
  <c r="AQ424" i="1"/>
  <c r="AQ416" i="1"/>
  <c r="AQ408" i="1"/>
  <c r="AQ400" i="1"/>
  <c r="AQ392" i="1"/>
  <c r="AQ384" i="1"/>
  <c r="AQ376" i="1"/>
  <c r="AQ368" i="1"/>
  <c r="AQ360" i="1"/>
  <c r="AO363" i="1"/>
  <c r="AQ431" i="1"/>
  <c r="AQ423" i="1"/>
  <c r="AQ415" i="1"/>
  <c r="AQ407" i="1"/>
  <c r="AQ399" i="1"/>
  <c r="AQ391" i="1"/>
  <c r="AQ383" i="1"/>
  <c r="AQ375" i="1"/>
  <c r="AQ367" i="1"/>
  <c r="AQ359" i="1"/>
  <c r="AQ430" i="1"/>
  <c r="AQ422" i="1"/>
  <c r="AQ414" i="1"/>
  <c r="AQ406" i="1"/>
  <c r="AQ398" i="1"/>
  <c r="AQ390" i="1"/>
  <c r="AQ382" i="1"/>
  <c r="AQ374" i="1"/>
  <c r="AQ366" i="1"/>
  <c r="AQ358" i="1"/>
  <c r="AN107" i="1"/>
  <c r="AP107" i="1"/>
  <c r="AN106" i="1"/>
  <c r="AP106" i="1"/>
  <c r="AN104" i="1"/>
  <c r="AP104" i="1"/>
  <c r="AN102" i="1"/>
  <c r="AP102" i="1"/>
  <c r="AN100" i="1"/>
  <c r="AP100" i="1"/>
  <c r="AN98" i="1"/>
  <c r="AP98" i="1"/>
  <c r="AN96" i="1"/>
  <c r="AP96" i="1"/>
  <c r="AN94" i="1"/>
  <c r="AP94" i="1"/>
  <c r="AN92" i="1"/>
  <c r="AP92" i="1"/>
  <c r="AN90" i="1"/>
  <c r="AP90" i="1"/>
  <c r="AN88" i="1"/>
  <c r="AP88" i="1"/>
  <c r="AN86" i="1"/>
  <c r="AP86" i="1"/>
  <c r="AN84" i="1"/>
  <c r="AP84" i="1"/>
  <c r="AN82" i="1"/>
  <c r="AP82" i="1"/>
  <c r="AN80" i="1"/>
  <c r="AP80" i="1"/>
  <c r="AN78" i="1"/>
  <c r="AP78" i="1"/>
  <c r="AN76" i="1"/>
  <c r="AP76" i="1"/>
  <c r="AN74" i="1"/>
  <c r="AP74" i="1"/>
  <c r="AN72" i="1"/>
  <c r="AP72" i="1"/>
  <c r="AN70" i="1"/>
  <c r="AP70" i="1"/>
  <c r="AN68" i="1"/>
  <c r="AP68" i="1"/>
  <c r="AN66" i="1"/>
  <c r="AP66" i="1"/>
  <c r="AN64" i="1"/>
  <c r="AP64" i="1"/>
  <c r="AN62" i="1"/>
  <c r="AP62" i="1"/>
  <c r="AN60" i="1"/>
  <c r="AP60" i="1"/>
  <c r="AN58" i="1"/>
  <c r="AP58" i="1"/>
  <c r="AN56" i="1"/>
  <c r="AP56" i="1"/>
  <c r="AN55" i="1"/>
  <c r="AP55" i="1"/>
  <c r="AN53" i="1"/>
  <c r="AP53" i="1"/>
  <c r="AN51" i="1"/>
  <c r="AP51" i="1"/>
  <c r="AN49" i="1"/>
  <c r="AP49" i="1"/>
  <c r="AN47" i="1"/>
  <c r="AP47" i="1"/>
  <c r="AN45" i="1"/>
  <c r="AP45" i="1"/>
  <c r="AN43" i="1"/>
  <c r="AP43" i="1"/>
  <c r="AN41" i="1"/>
  <c r="AP41" i="1"/>
  <c r="AN39" i="1"/>
  <c r="AP39" i="1"/>
  <c r="AN37" i="1"/>
  <c r="AP37" i="1"/>
  <c r="AN35" i="1"/>
  <c r="AP35" i="1"/>
  <c r="AN33" i="1"/>
  <c r="AP33" i="1"/>
  <c r="AN31" i="1"/>
  <c r="AP31" i="1"/>
  <c r="AO29" i="1"/>
  <c r="AP29" i="1"/>
  <c r="AN27" i="1"/>
  <c r="AP27" i="1"/>
  <c r="AN26" i="1"/>
  <c r="AP26" i="1"/>
  <c r="AN24" i="1"/>
  <c r="AP24" i="1"/>
  <c r="AN22" i="1"/>
  <c r="AP22" i="1"/>
  <c r="AN20" i="1"/>
  <c r="AP20" i="1"/>
  <c r="AN18" i="1"/>
  <c r="AP18" i="1"/>
  <c r="AN16" i="1"/>
  <c r="AP16" i="1"/>
  <c r="AN14" i="1"/>
  <c r="AP14" i="1"/>
  <c r="AN12" i="1"/>
  <c r="AP12" i="1"/>
  <c r="AN10" i="1"/>
  <c r="AP10" i="1"/>
  <c r="AN7" i="1"/>
  <c r="AP7" i="1"/>
  <c r="AN307" i="1"/>
  <c r="AP307" i="1"/>
  <c r="AN305" i="1"/>
  <c r="AP305" i="1"/>
  <c r="AN304" i="1"/>
  <c r="AP304" i="1"/>
  <c r="AN302" i="1"/>
  <c r="AP302" i="1"/>
  <c r="AN300" i="1"/>
  <c r="AP300" i="1"/>
  <c r="AN298" i="1"/>
  <c r="AP298" i="1"/>
  <c r="AN296" i="1"/>
  <c r="AP296" i="1"/>
  <c r="AN294" i="1"/>
  <c r="AP294" i="1"/>
  <c r="AN292" i="1"/>
  <c r="AP292" i="1"/>
  <c r="AN290" i="1"/>
  <c r="AP290" i="1"/>
  <c r="AN288" i="1"/>
  <c r="AP288" i="1"/>
  <c r="AN286" i="1"/>
  <c r="AP286" i="1"/>
  <c r="AN284" i="1"/>
  <c r="AP284" i="1"/>
  <c r="AN282" i="1"/>
  <c r="AP282" i="1"/>
  <c r="AN280" i="1"/>
  <c r="AP280" i="1"/>
  <c r="AN278" i="1"/>
  <c r="AP278" i="1"/>
  <c r="AN276" i="1"/>
  <c r="AP276" i="1"/>
  <c r="AN274" i="1"/>
  <c r="AP274" i="1"/>
  <c r="AN272" i="1"/>
  <c r="AP272" i="1"/>
  <c r="AN270" i="1"/>
  <c r="AP270" i="1"/>
  <c r="AN268" i="1"/>
  <c r="AP268" i="1"/>
  <c r="AN266" i="1"/>
  <c r="AP266" i="1"/>
  <c r="AN264" i="1"/>
  <c r="AP264" i="1"/>
  <c r="AN262" i="1"/>
  <c r="AP262" i="1"/>
  <c r="AN260" i="1"/>
  <c r="AP260" i="1"/>
  <c r="AN258" i="1"/>
  <c r="AP258" i="1"/>
  <c r="AN256" i="1"/>
  <c r="AP256" i="1"/>
  <c r="AN254" i="1"/>
  <c r="AP254" i="1"/>
  <c r="AN252" i="1"/>
  <c r="AP252" i="1"/>
  <c r="AN250" i="1"/>
  <c r="AP250" i="1"/>
  <c r="AN248" i="1"/>
  <c r="AP248" i="1"/>
  <c r="AN247" i="1"/>
  <c r="AP247" i="1"/>
  <c r="AN246" i="1"/>
  <c r="AP246" i="1"/>
  <c r="AN244" i="1"/>
  <c r="AP244" i="1"/>
  <c r="AN242" i="1"/>
  <c r="AP242" i="1"/>
  <c r="AN240" i="1"/>
  <c r="AP240" i="1"/>
  <c r="AN238" i="1"/>
  <c r="AP238" i="1"/>
  <c r="AN236" i="1"/>
  <c r="AP236" i="1"/>
  <c r="AN234" i="1"/>
  <c r="AP234" i="1"/>
  <c r="AN232" i="1"/>
  <c r="AP232" i="1"/>
  <c r="AN231" i="1"/>
  <c r="AP231" i="1"/>
  <c r="AN229" i="1"/>
  <c r="AP229" i="1"/>
  <c r="AN227" i="1"/>
  <c r="AP227" i="1"/>
  <c r="AN226" i="1"/>
  <c r="AP226" i="1"/>
  <c r="AN225" i="1"/>
  <c r="AP225" i="1"/>
  <c r="AN224" i="1"/>
  <c r="AP224" i="1"/>
  <c r="AN223" i="1"/>
  <c r="AP223" i="1"/>
  <c r="AN222" i="1"/>
  <c r="AP222" i="1"/>
  <c r="AN221" i="1"/>
  <c r="AP221" i="1"/>
  <c r="AO220" i="1"/>
  <c r="AP220" i="1"/>
  <c r="AN219" i="1"/>
  <c r="AP219" i="1"/>
  <c r="AN217" i="1"/>
  <c r="AP217" i="1"/>
  <c r="AN216" i="1"/>
  <c r="AP216" i="1"/>
  <c r="AN215" i="1"/>
  <c r="AP215" i="1"/>
  <c r="AN214" i="1"/>
  <c r="AP214" i="1"/>
  <c r="AN213" i="1"/>
  <c r="AP213" i="1"/>
  <c r="AN212" i="1"/>
  <c r="AP212" i="1"/>
  <c r="AN211" i="1"/>
  <c r="AP211" i="1"/>
  <c r="AN210" i="1"/>
  <c r="AP210" i="1"/>
  <c r="AN209" i="1"/>
  <c r="AP209" i="1"/>
  <c r="AN208" i="1"/>
  <c r="AP208" i="1"/>
  <c r="AN207" i="1"/>
  <c r="AP207" i="1"/>
  <c r="AN206" i="1"/>
  <c r="AP206" i="1"/>
  <c r="AN205" i="1"/>
  <c r="AP205" i="1"/>
  <c r="AN204" i="1"/>
  <c r="AP204" i="1"/>
  <c r="AN203" i="1"/>
  <c r="AP203" i="1"/>
  <c r="AN202" i="1"/>
  <c r="AP202" i="1"/>
  <c r="AN201" i="1"/>
  <c r="AP201" i="1"/>
  <c r="AN200" i="1"/>
  <c r="AP200" i="1"/>
  <c r="AN199" i="1"/>
  <c r="AP199" i="1"/>
  <c r="AN198" i="1"/>
  <c r="AP198" i="1"/>
  <c r="AO197" i="1"/>
  <c r="AP197" i="1"/>
  <c r="AN373" i="1"/>
  <c r="AP381" i="1"/>
  <c r="AN108" i="1"/>
  <c r="AP108" i="1"/>
  <c r="AN105" i="1"/>
  <c r="AP105" i="1"/>
  <c r="AN103" i="1"/>
  <c r="AP103" i="1"/>
  <c r="AN101" i="1"/>
  <c r="AP101" i="1"/>
  <c r="AN99" i="1"/>
  <c r="AP99" i="1"/>
  <c r="AN97" i="1"/>
  <c r="AP97" i="1"/>
  <c r="AN95" i="1"/>
  <c r="AP95" i="1"/>
  <c r="AO93" i="1"/>
  <c r="AP93" i="1"/>
  <c r="AN91" i="1"/>
  <c r="AP91" i="1"/>
  <c r="AN89" i="1"/>
  <c r="AP89" i="1"/>
  <c r="AN87" i="1"/>
  <c r="AP87" i="1"/>
  <c r="AN85" i="1"/>
  <c r="AP85" i="1"/>
  <c r="AN83" i="1"/>
  <c r="AP83" i="1"/>
  <c r="AN81" i="1"/>
  <c r="AP81" i="1"/>
  <c r="AN79" i="1"/>
  <c r="AP79" i="1"/>
  <c r="AN77" i="1"/>
  <c r="AP77" i="1"/>
  <c r="AN75" i="1"/>
  <c r="AP75" i="1"/>
  <c r="AN73" i="1"/>
  <c r="AP73" i="1"/>
  <c r="AN71" i="1"/>
  <c r="AP71" i="1"/>
  <c r="AN69" i="1"/>
  <c r="AP69" i="1"/>
  <c r="AN67" i="1"/>
  <c r="AP67" i="1"/>
  <c r="AN65" i="1"/>
  <c r="AP65" i="1"/>
  <c r="AN63" i="1"/>
  <c r="AP63" i="1"/>
  <c r="AN61" i="1"/>
  <c r="AP61" i="1"/>
  <c r="AN59" i="1"/>
  <c r="AP59" i="1"/>
  <c r="AN57" i="1"/>
  <c r="AP57" i="1"/>
  <c r="AN54" i="1"/>
  <c r="AP54" i="1"/>
  <c r="AN52" i="1"/>
  <c r="AP52" i="1"/>
  <c r="AN50" i="1"/>
  <c r="AP50" i="1"/>
  <c r="AN48" i="1"/>
  <c r="AP48" i="1"/>
  <c r="AN46" i="1"/>
  <c r="AP46" i="1"/>
  <c r="AN44" i="1"/>
  <c r="AP44" i="1"/>
  <c r="AN42" i="1"/>
  <c r="AP42" i="1"/>
  <c r="AN40" i="1"/>
  <c r="AP40" i="1"/>
  <c r="AN38" i="1"/>
  <c r="AP38" i="1"/>
  <c r="AN36" i="1"/>
  <c r="AP36" i="1"/>
  <c r="AN34" i="1"/>
  <c r="AP34" i="1"/>
  <c r="AN32" i="1"/>
  <c r="AP32" i="1"/>
  <c r="AN30" i="1"/>
  <c r="AP30" i="1"/>
  <c r="AN28" i="1"/>
  <c r="AP28" i="1"/>
  <c r="AN25" i="1"/>
  <c r="AP25" i="1"/>
  <c r="AN23" i="1"/>
  <c r="AP23" i="1"/>
  <c r="AN21" i="1"/>
  <c r="AP21" i="1"/>
  <c r="AN19" i="1"/>
  <c r="AP19" i="1"/>
  <c r="AN17" i="1"/>
  <c r="AP17" i="1"/>
  <c r="AN15" i="1"/>
  <c r="AP15" i="1"/>
  <c r="AN13" i="1"/>
  <c r="AP13" i="1"/>
  <c r="AN11" i="1"/>
  <c r="AP11" i="1"/>
  <c r="AN9" i="1"/>
  <c r="AP9" i="1"/>
  <c r="AN8" i="1"/>
  <c r="AP8" i="1"/>
  <c r="AN6" i="1"/>
  <c r="AP6" i="1"/>
  <c r="AN308" i="1"/>
  <c r="AP308" i="1"/>
  <c r="AN306" i="1"/>
  <c r="AP306" i="1"/>
  <c r="AN303" i="1"/>
  <c r="AP303" i="1"/>
  <c r="AN299" i="1"/>
  <c r="AP299" i="1"/>
  <c r="AN297" i="1"/>
  <c r="AP297" i="1"/>
  <c r="AN295" i="1"/>
  <c r="AP295" i="1"/>
  <c r="AN293" i="1"/>
  <c r="AP293" i="1"/>
  <c r="AN291" i="1"/>
  <c r="AP291" i="1"/>
  <c r="AN289" i="1"/>
  <c r="AP289" i="1"/>
  <c r="AN287" i="1"/>
  <c r="AP287" i="1"/>
  <c r="AN285" i="1"/>
  <c r="AP285" i="1"/>
  <c r="AN283" i="1"/>
  <c r="AP283" i="1"/>
  <c r="AN281" i="1"/>
  <c r="AP281" i="1"/>
  <c r="AN279" i="1"/>
  <c r="AP279" i="1"/>
  <c r="AN277" i="1"/>
  <c r="AP277" i="1"/>
  <c r="AN275" i="1"/>
  <c r="AP275" i="1"/>
  <c r="AN273" i="1"/>
  <c r="AP273" i="1"/>
  <c r="AN271" i="1"/>
  <c r="AP271" i="1"/>
  <c r="AN269" i="1"/>
  <c r="AP269" i="1"/>
  <c r="AN267" i="1"/>
  <c r="AP267" i="1"/>
  <c r="AN265" i="1"/>
  <c r="AP265" i="1"/>
  <c r="AN263" i="1"/>
  <c r="AP263" i="1"/>
  <c r="AN261" i="1"/>
  <c r="AP261" i="1"/>
  <c r="AN259" i="1"/>
  <c r="AP259" i="1"/>
  <c r="AN257" i="1"/>
  <c r="AP257" i="1"/>
  <c r="AN255" i="1"/>
  <c r="AP255" i="1"/>
  <c r="AN253" i="1"/>
  <c r="AP253" i="1"/>
  <c r="AN251" i="1"/>
  <c r="AP251" i="1"/>
  <c r="AN249" i="1"/>
  <c r="AP249" i="1"/>
  <c r="AN245" i="1"/>
  <c r="AP245" i="1"/>
  <c r="AN243" i="1"/>
  <c r="AP243" i="1"/>
  <c r="AN241" i="1"/>
  <c r="AP241" i="1"/>
  <c r="AN239" i="1"/>
  <c r="AP239" i="1"/>
  <c r="AO237" i="1"/>
  <c r="AP237" i="1"/>
  <c r="AN235" i="1"/>
  <c r="AP235" i="1"/>
  <c r="AN233" i="1"/>
  <c r="AP233" i="1"/>
  <c r="AN230" i="1"/>
  <c r="AP230" i="1"/>
  <c r="AN228" i="1"/>
  <c r="AP228" i="1"/>
  <c r="AN218" i="1"/>
  <c r="AP218" i="1"/>
  <c r="AP373" i="1"/>
  <c r="AP429" i="1"/>
  <c r="AP365" i="1"/>
  <c r="AP309" i="1"/>
  <c r="AP301" i="1"/>
  <c r="AP413" i="1"/>
  <c r="AO357" i="1"/>
  <c r="AN357" i="1"/>
  <c r="AO421" i="1"/>
  <c r="AN421" i="1"/>
  <c r="AO405" i="1"/>
  <c r="AN405" i="1"/>
  <c r="AO389" i="1"/>
  <c r="AN389" i="1"/>
  <c r="AP405" i="1"/>
  <c r="AP189" i="1"/>
  <c r="AN364" i="1"/>
  <c r="AO423" i="1"/>
  <c r="AO403" i="1"/>
  <c r="AO380" i="1"/>
  <c r="AO359" i="1"/>
  <c r="AO316" i="1"/>
  <c r="AP428" i="1"/>
  <c r="AP420" i="1"/>
  <c r="AP412" i="1"/>
  <c r="AP404" i="1"/>
  <c r="AP396" i="1"/>
  <c r="AP388" i="1"/>
  <c r="AP380" i="1"/>
  <c r="AP372" i="1"/>
  <c r="AP364" i="1"/>
  <c r="AP356" i="1"/>
  <c r="AP348" i="1"/>
  <c r="AP340" i="1"/>
  <c r="AP332" i="1"/>
  <c r="AP324" i="1"/>
  <c r="AP316" i="1"/>
  <c r="AP196" i="1"/>
  <c r="AP188" i="1"/>
  <c r="AP180" i="1"/>
  <c r="AP172" i="1"/>
  <c r="AP164" i="1"/>
  <c r="AP156" i="1"/>
  <c r="AP148" i="1"/>
  <c r="AP140" i="1"/>
  <c r="AP132" i="1"/>
  <c r="AP124" i="1"/>
  <c r="AP116" i="1"/>
  <c r="AO420" i="1"/>
  <c r="AO399" i="1"/>
  <c r="AO379" i="1"/>
  <c r="AO356" i="1"/>
  <c r="AO116" i="1"/>
  <c r="AP427" i="1"/>
  <c r="AP419" i="1"/>
  <c r="AP411" i="1"/>
  <c r="AP403" i="1"/>
  <c r="AP395" i="1"/>
  <c r="AP387" i="1"/>
  <c r="AP379" i="1"/>
  <c r="AP371" i="1"/>
  <c r="AP363" i="1"/>
  <c r="AP355" i="1"/>
  <c r="AP347" i="1"/>
  <c r="AP339" i="1"/>
  <c r="AP331" i="1"/>
  <c r="AP323" i="1"/>
  <c r="AP315" i="1"/>
  <c r="AP195" i="1"/>
  <c r="AP187" i="1"/>
  <c r="AP179" i="1"/>
  <c r="AP171" i="1"/>
  <c r="AP163" i="1"/>
  <c r="AP155" i="1"/>
  <c r="AP147" i="1"/>
  <c r="AP139" i="1"/>
  <c r="AP131" i="1"/>
  <c r="AP123" i="1"/>
  <c r="AP115" i="1"/>
  <c r="AN428" i="1"/>
  <c r="AO419" i="1"/>
  <c r="AO396" i="1"/>
  <c r="AO375" i="1"/>
  <c r="AO355" i="1"/>
  <c r="AP426" i="1"/>
  <c r="AP418" i="1"/>
  <c r="AP410" i="1"/>
  <c r="AP402" i="1"/>
  <c r="AP394" i="1"/>
  <c r="AP386" i="1"/>
  <c r="AP378" i="1"/>
  <c r="AP370" i="1"/>
  <c r="AP362" i="1"/>
  <c r="AP354" i="1"/>
  <c r="AP346" i="1"/>
  <c r="AP338" i="1"/>
  <c r="AP330" i="1"/>
  <c r="AP322" i="1"/>
  <c r="AP314" i="1"/>
  <c r="AP194" i="1"/>
  <c r="AP186" i="1"/>
  <c r="AP178" i="1"/>
  <c r="AP170" i="1"/>
  <c r="AP162" i="1"/>
  <c r="AP154" i="1"/>
  <c r="AP146" i="1"/>
  <c r="AP138" i="1"/>
  <c r="AP130" i="1"/>
  <c r="AP122" i="1"/>
  <c r="AP114" i="1"/>
  <c r="AN333" i="1"/>
  <c r="AO415" i="1"/>
  <c r="AO395" i="1"/>
  <c r="AO372" i="1"/>
  <c r="AP433" i="1"/>
  <c r="AP425" i="1"/>
  <c r="AP417" i="1"/>
  <c r="AP409" i="1"/>
  <c r="AP401" i="1"/>
  <c r="AP393" i="1"/>
  <c r="AP385" i="1"/>
  <c r="AP377" i="1"/>
  <c r="AP369" i="1"/>
  <c r="AP361" i="1"/>
  <c r="AP345" i="1"/>
  <c r="AP337" i="1"/>
  <c r="AP329" i="1"/>
  <c r="AP321" i="1"/>
  <c r="AP313" i="1"/>
  <c r="AP193" i="1"/>
  <c r="AP185" i="1"/>
  <c r="AP177" i="1"/>
  <c r="AP169" i="1"/>
  <c r="AP161" i="1"/>
  <c r="AP153" i="1"/>
  <c r="AP145" i="1"/>
  <c r="AP137" i="1"/>
  <c r="AP129" i="1"/>
  <c r="AP121" i="1"/>
  <c r="AP113" i="1"/>
  <c r="AO412" i="1"/>
  <c r="AO391" i="1"/>
  <c r="AO371" i="1"/>
  <c r="AO348" i="1"/>
  <c r="AP432" i="1"/>
  <c r="AP424" i="1"/>
  <c r="AP416" i="1"/>
  <c r="AP408" i="1"/>
  <c r="AP400" i="1"/>
  <c r="AP392" i="1"/>
  <c r="AP384" i="1"/>
  <c r="AP376" i="1"/>
  <c r="AP368" i="1"/>
  <c r="AP360" i="1"/>
  <c r="AP352" i="1"/>
  <c r="AP344" i="1"/>
  <c r="AP336" i="1"/>
  <c r="AP328" i="1"/>
  <c r="AP320" i="1"/>
  <c r="AP312" i="1"/>
  <c r="AP192" i="1"/>
  <c r="AP184" i="1"/>
  <c r="AP176" i="1"/>
  <c r="AP168" i="1"/>
  <c r="AP160" i="1"/>
  <c r="AP152" i="1"/>
  <c r="AP144" i="1"/>
  <c r="AP136" i="1"/>
  <c r="AP128" i="1"/>
  <c r="AP120" i="1"/>
  <c r="AP112" i="1"/>
  <c r="AO431" i="1"/>
  <c r="AO411" i="1"/>
  <c r="AO388" i="1"/>
  <c r="AO367" i="1"/>
  <c r="AO340" i="1"/>
  <c r="AP431" i="1"/>
  <c r="AP423" i="1"/>
  <c r="AP415" i="1"/>
  <c r="AP407" i="1"/>
  <c r="AP399" i="1"/>
  <c r="AP391" i="1"/>
  <c r="AP383" i="1"/>
  <c r="AP375" i="1"/>
  <c r="AP367" i="1"/>
  <c r="AP359" i="1"/>
  <c r="AP351" i="1"/>
  <c r="AP343" i="1"/>
  <c r="AP335" i="1"/>
  <c r="AP327" i="1"/>
  <c r="AP319" i="1"/>
  <c r="AP311" i="1"/>
  <c r="AP191" i="1"/>
  <c r="AP183" i="1"/>
  <c r="AP175" i="1"/>
  <c r="AP167" i="1"/>
  <c r="AP159" i="1"/>
  <c r="AP151" i="1"/>
  <c r="AP143" i="1"/>
  <c r="AP135" i="1"/>
  <c r="AP127" i="1"/>
  <c r="AP119" i="1"/>
  <c r="AP111" i="1"/>
  <c r="AO407" i="1"/>
  <c r="AO387" i="1"/>
  <c r="AO332" i="1"/>
  <c r="AP430" i="1"/>
  <c r="AP422" i="1"/>
  <c r="AP414" i="1"/>
  <c r="AP406" i="1"/>
  <c r="AP398" i="1"/>
  <c r="AP390" i="1"/>
  <c r="AP382" i="1"/>
  <c r="AP374" i="1"/>
  <c r="AP366" i="1"/>
  <c r="AP358" i="1"/>
  <c r="AP350" i="1"/>
  <c r="AP342" i="1"/>
  <c r="AP334" i="1"/>
  <c r="AP326" i="1"/>
  <c r="AP318" i="1"/>
  <c r="AP310" i="1"/>
  <c r="AP190" i="1"/>
  <c r="AP182" i="1"/>
  <c r="AP174" i="1"/>
  <c r="AP166" i="1"/>
  <c r="AP158" i="1"/>
  <c r="AP150" i="1"/>
  <c r="AP142" i="1"/>
  <c r="AP134" i="1"/>
  <c r="AP126" i="1"/>
  <c r="AP118" i="1"/>
  <c r="AP110" i="1"/>
  <c r="AN429" i="1"/>
  <c r="AN397" i="1"/>
  <c r="AN365" i="1"/>
  <c r="AN301" i="1"/>
  <c r="AN237" i="1"/>
  <c r="AN197" i="1"/>
  <c r="AN165" i="1"/>
  <c r="AN133" i="1"/>
  <c r="AN93" i="1"/>
  <c r="AN29" i="1"/>
  <c r="AO413" i="1"/>
  <c r="AO381" i="1"/>
  <c r="AO349" i="1"/>
  <c r="AO341" i="1"/>
  <c r="AO325" i="1"/>
  <c r="AO317" i="1"/>
  <c r="AO309" i="1"/>
  <c r="AO293" i="1"/>
  <c r="AO285" i="1"/>
  <c r="AO277" i="1"/>
  <c r="AO269" i="1"/>
  <c r="AO261" i="1"/>
  <c r="AO253" i="1"/>
  <c r="AO245" i="1"/>
  <c r="AO229" i="1"/>
  <c r="AO221" i="1"/>
  <c r="AO213" i="1"/>
  <c r="AO205" i="1"/>
  <c r="AO189" i="1"/>
  <c r="AO181" i="1"/>
  <c r="AO173" i="1"/>
  <c r="AO157" i="1"/>
  <c r="AO149" i="1"/>
  <c r="AO141" i="1"/>
  <c r="AO125" i="1"/>
  <c r="AO117" i="1"/>
  <c r="AO109" i="1"/>
  <c r="AO101" i="1"/>
  <c r="AO85" i="1"/>
  <c r="AO77" i="1"/>
  <c r="AO69" i="1"/>
  <c r="AO61" i="1"/>
  <c r="AO53" i="1"/>
  <c r="AO45" i="1"/>
  <c r="AO37" i="1"/>
  <c r="AO21" i="1"/>
  <c r="AO13" i="1"/>
  <c r="AO52" i="1"/>
  <c r="AO347" i="1"/>
  <c r="AO339" i="1"/>
  <c r="AO331" i="1"/>
  <c r="AO323" i="1"/>
  <c r="AO315" i="1"/>
  <c r="AO307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276" i="1"/>
  <c r="AO228" i="1"/>
  <c r="AO180" i="1"/>
  <c r="AO148" i="1"/>
  <c r="AO84" i="1"/>
  <c r="AO60" i="1"/>
  <c r="AO20" i="1"/>
  <c r="AN220" i="1"/>
  <c r="AN188" i="1"/>
  <c r="AN156" i="1"/>
  <c r="AN124" i="1"/>
  <c r="AO426" i="1"/>
  <c r="AO418" i="1"/>
  <c r="AO410" i="1"/>
  <c r="AO402" i="1"/>
  <c r="AO394" i="1"/>
  <c r="AO386" i="1"/>
  <c r="AO378" i="1"/>
  <c r="AO370" i="1"/>
  <c r="AO362" i="1"/>
  <c r="AO354" i="1"/>
  <c r="AO346" i="1"/>
  <c r="AO338" i="1"/>
  <c r="AO330" i="1"/>
  <c r="AO322" i="1"/>
  <c r="AO314" i="1"/>
  <c r="AO306" i="1"/>
  <c r="AO298" i="1"/>
  <c r="AO290" i="1"/>
  <c r="AO282" i="1"/>
  <c r="AO274" i="1"/>
  <c r="AO266" i="1"/>
  <c r="AO258" i="1"/>
  <c r="AO250" i="1"/>
  <c r="AO242" i="1"/>
  <c r="AO234" i="1"/>
  <c r="AO226" i="1"/>
  <c r="AO218" i="1"/>
  <c r="AO210" i="1"/>
  <c r="AO202" i="1"/>
  <c r="AO194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N196" i="1"/>
  <c r="AO308" i="1"/>
  <c r="AO260" i="1"/>
  <c r="AO212" i="1"/>
  <c r="AO164" i="1"/>
  <c r="AO76" i="1"/>
  <c r="AO36" i="1"/>
  <c r="AO433" i="1"/>
  <c r="AO425" i="1"/>
  <c r="AO417" i="1"/>
  <c r="AO409" i="1"/>
  <c r="AO401" i="1"/>
  <c r="AO393" i="1"/>
  <c r="AO385" i="1"/>
  <c r="AO377" i="1"/>
  <c r="AO369" i="1"/>
  <c r="AO361" i="1"/>
  <c r="AO345" i="1"/>
  <c r="AO337" i="1"/>
  <c r="AO329" i="1"/>
  <c r="AO321" i="1"/>
  <c r="AO313" i="1"/>
  <c r="AO305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284" i="1"/>
  <c r="AO236" i="1"/>
  <c r="AO132" i="1"/>
  <c r="AO44" i="1"/>
  <c r="AO432" i="1"/>
  <c r="AO424" i="1"/>
  <c r="AO416" i="1"/>
  <c r="AO408" i="1"/>
  <c r="AO400" i="1"/>
  <c r="AO392" i="1"/>
  <c r="AO384" i="1"/>
  <c r="AO376" i="1"/>
  <c r="AO368" i="1"/>
  <c r="AO360" i="1"/>
  <c r="AO352" i="1"/>
  <c r="AO344" i="1"/>
  <c r="AO336" i="1"/>
  <c r="AO328" i="1"/>
  <c r="AO320" i="1"/>
  <c r="AO312" i="1"/>
  <c r="AO304" i="1"/>
  <c r="AO296" i="1"/>
  <c r="AO288" i="1"/>
  <c r="AO280" i="1"/>
  <c r="AO272" i="1"/>
  <c r="AO264" i="1"/>
  <c r="AO256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300" i="1"/>
  <c r="AO252" i="1"/>
  <c r="AO108" i="1"/>
  <c r="AO28" i="1"/>
  <c r="AO351" i="1"/>
  <c r="AO343" i="1"/>
  <c r="AO335" i="1"/>
  <c r="AO327" i="1"/>
  <c r="AO319" i="1"/>
  <c r="AO311" i="1"/>
  <c r="AO303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292" i="1"/>
  <c r="AO268" i="1"/>
  <c r="AO244" i="1"/>
  <c r="AO204" i="1"/>
  <c r="AO172" i="1"/>
  <c r="AO140" i="1"/>
  <c r="AO100" i="1"/>
  <c r="AO92" i="1"/>
  <c r="AO68" i="1"/>
  <c r="AO12" i="1"/>
  <c r="AO430" i="1"/>
  <c r="AO422" i="1"/>
  <c r="AO414" i="1"/>
  <c r="AO406" i="1"/>
  <c r="AO398" i="1"/>
  <c r="AO390" i="1"/>
  <c r="AO382" i="1"/>
  <c r="AO374" i="1"/>
  <c r="AO366" i="1"/>
  <c r="AO358" i="1"/>
  <c r="AO350" i="1"/>
  <c r="AO342" i="1"/>
  <c r="AO334" i="1"/>
  <c r="AO326" i="1"/>
  <c r="AO318" i="1"/>
  <c r="AO310" i="1"/>
  <c r="AO302" i="1"/>
  <c r="AO294" i="1"/>
  <c r="AO286" i="1"/>
  <c r="AO278" i="1"/>
  <c r="AO270" i="1"/>
  <c r="AO262" i="1"/>
  <c r="AO254" i="1"/>
  <c r="AO246" i="1"/>
  <c r="AO238" i="1"/>
  <c r="AO230" i="1"/>
  <c r="AO222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S5" i="1"/>
  <c r="AR5" i="1"/>
  <c r="AQ5" i="1"/>
  <c r="AJ4" i="1"/>
  <c r="F8" i="3" s="1"/>
  <c r="AG430" i="1"/>
  <c r="AH4" i="1"/>
  <c r="C8" i="3" s="1"/>
  <c r="AG414" i="1"/>
  <c r="AG366" i="1"/>
  <c r="AG398" i="1"/>
  <c r="AG387" i="1"/>
  <c r="AG371" i="1"/>
  <c r="AG427" i="1"/>
  <c r="AG363" i="1"/>
  <c r="AG419" i="1"/>
  <c r="AG355" i="1"/>
  <c r="AG406" i="1"/>
  <c r="AG422" i="1"/>
  <c r="AG401" i="1"/>
  <c r="AG379" i="1"/>
  <c r="AG358" i="1"/>
  <c r="AG315" i="1"/>
  <c r="AG251" i="1"/>
  <c r="AG187" i="1"/>
  <c r="AG123" i="1"/>
  <c r="AG59" i="1"/>
  <c r="AG377" i="1"/>
  <c r="AG307" i="1"/>
  <c r="AG243" i="1"/>
  <c r="AG179" i="1"/>
  <c r="AG115" i="1"/>
  <c r="AG51" i="1"/>
  <c r="AG417" i="1"/>
  <c r="AG395" i="1"/>
  <c r="AG374" i="1"/>
  <c r="AG353" i="1"/>
  <c r="AG299" i="1"/>
  <c r="AG235" i="1"/>
  <c r="AG171" i="1"/>
  <c r="AG107" i="1"/>
  <c r="AG43" i="1"/>
  <c r="AG393" i="1"/>
  <c r="AG291" i="1"/>
  <c r="AG227" i="1"/>
  <c r="AG163" i="1"/>
  <c r="AG99" i="1"/>
  <c r="AG35" i="1"/>
  <c r="AG411" i="1"/>
  <c r="AG390" i="1"/>
  <c r="AG369" i="1"/>
  <c r="AG347" i="1"/>
  <c r="AG283" i="1"/>
  <c r="AG219" i="1"/>
  <c r="AG155" i="1"/>
  <c r="AG91" i="1"/>
  <c r="AG27" i="1"/>
  <c r="AG409" i="1"/>
  <c r="AG339" i="1"/>
  <c r="AG275" i="1"/>
  <c r="AG211" i="1"/>
  <c r="AG147" i="1"/>
  <c r="AG83" i="1"/>
  <c r="AG19" i="1"/>
  <c r="AG385" i="1"/>
  <c r="AG331" i="1"/>
  <c r="AG267" i="1"/>
  <c r="AG203" i="1"/>
  <c r="AG139" i="1"/>
  <c r="AG75" i="1"/>
  <c r="AG11" i="1"/>
  <c r="AG425" i="1"/>
  <c r="AG403" i="1"/>
  <c r="AG382" i="1"/>
  <c r="AG361" i="1"/>
  <c r="AG323" i="1"/>
  <c r="AG259" i="1"/>
  <c r="AG195" i="1"/>
  <c r="AG131" i="1"/>
  <c r="AG67" i="1"/>
  <c r="AG428" i="1"/>
  <c r="AG420" i="1"/>
  <c r="AG412" i="1"/>
  <c r="AG404" i="1"/>
  <c r="AG396" i="1"/>
  <c r="AG388" i="1"/>
  <c r="AG380" i="1"/>
  <c r="AG372" i="1"/>
  <c r="AG364" i="1"/>
  <c r="AG356" i="1"/>
  <c r="AG348" i="1"/>
  <c r="AG340" i="1"/>
  <c r="AG332" i="1"/>
  <c r="AG324" i="1"/>
  <c r="AG316" i="1"/>
  <c r="AG308" i="1"/>
  <c r="AG300" i="1"/>
  <c r="AG292" i="1"/>
  <c r="AG284" i="1"/>
  <c r="AG276" i="1"/>
  <c r="AG268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26" i="1"/>
  <c r="AG418" i="1"/>
  <c r="AG410" i="1"/>
  <c r="AG402" i="1"/>
  <c r="AG394" i="1"/>
  <c r="AG386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218" i="1"/>
  <c r="AG210" i="1"/>
  <c r="AG202" i="1"/>
  <c r="AG194" i="1"/>
  <c r="AG186" i="1"/>
  <c r="AG178" i="1"/>
  <c r="AG170" i="1"/>
  <c r="AG162" i="1"/>
  <c r="AG154" i="1"/>
  <c r="AG146" i="1"/>
  <c r="AG138" i="1"/>
  <c r="AG130" i="1"/>
  <c r="AG122" i="1"/>
  <c r="AG114" i="1"/>
  <c r="AG106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433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432" i="1"/>
  <c r="AG424" i="1"/>
  <c r="AG416" i="1"/>
  <c r="AG408" i="1"/>
  <c r="AG400" i="1"/>
  <c r="AG392" i="1"/>
  <c r="AG384" i="1"/>
  <c r="AG376" i="1"/>
  <c r="AG368" i="1"/>
  <c r="AG360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350" i="1"/>
  <c r="AG342" i="1"/>
  <c r="AG334" i="1"/>
  <c r="AG326" i="1"/>
  <c r="AG318" i="1"/>
  <c r="AG310" i="1"/>
  <c r="AG302" i="1"/>
  <c r="AG294" i="1"/>
  <c r="AG286" i="1"/>
  <c r="AG278" i="1"/>
  <c r="AG270" i="1"/>
  <c r="AG262" i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429" i="1"/>
  <c r="AG421" i="1"/>
  <c r="AG413" i="1"/>
  <c r="AG405" i="1"/>
  <c r="AG397" i="1"/>
  <c r="AG389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4" i="1"/>
  <c r="P407" i="1"/>
  <c r="R429" i="1"/>
  <c r="S413" i="1"/>
  <c r="S399" i="1"/>
  <c r="S365" i="1"/>
  <c r="S423" i="1"/>
  <c r="P413" i="1"/>
  <c r="S391" i="1"/>
  <c r="P426" i="1"/>
  <c r="P423" i="1"/>
  <c r="N391" i="1"/>
  <c r="P429" i="1"/>
  <c r="R421" i="1"/>
  <c r="R364" i="1"/>
  <c r="N421" i="1"/>
  <c r="P427" i="1"/>
  <c r="P433" i="1"/>
  <c r="Q433" i="1" s="1"/>
  <c r="P430" i="1"/>
  <c r="P424" i="1"/>
  <c r="S415" i="1"/>
  <c r="R362" i="1"/>
  <c r="S433" i="1"/>
  <c r="N429" i="1"/>
  <c r="P415" i="1"/>
  <c r="P400" i="1"/>
  <c r="R433" i="1"/>
  <c r="S357" i="1"/>
  <c r="R420" i="1"/>
  <c r="P425" i="1"/>
  <c r="P421" i="1"/>
  <c r="N416" i="1"/>
  <c r="P431" i="1"/>
  <c r="P410" i="1"/>
  <c r="P409" i="1"/>
  <c r="N403" i="1"/>
  <c r="P397" i="1"/>
  <c r="P377" i="1"/>
  <c r="R424" i="1"/>
  <c r="P432" i="1"/>
  <c r="R425" i="1"/>
  <c r="P422" i="1"/>
  <c r="P416" i="1"/>
  <c r="R413" i="1"/>
  <c r="P406" i="1"/>
  <c r="P399" i="1"/>
  <c r="S397" i="1"/>
  <c r="N425" i="1"/>
  <c r="S409" i="1"/>
  <c r="R408" i="1"/>
  <c r="P403" i="1"/>
  <c r="S401" i="1"/>
  <c r="R397" i="1"/>
  <c r="P391" i="1"/>
  <c r="S389" i="1"/>
  <c r="R359" i="1"/>
  <c r="R317" i="1"/>
  <c r="R426" i="1"/>
  <c r="P419" i="1"/>
  <c r="R409" i="1"/>
  <c r="P408" i="1"/>
  <c r="R367" i="1"/>
  <c r="N317" i="1"/>
  <c r="S431" i="1"/>
  <c r="N419" i="1"/>
  <c r="R410" i="1"/>
  <c r="P374" i="1"/>
  <c r="P349" i="1"/>
  <c r="AZ351" i="1" s="1"/>
  <c r="P323" i="1"/>
  <c r="R432" i="1"/>
  <c r="P418" i="1"/>
  <c r="P417" i="1"/>
  <c r="P414" i="1"/>
  <c r="R401" i="1"/>
  <c r="R400" i="1"/>
  <c r="P395" i="1"/>
  <c r="P381" i="1"/>
  <c r="P375" i="1"/>
  <c r="S372" i="1"/>
  <c r="P369" i="1"/>
  <c r="P368" i="1"/>
  <c r="P363" i="1"/>
  <c r="S358" i="1"/>
  <c r="P355" i="1"/>
  <c r="P353" i="1"/>
  <c r="P360" i="1"/>
  <c r="R428" i="1"/>
  <c r="N427" i="1"/>
  <c r="N424" i="1"/>
  <c r="S408" i="1"/>
  <c r="S405" i="1"/>
  <c r="R402" i="1"/>
  <c r="R396" i="1"/>
  <c r="N395" i="1"/>
  <c r="P385" i="1"/>
  <c r="R379" i="1"/>
  <c r="P376" i="1"/>
  <c r="S366" i="1"/>
  <c r="S361" i="1"/>
  <c r="S432" i="1"/>
  <c r="S400" i="1"/>
  <c r="P361" i="1"/>
  <c r="R405" i="1"/>
  <c r="S369" i="1"/>
  <c r="R361" i="1"/>
  <c r="S360" i="1"/>
  <c r="S353" i="1"/>
  <c r="P434" i="1"/>
  <c r="Q434" i="1" s="1"/>
  <c r="S417" i="1"/>
  <c r="S416" i="1"/>
  <c r="P405" i="1"/>
  <c r="R404" i="1"/>
  <c r="R374" i="1"/>
  <c r="R369" i="1"/>
  <c r="S368" i="1"/>
  <c r="R360" i="1"/>
  <c r="R354" i="1"/>
  <c r="R353" i="1"/>
  <c r="S434" i="1"/>
  <c r="S327" i="1"/>
  <c r="R417" i="1"/>
  <c r="P411" i="1"/>
  <c r="S407" i="1"/>
  <c r="P402" i="1"/>
  <c r="P401" i="1"/>
  <c r="P398" i="1"/>
  <c r="S381" i="1"/>
  <c r="S370" i="1"/>
  <c r="R368" i="1"/>
  <c r="S356" i="1"/>
  <c r="S355" i="1"/>
  <c r="S349" i="1"/>
  <c r="R327" i="1"/>
  <c r="R418" i="1"/>
  <c r="R412" i="1"/>
  <c r="N411" i="1"/>
  <c r="R385" i="1"/>
  <c r="R381" i="1"/>
  <c r="S377" i="1"/>
  <c r="R376" i="1"/>
  <c r="S364" i="1"/>
  <c r="R363" i="1"/>
  <c r="R356" i="1"/>
  <c r="R355" i="1"/>
  <c r="O431" i="1"/>
  <c r="BJ432" i="1" s="1"/>
  <c r="BK432" i="1" s="1"/>
  <c r="O406" i="1"/>
  <c r="BJ407" i="1" s="1"/>
  <c r="BK407" i="1" s="1"/>
  <c r="O399" i="1"/>
  <c r="BJ400" i="1" s="1"/>
  <c r="BK400" i="1" s="1"/>
  <c r="O404" i="1"/>
  <c r="BJ405" i="1" s="1"/>
  <c r="BK405" i="1" s="1"/>
  <c r="O414" i="1"/>
  <c r="BJ415" i="1" s="1"/>
  <c r="BK415" i="1" s="1"/>
  <c r="O407" i="1"/>
  <c r="BJ408" i="1" s="1"/>
  <c r="BK408" i="1" s="1"/>
  <c r="O412" i="1"/>
  <c r="BJ413" i="1" s="1"/>
  <c r="BK413" i="1" s="1"/>
  <c r="O422" i="1"/>
  <c r="BJ423" i="1" s="1"/>
  <c r="BK423" i="1" s="1"/>
  <c r="O415" i="1"/>
  <c r="BJ416" i="1" s="1"/>
  <c r="BK416" i="1" s="1"/>
  <c r="O420" i="1"/>
  <c r="BJ421" i="1" s="1"/>
  <c r="BK421" i="1" s="1"/>
  <c r="O392" i="1"/>
  <c r="BJ393" i="1" s="1"/>
  <c r="BK393" i="1" s="1"/>
  <c r="O430" i="1"/>
  <c r="BJ431" i="1" s="1"/>
  <c r="BK431" i="1" s="1"/>
  <c r="O423" i="1"/>
  <c r="BJ424" i="1" s="1"/>
  <c r="BK424" i="1" s="1"/>
  <c r="O398" i="1"/>
  <c r="BJ399" i="1" s="1"/>
  <c r="BK399" i="1" s="1"/>
  <c r="O428" i="1"/>
  <c r="BJ429" i="1" s="1"/>
  <c r="BK429" i="1" s="1"/>
  <c r="O396" i="1"/>
  <c r="BJ397" i="1" s="1"/>
  <c r="BK397" i="1" s="1"/>
  <c r="N312" i="1"/>
  <c r="P339" i="1"/>
  <c r="P334" i="1"/>
  <c r="R321" i="1"/>
  <c r="R431" i="1"/>
  <c r="S428" i="1"/>
  <c r="R423" i="1"/>
  <c r="S420" i="1"/>
  <c r="R415" i="1"/>
  <c r="O413" i="1"/>
  <c r="BJ414" i="1" s="1"/>
  <c r="BK414" i="1" s="1"/>
  <c r="S412" i="1"/>
  <c r="R407" i="1"/>
  <c r="O405" i="1"/>
  <c r="BJ406" i="1" s="1"/>
  <c r="BK406" i="1" s="1"/>
  <c r="S404" i="1"/>
  <c r="R399" i="1"/>
  <c r="O397" i="1"/>
  <c r="BJ398" i="1" s="1"/>
  <c r="BK398" i="1" s="1"/>
  <c r="S396" i="1"/>
  <c r="P392" i="1"/>
  <c r="P383" i="1"/>
  <c r="S379" i="1"/>
  <c r="R377" i="1"/>
  <c r="S376" i="1"/>
  <c r="R375" i="1"/>
  <c r="S367" i="1"/>
  <c r="P364" i="1"/>
  <c r="S359" i="1"/>
  <c r="P356" i="1"/>
  <c r="S335" i="1"/>
  <c r="S326" i="1"/>
  <c r="S430" i="1"/>
  <c r="P428" i="1"/>
  <c r="N426" i="1"/>
  <c r="S422" i="1"/>
  <c r="P420" i="1"/>
  <c r="N418" i="1"/>
  <c r="S414" i="1"/>
  <c r="P412" i="1"/>
  <c r="N410" i="1"/>
  <c r="S406" i="1"/>
  <c r="P404" i="1"/>
  <c r="N402" i="1"/>
  <c r="S398" i="1"/>
  <c r="P396" i="1"/>
  <c r="S392" i="1"/>
  <c r="P387" i="1"/>
  <c r="S383" i="1"/>
  <c r="R366" i="1"/>
  <c r="R365" i="1"/>
  <c r="R358" i="1"/>
  <c r="R357" i="1"/>
  <c r="R434" i="1"/>
  <c r="S341" i="1"/>
  <c r="P337" i="1"/>
  <c r="R335" i="1"/>
  <c r="N326" i="1"/>
  <c r="P321" i="1"/>
  <c r="R430" i="1"/>
  <c r="S427" i="1"/>
  <c r="R422" i="1"/>
  <c r="S419" i="1"/>
  <c r="R414" i="1"/>
  <c r="S411" i="1"/>
  <c r="R406" i="1"/>
  <c r="S403" i="1"/>
  <c r="R398" i="1"/>
  <c r="S395" i="1"/>
  <c r="R392" i="1"/>
  <c r="P389" i="1"/>
  <c r="S385" i="1"/>
  <c r="R383" i="1"/>
  <c r="P370" i="1"/>
  <c r="S363" i="1"/>
  <c r="P362" i="1"/>
  <c r="P354" i="1"/>
  <c r="S318" i="1"/>
  <c r="N341" i="1"/>
  <c r="R334" i="1"/>
  <c r="S323" i="1"/>
  <c r="R393" i="1"/>
  <c r="S387" i="1"/>
  <c r="S362" i="1"/>
  <c r="S354" i="1"/>
  <c r="N334" i="1"/>
  <c r="R387" i="1"/>
  <c r="S279" i="1"/>
  <c r="P335" i="1"/>
  <c r="P326" i="1"/>
  <c r="P325" i="1"/>
  <c r="R389" i="1"/>
  <c r="P379" i="1"/>
  <c r="R372" i="1"/>
  <c r="S371" i="1"/>
  <c r="P367" i="1"/>
  <c r="P366" i="1"/>
  <c r="P365" i="1"/>
  <c r="P359" i="1"/>
  <c r="P358" i="1"/>
  <c r="P357" i="1"/>
  <c r="N332" i="1"/>
  <c r="S332" i="1"/>
  <c r="N394" i="1"/>
  <c r="R394" i="1"/>
  <c r="S394" i="1"/>
  <c r="N390" i="1"/>
  <c r="R390" i="1"/>
  <c r="S390" i="1"/>
  <c r="N388" i="1"/>
  <c r="R388" i="1"/>
  <c r="S388" i="1"/>
  <c r="N386" i="1"/>
  <c r="R386" i="1"/>
  <c r="S386" i="1"/>
  <c r="N384" i="1"/>
  <c r="R384" i="1"/>
  <c r="S384" i="1"/>
  <c r="O382" i="1"/>
  <c r="BJ383" i="1" s="1"/>
  <c r="BK383" i="1" s="1"/>
  <c r="N342" i="1"/>
  <c r="R342" i="1"/>
  <c r="S342" i="1"/>
  <c r="R17" i="1"/>
  <c r="R351" i="1"/>
  <c r="S347" i="1"/>
  <c r="P342" i="1"/>
  <c r="P338" i="1"/>
  <c r="S337" i="1"/>
  <c r="S325" i="1"/>
  <c r="P394" i="1"/>
  <c r="P390" i="1"/>
  <c r="P388" i="1"/>
  <c r="P386" i="1"/>
  <c r="P384" i="1"/>
  <c r="P382" i="1"/>
  <c r="P380" i="1"/>
  <c r="P378" i="1"/>
  <c r="P373" i="1"/>
  <c r="R371" i="1"/>
  <c r="N13" i="1"/>
  <c r="P318" i="1"/>
  <c r="S350" i="1"/>
  <c r="P344" i="1"/>
  <c r="S343" i="1"/>
  <c r="P331" i="1"/>
  <c r="R325" i="1"/>
  <c r="S382" i="1"/>
  <c r="S380" i="1"/>
  <c r="S378" i="1"/>
  <c r="S373" i="1"/>
  <c r="R315" i="1"/>
  <c r="R350" i="1"/>
  <c r="N393" i="1"/>
  <c r="R382" i="1"/>
  <c r="R380" i="1"/>
  <c r="R378" i="1"/>
  <c r="R373" i="1"/>
  <c r="O363" i="1"/>
  <c r="BJ364" i="1" s="1"/>
  <c r="BK364" i="1" s="1"/>
  <c r="O355" i="1"/>
  <c r="BJ356" i="1" s="1"/>
  <c r="BK356" i="1" s="1"/>
  <c r="R261" i="1"/>
  <c r="S116" i="1"/>
  <c r="S346" i="1"/>
  <c r="S375" i="1"/>
  <c r="P372" i="1"/>
  <c r="R370" i="1"/>
  <c r="P297" i="1"/>
  <c r="P328" i="1"/>
  <c r="O373" i="1"/>
  <c r="BJ374" i="1" s="1"/>
  <c r="BK374" i="1" s="1"/>
  <c r="O365" i="1"/>
  <c r="BJ366" i="1" s="1"/>
  <c r="BK366" i="1" s="1"/>
  <c r="O357" i="1"/>
  <c r="BJ358" i="1" s="1"/>
  <c r="BK358" i="1" s="1"/>
  <c r="P279" i="1"/>
  <c r="P274" i="1"/>
  <c r="P272" i="1"/>
  <c r="N185" i="1"/>
  <c r="R318" i="1"/>
  <c r="S312" i="1"/>
  <c r="S348" i="1"/>
  <c r="P336" i="1"/>
  <c r="P393" i="1"/>
  <c r="O375" i="1"/>
  <c r="BJ376" i="1" s="1"/>
  <c r="BK376" i="1" s="1"/>
  <c r="S374" i="1"/>
  <c r="P371" i="1"/>
  <c r="O367" i="1"/>
  <c r="BJ368" i="1" s="1"/>
  <c r="BK368" i="1" s="1"/>
  <c r="O359" i="1"/>
  <c r="BJ360" i="1" s="1"/>
  <c r="BK360" i="1" s="1"/>
  <c r="O350" i="1"/>
  <c r="BJ351" i="1" s="1"/>
  <c r="BK351" i="1" s="1"/>
  <c r="R252" i="1"/>
  <c r="S172" i="1"/>
  <c r="N316" i="1"/>
  <c r="P352" i="1"/>
  <c r="S351" i="1"/>
  <c r="N343" i="1"/>
  <c r="N339" i="1"/>
  <c r="R337" i="1"/>
  <c r="P333" i="1"/>
  <c r="AZ335" i="1" s="1"/>
  <c r="N323" i="1"/>
  <c r="P322" i="1"/>
  <c r="S321" i="1"/>
  <c r="S107" i="1"/>
  <c r="N10" i="1"/>
  <c r="P259" i="1"/>
  <c r="P258" i="1"/>
  <c r="P320" i="1"/>
  <c r="P317" i="1"/>
  <c r="P347" i="1"/>
  <c r="S344" i="1"/>
  <c r="S331" i="1"/>
  <c r="S328" i="1"/>
  <c r="R106" i="1"/>
  <c r="S293" i="1"/>
  <c r="P172" i="1"/>
  <c r="S314" i="1"/>
  <c r="P312" i="1"/>
  <c r="R349" i="1"/>
  <c r="N347" i="1"/>
  <c r="P346" i="1"/>
  <c r="S345" i="1"/>
  <c r="P343" i="1"/>
  <c r="AZ345" i="1" s="1"/>
  <c r="S340" i="1"/>
  <c r="S333" i="1"/>
  <c r="P330" i="1"/>
  <c r="S329" i="1"/>
  <c r="P327" i="1"/>
  <c r="S324" i="1"/>
  <c r="N293" i="1"/>
  <c r="P350" i="1"/>
  <c r="R345" i="1"/>
  <c r="P341" i="1"/>
  <c r="R333" i="1"/>
  <c r="N331" i="1"/>
  <c r="R329" i="1"/>
  <c r="S322" i="1"/>
  <c r="S280" i="1"/>
  <c r="N189" i="1"/>
  <c r="S313" i="1"/>
  <c r="P310" i="1"/>
  <c r="P345" i="1"/>
  <c r="P329" i="1"/>
  <c r="P106" i="1"/>
  <c r="R71" i="1"/>
  <c r="P210" i="1"/>
  <c r="P206" i="1"/>
  <c r="S185" i="1"/>
  <c r="P351" i="1"/>
  <c r="AZ353" i="1" s="1"/>
  <c r="S339" i="1"/>
  <c r="S336" i="1"/>
  <c r="O322" i="1"/>
  <c r="BJ323" i="1" s="1"/>
  <c r="BK323" i="1" s="1"/>
  <c r="O346" i="1"/>
  <c r="BJ347" i="1" s="1"/>
  <c r="BK347" i="1" s="1"/>
  <c r="O330" i="1"/>
  <c r="BJ331" i="1" s="1"/>
  <c r="BK331" i="1" s="1"/>
  <c r="O315" i="1"/>
  <c r="BJ316" i="1" s="1"/>
  <c r="BK316" i="1" s="1"/>
  <c r="O348" i="1"/>
  <c r="BJ349" i="1" s="1"/>
  <c r="BK349" i="1" s="1"/>
  <c r="O340" i="1"/>
  <c r="BJ341" i="1" s="1"/>
  <c r="BK341" i="1" s="1"/>
  <c r="O324" i="1"/>
  <c r="BJ325" i="1" s="1"/>
  <c r="BK325" i="1" s="1"/>
  <c r="O338" i="1"/>
  <c r="BJ339" i="1" s="1"/>
  <c r="BK339" i="1" s="1"/>
  <c r="P266" i="1"/>
  <c r="N259" i="1"/>
  <c r="R189" i="1"/>
  <c r="P146" i="1"/>
  <c r="R130" i="1"/>
  <c r="R316" i="1"/>
  <c r="P315" i="1"/>
  <c r="P311" i="1"/>
  <c r="S310" i="1"/>
  <c r="N352" i="1"/>
  <c r="R348" i="1"/>
  <c r="N344" i="1"/>
  <c r="R340" i="1"/>
  <c r="N336" i="1"/>
  <c r="R332" i="1"/>
  <c r="N328" i="1"/>
  <c r="R324" i="1"/>
  <c r="N236" i="1"/>
  <c r="P132" i="1"/>
  <c r="S315" i="1"/>
  <c r="P314" i="1"/>
  <c r="AZ316" i="1" s="1"/>
  <c r="O434" i="1"/>
  <c r="P348" i="1"/>
  <c r="R346" i="1"/>
  <c r="O345" i="1"/>
  <c r="BJ346" i="1" s="1"/>
  <c r="BK346" i="1" s="1"/>
  <c r="P340" i="1"/>
  <c r="R338" i="1"/>
  <c r="O337" i="1"/>
  <c r="BJ338" i="1" s="1"/>
  <c r="BK338" i="1" s="1"/>
  <c r="P332" i="1"/>
  <c r="R330" i="1"/>
  <c r="O329" i="1"/>
  <c r="BJ330" i="1" s="1"/>
  <c r="BK330" i="1" s="1"/>
  <c r="P324" i="1"/>
  <c r="R322" i="1"/>
  <c r="O321" i="1"/>
  <c r="BJ322" i="1" s="1"/>
  <c r="BK322" i="1" s="1"/>
  <c r="S320" i="1"/>
  <c r="R90" i="1"/>
  <c r="S297" i="1"/>
  <c r="N279" i="1"/>
  <c r="P247" i="1"/>
  <c r="P187" i="1"/>
  <c r="R320" i="1"/>
  <c r="P316" i="1"/>
  <c r="R352" i="1"/>
  <c r="R344" i="1"/>
  <c r="R336" i="1"/>
  <c r="R328" i="1"/>
  <c r="S338" i="1"/>
  <c r="S330" i="1"/>
  <c r="P13" i="1"/>
  <c r="S213" i="1"/>
  <c r="S146" i="1"/>
  <c r="P319" i="1"/>
  <c r="S69" i="1"/>
  <c r="P78" i="1"/>
  <c r="N292" i="1"/>
  <c r="R260" i="1"/>
  <c r="N132" i="1"/>
  <c r="O319" i="1"/>
  <c r="BJ320" i="1" s="1"/>
  <c r="BK320" i="1" s="1"/>
  <c r="O313" i="1"/>
  <c r="BJ314" i="1" s="1"/>
  <c r="BK314" i="1" s="1"/>
  <c r="O311" i="1"/>
  <c r="BJ312" i="1" s="1"/>
  <c r="BK312" i="1" s="1"/>
  <c r="O318" i="1"/>
  <c r="BJ319" i="1" s="1"/>
  <c r="BK319" i="1" s="1"/>
  <c r="S261" i="1"/>
  <c r="P256" i="1"/>
  <c r="P255" i="1"/>
  <c r="S236" i="1"/>
  <c r="P223" i="1"/>
  <c r="P220" i="1"/>
  <c r="N194" i="1"/>
  <c r="R112" i="1"/>
  <c r="O320" i="1"/>
  <c r="BJ321" i="1" s="1"/>
  <c r="BK321" i="1" s="1"/>
  <c r="R313" i="1"/>
  <c r="R67" i="1"/>
  <c r="P46" i="1"/>
  <c r="P42" i="1"/>
  <c r="P40" i="1"/>
  <c r="P35" i="1"/>
  <c r="P31" i="1"/>
  <c r="P264" i="1"/>
  <c r="P179" i="1"/>
  <c r="P153" i="1"/>
  <c r="R319" i="1"/>
  <c r="P313" i="1"/>
  <c r="R311" i="1"/>
  <c r="P284" i="1"/>
  <c r="P283" i="1"/>
  <c r="P282" i="1"/>
  <c r="S206" i="1"/>
  <c r="P194" i="1"/>
  <c r="P191" i="1"/>
  <c r="P112" i="1"/>
  <c r="AZ114" i="1" s="1"/>
  <c r="R314" i="1"/>
  <c r="N310" i="1"/>
  <c r="S311" i="1"/>
  <c r="S59" i="1"/>
  <c r="P17" i="1"/>
  <c r="S307" i="1"/>
  <c r="P293" i="1"/>
  <c r="P261" i="1"/>
  <c r="R256" i="1"/>
  <c r="P236" i="1"/>
  <c r="R229" i="1"/>
  <c r="R206" i="1"/>
  <c r="S186" i="1"/>
  <c r="S154" i="1"/>
  <c r="R129" i="1"/>
  <c r="S319" i="1"/>
  <c r="P99" i="1"/>
  <c r="R89" i="1"/>
  <c r="P67" i="1"/>
  <c r="N59" i="1"/>
  <c r="N289" i="1"/>
  <c r="N256" i="1"/>
  <c r="N229" i="1"/>
  <c r="S205" i="1"/>
  <c r="S153" i="1"/>
  <c r="P157" i="1"/>
  <c r="R153" i="1"/>
  <c r="S137" i="1"/>
  <c r="P130" i="1"/>
  <c r="S51" i="1"/>
  <c r="N287" i="1"/>
  <c r="N265" i="1"/>
  <c r="S216" i="1"/>
  <c r="R137" i="1"/>
  <c r="S112" i="1"/>
  <c r="N76" i="1"/>
  <c r="R63" i="1"/>
  <c r="P168" i="1"/>
  <c r="P162" i="1"/>
  <c r="P150" i="1"/>
  <c r="S138" i="1"/>
  <c r="P24" i="1"/>
  <c r="P7" i="1"/>
  <c r="P308" i="1"/>
  <c r="P295" i="1"/>
  <c r="P271" i="1"/>
  <c r="P243" i="1"/>
  <c r="P233" i="1"/>
  <c r="P232" i="1"/>
  <c r="P231" i="1"/>
  <c r="P218" i="1"/>
  <c r="P209" i="1"/>
  <c r="P198" i="1"/>
  <c r="P167" i="1"/>
  <c r="P158" i="1"/>
  <c r="R102" i="1"/>
  <c r="P91" i="1"/>
  <c r="N89" i="1"/>
  <c r="P75" i="1"/>
  <c r="P20" i="1"/>
  <c r="N15" i="1"/>
  <c r="R303" i="1"/>
  <c r="S288" i="1"/>
  <c r="P280" i="1"/>
  <c r="R265" i="1"/>
  <c r="P262" i="1"/>
  <c r="S252" i="1"/>
  <c r="P238" i="1"/>
  <c r="P230" i="1"/>
  <c r="S203" i="1"/>
  <c r="R192" i="1"/>
  <c r="P185" i="1"/>
  <c r="P173" i="1"/>
  <c r="P163" i="1"/>
  <c r="S162" i="1"/>
  <c r="R154" i="1"/>
  <c r="R146" i="1"/>
  <c r="P138" i="1"/>
  <c r="R115" i="1"/>
  <c r="N102" i="1"/>
  <c r="N86" i="1"/>
  <c r="P192" i="1"/>
  <c r="R162" i="1"/>
  <c r="N144" i="1"/>
  <c r="S122" i="1"/>
  <c r="S264" i="1"/>
  <c r="S247" i="1"/>
  <c r="P229" i="1"/>
  <c r="P228" i="1"/>
  <c r="R191" i="1"/>
  <c r="R175" i="1"/>
  <c r="P137" i="1"/>
  <c r="R132" i="1"/>
  <c r="S120" i="1"/>
  <c r="P116" i="1"/>
  <c r="P89" i="1"/>
  <c r="S31" i="1"/>
  <c r="P15" i="1"/>
  <c r="P14" i="1"/>
  <c r="S8" i="1"/>
  <c r="N297" i="1"/>
  <c r="P288" i="1"/>
  <c r="R271" i="1"/>
  <c r="R264" i="1"/>
  <c r="N247" i="1"/>
  <c r="S233" i="1"/>
  <c r="N220" i="1"/>
  <c r="N175" i="1"/>
  <c r="R167" i="1"/>
  <c r="R120" i="1"/>
  <c r="S76" i="1"/>
  <c r="P69" i="1"/>
  <c r="P52" i="1"/>
  <c r="N27" i="1"/>
  <c r="S295" i="1"/>
  <c r="P292" i="1"/>
  <c r="N271" i="1"/>
  <c r="P265" i="1"/>
  <c r="R263" i="1"/>
  <c r="P249" i="1"/>
  <c r="N233" i="1"/>
  <c r="R209" i="1"/>
  <c r="S198" i="1"/>
  <c r="N190" i="1"/>
  <c r="N174" i="1"/>
  <c r="P170" i="1"/>
  <c r="P133" i="1"/>
  <c r="P104" i="1"/>
  <c r="P79" i="1"/>
  <c r="N71" i="1"/>
  <c r="P55" i="1"/>
  <c r="R51" i="1"/>
  <c r="P38" i="1"/>
  <c r="P28" i="1"/>
  <c r="P19" i="1"/>
  <c r="P18" i="1"/>
  <c r="S16" i="1"/>
  <c r="P11" i="1"/>
  <c r="P309" i="1"/>
  <c r="N303" i="1"/>
  <c r="P291" i="1"/>
  <c r="N260" i="1"/>
  <c r="P257" i="1"/>
  <c r="S248" i="1"/>
  <c r="P221" i="1"/>
  <c r="S194" i="1"/>
  <c r="P182" i="1"/>
  <c r="S179" i="1"/>
  <c r="P140" i="1"/>
  <c r="P126" i="1"/>
  <c r="P109" i="1"/>
  <c r="P60" i="1"/>
  <c r="S47" i="1"/>
  <c r="S282" i="1"/>
  <c r="S165" i="1"/>
  <c r="P134" i="1"/>
  <c r="S82" i="1"/>
  <c r="R47" i="1"/>
  <c r="S277" i="1"/>
  <c r="R241" i="1"/>
  <c r="R217" i="1"/>
  <c r="S207" i="1"/>
  <c r="P189" i="1"/>
  <c r="S187" i="1"/>
  <c r="P180" i="1"/>
  <c r="N179" i="1"/>
  <c r="R165" i="1"/>
  <c r="P156" i="1"/>
  <c r="S152" i="1"/>
  <c r="S147" i="1"/>
  <c r="P144" i="1"/>
  <c r="P125" i="1"/>
  <c r="P122" i="1"/>
  <c r="P84" i="1"/>
  <c r="S74" i="1"/>
  <c r="P68" i="1"/>
  <c r="P32" i="1"/>
  <c r="N30" i="1"/>
  <c r="P25" i="1"/>
  <c r="P9" i="1"/>
  <c r="P303" i="1"/>
  <c r="S301" i="1"/>
  <c r="R287" i="1"/>
  <c r="P260" i="1"/>
  <c r="S253" i="1"/>
  <c r="P248" i="1"/>
  <c r="N241" i="1"/>
  <c r="S235" i="1"/>
  <c r="P225" i="1"/>
  <c r="P222" i="1"/>
  <c r="N217" i="1"/>
  <c r="R207" i="1"/>
  <c r="P205" i="1"/>
  <c r="AZ207" i="1" s="1"/>
  <c r="R201" i="1"/>
  <c r="P175" i="1"/>
  <c r="S161" i="1"/>
  <c r="N156" i="1"/>
  <c r="N152" i="1"/>
  <c r="P149" i="1"/>
  <c r="S121" i="1"/>
  <c r="P120" i="1"/>
  <c r="P115" i="1"/>
  <c r="P114" i="1"/>
  <c r="R105" i="1"/>
  <c r="R74" i="1"/>
  <c r="S19" i="1"/>
  <c r="R309" i="1"/>
  <c r="R301" i="1"/>
  <c r="S290" i="1"/>
  <c r="R276" i="1"/>
  <c r="S257" i="1"/>
  <c r="S244" i="1"/>
  <c r="S221" i="1"/>
  <c r="P196" i="1"/>
  <c r="P183" i="1"/>
  <c r="S140" i="1"/>
  <c r="S126" i="1"/>
  <c r="R121" i="1"/>
  <c r="S79" i="1"/>
  <c r="N55" i="1"/>
  <c r="N39" i="1"/>
  <c r="N29" i="1"/>
  <c r="N19" i="1"/>
  <c r="N309" i="1"/>
  <c r="P301" i="1"/>
  <c r="P290" i="1"/>
  <c r="N276" i="1"/>
  <c r="P267" i="1"/>
  <c r="N257" i="1"/>
  <c r="R221" i="1"/>
  <c r="P147" i="1"/>
  <c r="N140" i="1"/>
  <c r="S135" i="1"/>
  <c r="P128" i="1"/>
  <c r="N126" i="1"/>
  <c r="R116" i="1"/>
  <c r="N105" i="1"/>
  <c r="P87" i="1"/>
  <c r="P82" i="1"/>
  <c r="S78" i="1"/>
  <c r="P47" i="1"/>
  <c r="R35" i="1"/>
  <c r="R27" i="1"/>
  <c r="S17" i="1"/>
  <c r="R10" i="1"/>
  <c r="S308" i="1"/>
  <c r="N295" i="1"/>
  <c r="S292" i="1"/>
  <c r="P277" i="1"/>
  <c r="P269" i="1"/>
  <c r="P253" i="1"/>
  <c r="P241" i="1"/>
  <c r="S230" i="1"/>
  <c r="S220" i="1"/>
  <c r="P217" i="1"/>
  <c r="P201" i="1"/>
  <c r="S200" i="1"/>
  <c r="S195" i="1"/>
  <c r="P193" i="1"/>
  <c r="S176" i="1"/>
  <c r="N172" i="1"/>
  <c r="P164" i="1"/>
  <c r="P161" i="1"/>
  <c r="S150" i="1"/>
  <c r="R144" i="1"/>
  <c r="O204" i="1"/>
  <c r="BJ205" i="1" s="1"/>
  <c r="BK205" i="1" s="1"/>
  <c r="R188" i="1"/>
  <c r="S188" i="1"/>
  <c r="S106" i="1"/>
  <c r="S94" i="1"/>
  <c r="S90" i="1"/>
  <c r="P88" i="1"/>
  <c r="S87" i="1"/>
  <c r="P83" i="1"/>
  <c r="N82" i="1"/>
  <c r="R78" i="1"/>
  <c r="S67" i="1"/>
  <c r="S39" i="1"/>
  <c r="P36" i="1"/>
  <c r="S35" i="1"/>
  <c r="R31" i="1"/>
  <c r="S21" i="1"/>
  <c r="R15" i="1"/>
  <c r="P306" i="1"/>
  <c r="P296" i="1"/>
  <c r="S291" i="1"/>
  <c r="P281" i="1"/>
  <c r="R280" i="1"/>
  <c r="N263" i="1"/>
  <c r="R253" i="1"/>
  <c r="P251" i="1"/>
  <c r="R248" i="1"/>
  <c r="P245" i="1"/>
  <c r="N244" i="1"/>
  <c r="N197" i="1"/>
  <c r="S197" i="1"/>
  <c r="N148" i="1"/>
  <c r="R148" i="1"/>
  <c r="S148" i="1"/>
  <c r="N123" i="1"/>
  <c r="R123" i="1"/>
  <c r="S123" i="1"/>
  <c r="N214" i="1"/>
  <c r="P214" i="1"/>
  <c r="R214" i="1"/>
  <c r="O206" i="1"/>
  <c r="BJ207" i="1" s="1"/>
  <c r="BK207" i="1" s="1"/>
  <c r="P107" i="1"/>
  <c r="S99" i="1"/>
  <c r="P95" i="1"/>
  <c r="P86" i="1"/>
  <c r="S75" i="1"/>
  <c r="R72" i="1"/>
  <c r="P71" i="1"/>
  <c r="R69" i="1"/>
  <c r="P63" i="1"/>
  <c r="P30" i="1"/>
  <c r="P27" i="1"/>
  <c r="S25" i="1"/>
  <c r="R18" i="1"/>
  <c r="P16" i="1"/>
  <c r="P10" i="1"/>
  <c r="R307" i="1"/>
  <c r="S305" i="1"/>
  <c r="P299" i="1"/>
  <c r="N291" i="1"/>
  <c r="P289" i="1"/>
  <c r="R288" i="1"/>
  <c r="P287" i="1"/>
  <c r="S285" i="1"/>
  <c r="P276" i="1"/>
  <c r="S255" i="1"/>
  <c r="S249" i="1"/>
  <c r="S245" i="1"/>
  <c r="P235" i="1"/>
  <c r="P226" i="1"/>
  <c r="S225" i="1"/>
  <c r="O161" i="1"/>
  <c r="BJ162" i="1" s="1"/>
  <c r="BK162" i="1" s="1"/>
  <c r="O137" i="1"/>
  <c r="BJ138" i="1" s="1"/>
  <c r="BK138" i="1" s="1"/>
  <c r="N136" i="1"/>
  <c r="R136" i="1"/>
  <c r="S136" i="1"/>
  <c r="N113" i="1"/>
  <c r="R113" i="1"/>
  <c r="S113" i="1"/>
  <c r="P105" i="1"/>
  <c r="P102" i="1"/>
  <c r="P100" i="1"/>
  <c r="N93" i="1"/>
  <c r="S84" i="1"/>
  <c r="R81" i="1"/>
  <c r="P76" i="1"/>
  <c r="R75" i="1"/>
  <c r="P74" i="1"/>
  <c r="P44" i="1"/>
  <c r="N43" i="1"/>
  <c r="S30" i="1"/>
  <c r="R25" i="1"/>
  <c r="R305" i="1"/>
  <c r="S296" i="1"/>
  <c r="R285" i="1"/>
  <c r="S283" i="1"/>
  <c r="S281" i="1"/>
  <c r="N255" i="1"/>
  <c r="R249" i="1"/>
  <c r="R245" i="1"/>
  <c r="N222" i="1"/>
  <c r="R222" i="1"/>
  <c r="N212" i="1"/>
  <c r="R212" i="1"/>
  <c r="S212" i="1"/>
  <c r="N215" i="1"/>
  <c r="S215" i="1"/>
  <c r="S86" i="1"/>
  <c r="N18" i="1"/>
  <c r="S14" i="1"/>
  <c r="P305" i="1"/>
  <c r="R296" i="1"/>
  <c r="S289" i="1"/>
  <c r="P285" i="1"/>
  <c r="R283" i="1"/>
  <c r="R281" i="1"/>
  <c r="N274" i="1"/>
  <c r="S251" i="1"/>
  <c r="P244" i="1"/>
  <c r="S243" i="1"/>
  <c r="R238" i="1"/>
  <c r="S238" i="1"/>
  <c r="S237" i="1"/>
  <c r="S227" i="1"/>
  <c r="N225" i="1"/>
  <c r="R204" i="1"/>
  <c r="S204" i="1"/>
  <c r="N199" i="1"/>
  <c r="P199" i="1"/>
  <c r="R199" i="1"/>
  <c r="S199" i="1"/>
  <c r="R177" i="1"/>
  <c r="N177" i="1"/>
  <c r="P177" i="1"/>
  <c r="S177" i="1"/>
  <c r="P103" i="1"/>
  <c r="S80" i="1"/>
  <c r="P72" i="1"/>
  <c r="P62" i="1"/>
  <c r="P56" i="1"/>
  <c r="P48" i="1"/>
  <c r="P8" i="1"/>
  <c r="P307" i="1"/>
  <c r="P298" i="1"/>
  <c r="P252" i="1"/>
  <c r="N251" i="1"/>
  <c r="R237" i="1"/>
  <c r="P227" i="1"/>
  <c r="S228" i="1"/>
  <c r="P215" i="1"/>
  <c r="R213" i="1"/>
  <c r="P212" i="1"/>
  <c r="N209" i="1"/>
  <c r="S201" i="1"/>
  <c r="N200" i="1"/>
  <c r="R198" i="1"/>
  <c r="S196" i="1"/>
  <c r="R195" i="1"/>
  <c r="N191" i="1"/>
  <c r="R187" i="1"/>
  <c r="R186" i="1"/>
  <c r="N183" i="1"/>
  <c r="R176" i="1"/>
  <c r="S170" i="1"/>
  <c r="N167" i="1"/>
  <c r="N150" i="1"/>
  <c r="P148" i="1"/>
  <c r="R138" i="1"/>
  <c r="P136" i="1"/>
  <c r="S130" i="1"/>
  <c r="N129" i="1"/>
  <c r="P123" i="1"/>
  <c r="R122" i="1"/>
  <c r="S115" i="1"/>
  <c r="P113" i="1"/>
  <c r="P239" i="1"/>
  <c r="N228" i="1"/>
  <c r="N216" i="1"/>
  <c r="R205" i="1"/>
  <c r="P204" i="1"/>
  <c r="P197" i="1"/>
  <c r="N196" i="1"/>
  <c r="S180" i="1"/>
  <c r="P178" i="1"/>
  <c r="N170" i="1"/>
  <c r="R161" i="1"/>
  <c r="R155" i="1"/>
  <c r="R147" i="1"/>
  <c r="P145" i="1"/>
  <c r="AZ147" i="1" s="1"/>
  <c r="S128" i="1"/>
  <c r="P124" i="1"/>
  <c r="S111" i="1"/>
  <c r="S109" i="1"/>
  <c r="S193" i="1"/>
  <c r="S145" i="1"/>
  <c r="S134" i="1"/>
  <c r="R128" i="1"/>
  <c r="S114" i="1"/>
  <c r="P237" i="1"/>
  <c r="P234" i="1"/>
  <c r="P213" i="1"/>
  <c r="P203" i="1"/>
  <c r="P200" i="1"/>
  <c r="P195" i="1"/>
  <c r="R193" i="1"/>
  <c r="P186" i="1"/>
  <c r="S183" i="1"/>
  <c r="N180" i="1"/>
  <c r="P176" i="1"/>
  <c r="P165" i="1"/>
  <c r="N158" i="1"/>
  <c r="S156" i="1"/>
  <c r="P154" i="1"/>
  <c r="P152" i="1"/>
  <c r="S149" i="1"/>
  <c r="R145" i="1"/>
  <c r="S131" i="1"/>
  <c r="P129" i="1"/>
  <c r="S124" i="1"/>
  <c r="P121" i="1"/>
  <c r="R114" i="1"/>
  <c r="S192" i="1"/>
  <c r="S178" i="1"/>
  <c r="P166" i="1"/>
  <c r="R131" i="1"/>
  <c r="R124" i="1"/>
  <c r="R178" i="1"/>
  <c r="P111" i="1"/>
  <c r="O307" i="1"/>
  <c r="BJ308" i="1" s="1"/>
  <c r="BK308" i="1" s="1"/>
  <c r="O51" i="1"/>
  <c r="BJ52" i="1" s="1"/>
  <c r="BK52" i="1" s="1"/>
  <c r="O97" i="1"/>
  <c r="BJ98" i="1" s="1"/>
  <c r="BK98" i="1" s="1"/>
  <c r="O299" i="1"/>
  <c r="BJ300" i="1" s="1"/>
  <c r="BK300" i="1" s="1"/>
  <c r="P61" i="1"/>
  <c r="P37" i="1"/>
  <c r="N302" i="1"/>
  <c r="P302" i="1"/>
  <c r="R302" i="1"/>
  <c r="R273" i="1"/>
  <c r="N273" i="1"/>
  <c r="P273" i="1"/>
  <c r="S273" i="1"/>
  <c r="R240" i="1"/>
  <c r="S240" i="1"/>
  <c r="N240" i="1"/>
  <c r="S103" i="1"/>
  <c r="P98" i="1"/>
  <c r="N81" i="1"/>
  <c r="P73" i="1"/>
  <c r="N68" i="1"/>
  <c r="P66" i="1"/>
  <c r="P50" i="1"/>
  <c r="P34" i="1"/>
  <c r="P26" i="1"/>
  <c r="P23" i="1"/>
  <c r="N11" i="1"/>
  <c r="R11" i="1"/>
  <c r="S6" i="1"/>
  <c r="P304" i="1"/>
  <c r="P300" i="1"/>
  <c r="P108" i="1"/>
  <c r="S97" i="1"/>
  <c r="R97" i="1"/>
  <c r="P94" i="1"/>
  <c r="S93" i="1"/>
  <c r="S91" i="1"/>
  <c r="S88" i="1"/>
  <c r="S62" i="1"/>
  <c r="P59" i="1"/>
  <c r="S55" i="1"/>
  <c r="P49" i="1"/>
  <c r="P43" i="1"/>
  <c r="S42" i="1"/>
  <c r="P39" i="1"/>
  <c r="S38" i="1"/>
  <c r="P29" i="1"/>
  <c r="N7" i="1"/>
  <c r="S7" i="1"/>
  <c r="N6" i="1"/>
  <c r="N308" i="1"/>
  <c r="S304" i="1"/>
  <c r="S299" i="1"/>
  <c r="S298" i="1"/>
  <c r="N294" i="1"/>
  <c r="P294" i="1"/>
  <c r="R294" i="1"/>
  <c r="S104" i="1"/>
  <c r="S98" i="1"/>
  <c r="S77" i="1"/>
  <c r="S73" i="1"/>
  <c r="S66" i="1"/>
  <c r="S63" i="1"/>
  <c r="R62" i="1"/>
  <c r="S46" i="1"/>
  <c r="R38" i="1"/>
  <c r="S32" i="1"/>
  <c r="S24" i="1"/>
  <c r="R304" i="1"/>
  <c r="S302" i="1"/>
  <c r="S300" i="1"/>
  <c r="R299" i="1"/>
  <c r="N284" i="1"/>
  <c r="R284" i="1"/>
  <c r="O275" i="1"/>
  <c r="BJ276" i="1" s="1"/>
  <c r="BK276" i="1" s="1"/>
  <c r="R270" i="1"/>
  <c r="S270" i="1"/>
  <c r="N270" i="1"/>
  <c r="P270" i="1"/>
  <c r="O283" i="1"/>
  <c r="BJ284" i="1" s="1"/>
  <c r="BK284" i="1" s="1"/>
  <c r="P97" i="1"/>
  <c r="N286" i="1"/>
  <c r="P286" i="1"/>
  <c r="R286" i="1"/>
  <c r="R98" i="1"/>
  <c r="S83" i="1"/>
  <c r="R77" i="1"/>
  <c r="R73" i="1"/>
  <c r="R66" i="1"/>
  <c r="S34" i="1"/>
  <c r="R26" i="1"/>
  <c r="O296" i="1"/>
  <c r="BJ297" i="1" s="1"/>
  <c r="BK297" i="1" s="1"/>
  <c r="O288" i="1"/>
  <c r="BJ289" i="1" s="1"/>
  <c r="BK289" i="1" s="1"/>
  <c r="O285" i="1"/>
  <c r="BJ286" i="1" s="1"/>
  <c r="BK286" i="1" s="1"/>
  <c r="R298" i="1"/>
  <c r="N298" i="1"/>
  <c r="N278" i="1"/>
  <c r="P278" i="1"/>
  <c r="R278" i="1"/>
  <c r="P77" i="1"/>
  <c r="N104" i="1"/>
  <c r="R94" i="1"/>
  <c r="P90" i="1"/>
  <c r="P81" i="1"/>
  <c r="S61" i="1"/>
  <c r="P51" i="1"/>
  <c r="S50" i="1"/>
  <c r="S43" i="1"/>
  <c r="R34" i="1"/>
  <c r="S29" i="1"/>
  <c r="S23" i="1"/>
  <c r="S13" i="1"/>
  <c r="S11" i="1"/>
  <c r="O304" i="1"/>
  <c r="BJ305" i="1" s="1"/>
  <c r="BK305" i="1" s="1"/>
  <c r="N300" i="1"/>
  <c r="S286" i="1"/>
  <c r="S278" i="1"/>
  <c r="S68" i="1"/>
  <c r="N26" i="1"/>
  <c r="R23" i="1"/>
  <c r="N9" i="1"/>
  <c r="R9" i="1"/>
  <c r="R306" i="1"/>
  <c r="N306" i="1"/>
  <c r="N290" i="1"/>
  <c r="N282" i="1"/>
  <c r="N272" i="1"/>
  <c r="N269" i="1"/>
  <c r="S269" i="1"/>
  <c r="O264" i="1"/>
  <c r="BJ265" i="1" s="1"/>
  <c r="BK265" i="1" s="1"/>
  <c r="P263" i="1"/>
  <c r="S259" i="1"/>
  <c r="P240" i="1"/>
  <c r="R268" i="1"/>
  <c r="N268" i="1"/>
  <c r="R254" i="1"/>
  <c r="N254" i="1"/>
  <c r="N250" i="1"/>
  <c r="R250" i="1"/>
  <c r="S250" i="1"/>
  <c r="R246" i="1"/>
  <c r="N246" i="1"/>
  <c r="S246" i="1"/>
  <c r="P6" i="1"/>
  <c r="S275" i="1"/>
  <c r="P275" i="1"/>
  <c r="N267" i="1"/>
  <c r="S267" i="1"/>
  <c r="N266" i="1"/>
  <c r="R266" i="1"/>
  <c r="N239" i="1"/>
  <c r="R239" i="1"/>
  <c r="S239" i="1"/>
  <c r="P219" i="1"/>
  <c r="R219" i="1"/>
  <c r="N219" i="1"/>
  <c r="S219" i="1"/>
  <c r="O187" i="1"/>
  <c r="BJ188" i="1" s="1"/>
  <c r="BK188" i="1" s="1"/>
  <c r="R275" i="1"/>
  <c r="S268" i="1"/>
  <c r="N242" i="1"/>
  <c r="R242" i="1"/>
  <c r="P242" i="1"/>
  <c r="O237" i="1"/>
  <c r="BJ238" i="1" s="1"/>
  <c r="BK238" i="1" s="1"/>
  <c r="O232" i="1"/>
  <c r="BJ233" i="1" s="1"/>
  <c r="BK233" i="1" s="1"/>
  <c r="R277" i="1"/>
  <c r="S274" i="1"/>
  <c r="S272" i="1"/>
  <c r="N258" i="1"/>
  <c r="R258" i="1"/>
  <c r="O245" i="1"/>
  <c r="BJ246" i="1" s="1"/>
  <c r="BK246" i="1" s="1"/>
  <c r="P268" i="1"/>
  <c r="R262" i="1"/>
  <c r="N262" i="1"/>
  <c r="S262" i="1"/>
  <c r="S254" i="1"/>
  <c r="O253" i="1"/>
  <c r="BJ254" i="1" s="1"/>
  <c r="BK254" i="1" s="1"/>
  <c r="O249" i="1"/>
  <c r="BJ250" i="1" s="1"/>
  <c r="BK250" i="1" s="1"/>
  <c r="N231" i="1"/>
  <c r="R231" i="1"/>
  <c r="S231" i="1"/>
  <c r="P254" i="1"/>
  <c r="P250" i="1"/>
  <c r="P246" i="1"/>
  <c r="S226" i="1"/>
  <c r="P224" i="1"/>
  <c r="O221" i="1"/>
  <c r="BJ222" i="1" s="1"/>
  <c r="BK222" i="1" s="1"/>
  <c r="N243" i="1"/>
  <c r="N235" i="1"/>
  <c r="S232" i="1"/>
  <c r="N227" i="1"/>
  <c r="S224" i="1"/>
  <c r="R232" i="1"/>
  <c r="O208" i="1"/>
  <c r="BJ209" i="1" s="1"/>
  <c r="BK209" i="1" s="1"/>
  <c r="O203" i="1"/>
  <c r="BJ204" i="1" s="1"/>
  <c r="BK204" i="1" s="1"/>
  <c r="O233" i="1"/>
  <c r="BJ234" i="1" s="1"/>
  <c r="BK234" i="1" s="1"/>
  <c r="N224" i="1"/>
  <c r="N223" i="1"/>
  <c r="R223" i="1"/>
  <c r="N234" i="1"/>
  <c r="R234" i="1"/>
  <c r="N226" i="1"/>
  <c r="R226" i="1"/>
  <c r="P211" i="1"/>
  <c r="R211" i="1"/>
  <c r="N211" i="1"/>
  <c r="S211" i="1"/>
  <c r="O213" i="1"/>
  <c r="BJ214" i="1" s="1"/>
  <c r="BK214" i="1" s="1"/>
  <c r="R208" i="1"/>
  <c r="S208" i="1"/>
  <c r="O195" i="1"/>
  <c r="BJ196" i="1" s="1"/>
  <c r="BK196" i="1" s="1"/>
  <c r="N238" i="1"/>
  <c r="N230" i="1"/>
  <c r="N218" i="1"/>
  <c r="R218" i="1"/>
  <c r="P207" i="1"/>
  <c r="N182" i="1"/>
  <c r="R182" i="1"/>
  <c r="O178" i="1"/>
  <c r="BJ179" i="1" s="1"/>
  <c r="BK179" i="1" s="1"/>
  <c r="O186" i="1"/>
  <c r="BJ187" i="1" s="1"/>
  <c r="BK187" i="1" s="1"/>
  <c r="O171" i="1"/>
  <c r="BJ172" i="1" s="1"/>
  <c r="BK172" i="1" s="1"/>
  <c r="O201" i="1"/>
  <c r="BJ202" i="1" s="1"/>
  <c r="BK202" i="1" s="1"/>
  <c r="P216" i="1"/>
  <c r="N210" i="1"/>
  <c r="R210" i="1"/>
  <c r="O193" i="1"/>
  <c r="BJ194" i="1" s="1"/>
  <c r="BK194" i="1" s="1"/>
  <c r="N184" i="1"/>
  <c r="S184" i="1"/>
  <c r="N181" i="1"/>
  <c r="S181" i="1"/>
  <c r="R169" i="1"/>
  <c r="N169" i="1"/>
  <c r="P169" i="1"/>
  <c r="S169" i="1"/>
  <c r="P151" i="1"/>
  <c r="R151" i="1"/>
  <c r="N151" i="1"/>
  <c r="S151" i="1"/>
  <c r="S218" i="1"/>
  <c r="R215" i="1"/>
  <c r="N202" i="1"/>
  <c r="P202" i="1"/>
  <c r="R202" i="1"/>
  <c r="P184" i="1"/>
  <c r="P181" i="1"/>
  <c r="N160" i="1"/>
  <c r="R160" i="1"/>
  <c r="S160" i="1"/>
  <c r="O143" i="1"/>
  <c r="BJ144" i="1" s="1"/>
  <c r="BK144" i="1" s="1"/>
  <c r="P208" i="1"/>
  <c r="O173" i="1"/>
  <c r="BJ174" i="1" s="1"/>
  <c r="BK174" i="1" s="1"/>
  <c r="S166" i="1"/>
  <c r="P160" i="1"/>
  <c r="R141" i="1"/>
  <c r="N141" i="1"/>
  <c r="P141" i="1"/>
  <c r="S141" i="1"/>
  <c r="R117" i="1"/>
  <c r="N117" i="1"/>
  <c r="P117" i="1"/>
  <c r="S117" i="1"/>
  <c r="R166" i="1"/>
  <c r="S164" i="1"/>
  <c r="O139" i="1"/>
  <c r="BJ140" i="1" s="1"/>
  <c r="BK140" i="1" s="1"/>
  <c r="P171" i="1"/>
  <c r="R164" i="1"/>
  <c r="O142" i="1"/>
  <c r="BJ143" i="1" s="1"/>
  <c r="BK143" i="1" s="1"/>
  <c r="O128" i="1"/>
  <c r="BJ129" i="1" s="1"/>
  <c r="BK129" i="1" s="1"/>
  <c r="R203" i="1"/>
  <c r="S190" i="1"/>
  <c r="P190" i="1"/>
  <c r="P188" i="1"/>
  <c r="P174" i="1"/>
  <c r="S171" i="1"/>
  <c r="S168" i="1"/>
  <c r="N166" i="1"/>
  <c r="O165" i="1"/>
  <c r="BJ166" i="1" s="1"/>
  <c r="BK166" i="1" s="1"/>
  <c r="S174" i="1"/>
  <c r="S173" i="1"/>
  <c r="R171" i="1"/>
  <c r="R168" i="1"/>
  <c r="N163" i="1"/>
  <c r="R163" i="1"/>
  <c r="S163" i="1"/>
  <c r="R159" i="1"/>
  <c r="P159" i="1"/>
  <c r="AZ161" i="1" s="1"/>
  <c r="S159" i="1"/>
  <c r="R142" i="1"/>
  <c r="P142" i="1"/>
  <c r="S142" i="1"/>
  <c r="N188" i="1"/>
  <c r="R173" i="1"/>
  <c r="P127" i="1"/>
  <c r="R127" i="1"/>
  <c r="N127" i="1"/>
  <c r="S127" i="1"/>
  <c r="O164" i="1"/>
  <c r="BJ165" i="1" s="1"/>
  <c r="BK165" i="1" s="1"/>
  <c r="P118" i="1"/>
  <c r="R118" i="1"/>
  <c r="N110" i="1"/>
  <c r="P110" i="1"/>
  <c r="R110" i="1"/>
  <c r="P143" i="1"/>
  <c r="R143" i="1"/>
  <c r="P139" i="1"/>
  <c r="N134" i="1"/>
  <c r="P119" i="1"/>
  <c r="R119" i="1"/>
  <c r="R157" i="1"/>
  <c r="N157" i="1"/>
  <c r="P155" i="1"/>
  <c r="S139" i="1"/>
  <c r="R133" i="1"/>
  <c r="N133" i="1"/>
  <c r="O124" i="1"/>
  <c r="BJ125" i="1" s="1"/>
  <c r="BK125" i="1" s="1"/>
  <c r="S143" i="1"/>
  <c r="R139" i="1"/>
  <c r="P135" i="1"/>
  <c r="R135" i="1"/>
  <c r="P131" i="1"/>
  <c r="S119" i="1"/>
  <c r="S118" i="1"/>
  <c r="O116" i="1"/>
  <c r="BJ117" i="1" s="1"/>
  <c r="BK117" i="1" s="1"/>
  <c r="O115" i="1"/>
  <c r="BJ116" i="1" s="1"/>
  <c r="BK116" i="1" s="1"/>
  <c r="S158" i="1"/>
  <c r="S157" i="1"/>
  <c r="S155" i="1"/>
  <c r="R149" i="1"/>
  <c r="N149" i="1"/>
  <c r="R125" i="1"/>
  <c r="N125" i="1"/>
  <c r="N118" i="1"/>
  <c r="S110" i="1"/>
  <c r="N109" i="1"/>
  <c r="R111" i="1"/>
  <c r="O101" i="1"/>
  <c r="BJ102" i="1" s="1"/>
  <c r="BK102" i="1" s="1"/>
  <c r="R92" i="1"/>
  <c r="N92" i="1"/>
  <c r="O70" i="1"/>
  <c r="BJ71" i="1" s="1"/>
  <c r="BK71" i="1" s="1"/>
  <c r="P101" i="1"/>
  <c r="O79" i="1"/>
  <c r="BJ80" i="1" s="1"/>
  <c r="BK80" i="1" s="1"/>
  <c r="O41" i="1"/>
  <c r="BJ42" i="1" s="1"/>
  <c r="BK42" i="1" s="1"/>
  <c r="O38" i="1"/>
  <c r="BJ39" i="1" s="1"/>
  <c r="BK39" i="1" s="1"/>
  <c r="O67" i="1"/>
  <c r="BJ68" i="1" s="1"/>
  <c r="BK68" i="1" s="1"/>
  <c r="S100" i="1"/>
  <c r="N85" i="1"/>
  <c r="R85" i="1"/>
  <c r="O65" i="1"/>
  <c r="BJ66" i="1" s="1"/>
  <c r="BK66" i="1" s="1"/>
  <c r="O50" i="1"/>
  <c r="BJ51" i="1" s="1"/>
  <c r="BK51" i="1" s="1"/>
  <c r="O45" i="1"/>
  <c r="BJ46" i="1" s="1"/>
  <c r="BK46" i="1" s="1"/>
  <c r="S108" i="1"/>
  <c r="O94" i="1"/>
  <c r="BJ95" i="1" s="1"/>
  <c r="BK95" i="1" s="1"/>
  <c r="R108" i="1"/>
  <c r="R101" i="1"/>
  <c r="R100" i="1"/>
  <c r="P85" i="1"/>
  <c r="O37" i="1"/>
  <c r="BJ38" i="1" s="1"/>
  <c r="BK38" i="1" s="1"/>
  <c r="S101" i="1"/>
  <c r="P93" i="1"/>
  <c r="S92" i="1"/>
  <c r="O53" i="1"/>
  <c r="BJ54" i="1" s="1"/>
  <c r="BK54" i="1" s="1"/>
  <c r="O49" i="1"/>
  <c r="BJ50" i="1" s="1"/>
  <c r="BK50" i="1" s="1"/>
  <c r="N96" i="1"/>
  <c r="P96" i="1"/>
  <c r="R96" i="1"/>
  <c r="N103" i="1"/>
  <c r="R103" i="1"/>
  <c r="P92" i="1"/>
  <c r="O78" i="1"/>
  <c r="BJ79" i="1" s="1"/>
  <c r="BK79" i="1" s="1"/>
  <c r="O74" i="1"/>
  <c r="BJ75" i="1" s="1"/>
  <c r="BK75" i="1" s="1"/>
  <c r="N88" i="1"/>
  <c r="N107" i="1"/>
  <c r="N99" i="1"/>
  <c r="R95" i="1"/>
  <c r="N91" i="1"/>
  <c r="R87" i="1"/>
  <c r="N83" i="1"/>
  <c r="R79" i="1"/>
  <c r="O64" i="1"/>
  <c r="BJ65" i="1" s="1"/>
  <c r="BK65" i="1" s="1"/>
  <c r="P57" i="1"/>
  <c r="P53" i="1"/>
  <c r="P41" i="1"/>
  <c r="O34" i="1"/>
  <c r="BJ35" i="1" s="1"/>
  <c r="BK35" i="1" s="1"/>
  <c r="O23" i="1"/>
  <c r="BJ24" i="1" s="1"/>
  <c r="BK24" i="1" s="1"/>
  <c r="N58" i="1"/>
  <c r="R58" i="1"/>
  <c r="R45" i="1"/>
  <c r="S45" i="1"/>
  <c r="N33" i="1"/>
  <c r="R33" i="1"/>
  <c r="S33" i="1"/>
  <c r="R88" i="1"/>
  <c r="N84" i="1"/>
  <c r="R80" i="1"/>
  <c r="S70" i="1"/>
  <c r="P70" i="1"/>
  <c r="P65" i="1"/>
  <c r="N61" i="1"/>
  <c r="P58" i="1"/>
  <c r="S57" i="1"/>
  <c r="N54" i="1"/>
  <c r="R54" i="1"/>
  <c r="P45" i="1"/>
  <c r="O42" i="1"/>
  <c r="BJ43" i="1" s="1"/>
  <c r="BK43" i="1" s="1"/>
  <c r="P33" i="1"/>
  <c r="N95" i="1"/>
  <c r="S72" i="1"/>
  <c r="R70" i="1"/>
  <c r="S65" i="1"/>
  <c r="S64" i="1"/>
  <c r="N60" i="1"/>
  <c r="R60" i="1"/>
  <c r="S60" i="1"/>
  <c r="P54" i="1"/>
  <c r="P80" i="1"/>
  <c r="AZ82" i="1" s="1"/>
  <c r="R65" i="1"/>
  <c r="R64" i="1"/>
  <c r="N57" i="1"/>
  <c r="R49" i="1"/>
  <c r="S49" i="1"/>
  <c r="R37" i="1"/>
  <c r="S37" i="1"/>
  <c r="R56" i="1"/>
  <c r="N56" i="1"/>
  <c r="S56" i="1"/>
  <c r="O46" i="1"/>
  <c r="BJ47" i="1" s="1"/>
  <c r="BK47" i="1" s="1"/>
  <c r="R22" i="1"/>
  <c r="N22" i="1"/>
  <c r="S22" i="1"/>
  <c r="O17" i="1"/>
  <c r="BJ18" i="1" s="1"/>
  <c r="BK18" i="1" s="1"/>
  <c r="P64" i="1"/>
  <c r="O62" i="1"/>
  <c r="BJ63" i="1" s="1"/>
  <c r="BK63" i="1" s="1"/>
  <c r="R53" i="1"/>
  <c r="S53" i="1"/>
  <c r="R41" i="1"/>
  <c r="S41" i="1"/>
  <c r="P22" i="1"/>
  <c r="N12" i="1"/>
  <c r="P12" i="1"/>
  <c r="R12" i="1"/>
  <c r="R50" i="1"/>
  <c r="R46" i="1"/>
  <c r="R42" i="1"/>
  <c r="P21" i="1"/>
  <c r="N52" i="1"/>
  <c r="R52" i="1"/>
  <c r="R48" i="1"/>
  <c r="N48" i="1"/>
  <c r="N44" i="1"/>
  <c r="R44" i="1"/>
  <c r="R40" i="1"/>
  <c r="N40" i="1"/>
  <c r="N36" i="1"/>
  <c r="R36" i="1"/>
  <c r="N21" i="1"/>
  <c r="N20" i="1"/>
  <c r="R20" i="1"/>
  <c r="S52" i="1"/>
  <c r="S48" i="1"/>
  <c r="S44" i="1"/>
  <c r="S40" i="1"/>
  <c r="N28" i="1"/>
  <c r="R28" i="1"/>
  <c r="N32" i="1"/>
  <c r="N24" i="1"/>
  <c r="N16" i="1"/>
  <c r="N8" i="1"/>
  <c r="N14" i="1"/>
  <c r="S5" i="1"/>
  <c r="R5" i="1"/>
  <c r="P5" i="1"/>
  <c r="AZ7" i="1" s="1"/>
  <c r="BE41" i="1" l="1"/>
  <c r="BZ41" i="1"/>
  <c r="BE46" i="1"/>
  <c r="BZ46" i="1"/>
  <c r="BE251" i="1"/>
  <c r="BZ251" i="1"/>
  <c r="BE103" i="1"/>
  <c r="BZ103" i="1"/>
  <c r="BE389" i="1"/>
  <c r="BZ389" i="1"/>
  <c r="BE408" i="1"/>
  <c r="BZ408" i="1"/>
  <c r="BE45" i="1"/>
  <c r="BZ45" i="1"/>
  <c r="BE47" i="1"/>
  <c r="BZ47" i="1"/>
  <c r="BE55" i="1"/>
  <c r="BZ55" i="1"/>
  <c r="BE81" i="1"/>
  <c r="BZ81" i="1"/>
  <c r="BE59" i="1"/>
  <c r="BZ59" i="1"/>
  <c r="BE80" i="1"/>
  <c r="BZ80" i="1"/>
  <c r="BE102" i="1"/>
  <c r="BZ102" i="1"/>
  <c r="BE126" i="1"/>
  <c r="BZ126" i="1"/>
  <c r="BE165" i="1"/>
  <c r="BZ165" i="1"/>
  <c r="BE118" i="1"/>
  <c r="BZ118" i="1"/>
  <c r="BE183" i="1"/>
  <c r="BZ183" i="1"/>
  <c r="BE259" i="1"/>
  <c r="BZ259" i="1"/>
  <c r="BE243" i="1"/>
  <c r="BZ243" i="1"/>
  <c r="BE10" i="1"/>
  <c r="BZ10" i="1"/>
  <c r="BE285" i="1"/>
  <c r="BZ285" i="1"/>
  <c r="BE39" i="1"/>
  <c r="BZ39" i="1"/>
  <c r="BE98" i="1"/>
  <c r="BZ98" i="1"/>
  <c r="BE274" i="1"/>
  <c r="BZ274" i="1"/>
  <c r="BE196" i="1"/>
  <c r="BZ196" i="1"/>
  <c r="BE205" i="1"/>
  <c r="BZ205" i="1"/>
  <c r="BE223" i="1"/>
  <c r="BZ223" i="1"/>
  <c r="BE114" i="1"/>
  <c r="BZ114" i="1"/>
  <c r="BE289" i="1"/>
  <c r="BZ289" i="1"/>
  <c r="BE19" i="1"/>
  <c r="BZ19" i="1"/>
  <c r="BE310" i="1"/>
  <c r="BZ310" i="1"/>
  <c r="BE288" i="1"/>
  <c r="BZ288" i="1"/>
  <c r="BE166" i="1"/>
  <c r="BZ166" i="1"/>
  <c r="BE264" i="1"/>
  <c r="BZ264" i="1"/>
  <c r="BE272" i="1"/>
  <c r="BZ272" i="1"/>
  <c r="BE116" i="1"/>
  <c r="BZ116" i="1"/>
  <c r="BE193" i="1"/>
  <c r="BZ193" i="1"/>
  <c r="BE130" i="1"/>
  <c r="BZ130" i="1"/>
  <c r="BE320" i="1"/>
  <c r="BZ320" i="1"/>
  <c r="BE321" i="1"/>
  <c r="BZ321" i="1"/>
  <c r="BE323" i="1"/>
  <c r="BZ323" i="1"/>
  <c r="BE325" i="1"/>
  <c r="BZ325" i="1"/>
  <c r="BE330" i="1"/>
  <c r="BZ330" i="1"/>
  <c r="BE373" i="1"/>
  <c r="BZ373" i="1"/>
  <c r="BE393" i="1"/>
  <c r="BZ393" i="1"/>
  <c r="BE423" i="1"/>
  <c r="BZ423" i="1"/>
  <c r="BE401" i="1"/>
  <c r="BZ401" i="1"/>
  <c r="BE434" i="1"/>
  <c r="BZ434" i="1"/>
  <c r="BE430" i="1"/>
  <c r="BZ430" i="1"/>
  <c r="BE208" i="1"/>
  <c r="BZ208" i="1"/>
  <c r="BE21" i="1"/>
  <c r="BZ21" i="1"/>
  <c r="BE51" i="1"/>
  <c r="BZ51" i="1"/>
  <c r="BE109" i="1"/>
  <c r="BZ109" i="1"/>
  <c r="BE93" i="1"/>
  <c r="BZ93" i="1"/>
  <c r="BE134" i="1"/>
  <c r="BZ134" i="1"/>
  <c r="BE169" i="1"/>
  <c r="BZ169" i="1"/>
  <c r="BE211" i="1"/>
  <c r="BZ211" i="1"/>
  <c r="BE209" i="1"/>
  <c r="BZ209" i="1"/>
  <c r="BE235" i="1"/>
  <c r="BZ235" i="1"/>
  <c r="BE233" i="1"/>
  <c r="BZ233" i="1"/>
  <c r="BE67" i="1"/>
  <c r="BZ67" i="1"/>
  <c r="BE295" i="1"/>
  <c r="BZ295" i="1"/>
  <c r="BE303" i="1"/>
  <c r="BZ303" i="1"/>
  <c r="BE115" i="1"/>
  <c r="BZ115" i="1"/>
  <c r="BE194" i="1"/>
  <c r="BZ194" i="1"/>
  <c r="BE129" i="1"/>
  <c r="BZ129" i="1"/>
  <c r="BE123" i="1"/>
  <c r="BZ123" i="1"/>
  <c r="BE306" i="1"/>
  <c r="BZ306" i="1"/>
  <c r="BE82" i="1"/>
  <c r="BZ82" i="1"/>
  <c r="BE222" i="1"/>
  <c r="BZ222" i="1"/>
  <c r="BE48" i="1"/>
  <c r="BZ48" i="1"/>
  <c r="BE121" i="1"/>
  <c r="BZ121" i="1"/>
  <c r="BE304" i="1"/>
  <c r="BZ304" i="1"/>
  <c r="BE68" i="1"/>
  <c r="BZ68" i="1"/>
  <c r="BE261" i="1"/>
  <c r="BZ261" i="1"/>
  <c r="BE347" i="1"/>
  <c r="BZ347" i="1"/>
  <c r="BE350" i="1"/>
  <c r="BZ350" i="1"/>
  <c r="BE371" i="1"/>
  <c r="BZ371" i="1"/>
  <c r="BE374" i="1"/>
  <c r="BZ374" i="1"/>
  <c r="BE385" i="1"/>
  <c r="BZ385" i="1"/>
  <c r="BE358" i="1"/>
  <c r="BZ358" i="1"/>
  <c r="BE382" i="1"/>
  <c r="BZ382" i="1"/>
  <c r="BE370" i="1"/>
  <c r="BZ370" i="1"/>
  <c r="BE402" i="1"/>
  <c r="BZ402" i="1"/>
  <c r="BE411" i="1"/>
  <c r="BZ411" i="1"/>
  <c r="BE427" i="1"/>
  <c r="BZ427" i="1"/>
  <c r="BE409" i="1"/>
  <c r="BZ409" i="1"/>
  <c r="BE43" i="1"/>
  <c r="BZ43" i="1"/>
  <c r="BE86" i="1"/>
  <c r="BZ86" i="1"/>
  <c r="BE203" i="1"/>
  <c r="BZ203" i="1"/>
  <c r="BE307" i="1"/>
  <c r="BZ307" i="1"/>
  <c r="BE76" i="1"/>
  <c r="BZ76" i="1"/>
  <c r="BE322" i="1"/>
  <c r="BZ322" i="1"/>
  <c r="BE361" i="1"/>
  <c r="BZ361" i="1"/>
  <c r="BE414" i="1"/>
  <c r="BZ414" i="1"/>
  <c r="BE54" i="1"/>
  <c r="BZ54" i="1"/>
  <c r="BE65" i="1"/>
  <c r="BZ65" i="1"/>
  <c r="BE13" i="1"/>
  <c r="BZ13" i="1"/>
  <c r="BE66" i="1"/>
  <c r="BZ66" i="1"/>
  <c r="BE71" i="1"/>
  <c r="BZ71" i="1"/>
  <c r="BE89" i="1"/>
  <c r="BZ89" i="1"/>
  <c r="BE88" i="1"/>
  <c r="BZ88" i="1"/>
  <c r="BE150" i="1"/>
  <c r="BZ150" i="1"/>
  <c r="BE144" i="1"/>
  <c r="BZ144" i="1"/>
  <c r="BE143" i="1"/>
  <c r="BZ143" i="1"/>
  <c r="BE172" i="1"/>
  <c r="BZ172" i="1"/>
  <c r="BE216" i="1"/>
  <c r="BZ216" i="1"/>
  <c r="BE240" i="1"/>
  <c r="BZ240" i="1"/>
  <c r="BE255" i="1"/>
  <c r="BZ255" i="1"/>
  <c r="BE24" i="1"/>
  <c r="BZ24" i="1"/>
  <c r="BE74" i="1"/>
  <c r="BZ74" i="1"/>
  <c r="BE300" i="1"/>
  <c r="BZ300" i="1"/>
  <c r="BE63" i="1"/>
  <c r="BZ63" i="1"/>
  <c r="BE148" i="1"/>
  <c r="BZ148" i="1"/>
  <c r="BE199" i="1"/>
  <c r="BZ199" i="1"/>
  <c r="BE178" i="1"/>
  <c r="BZ178" i="1"/>
  <c r="BE282" i="1"/>
  <c r="BZ282" i="1"/>
  <c r="BE246" i="1"/>
  <c r="BZ246" i="1"/>
  <c r="BE26" i="1"/>
  <c r="BZ26" i="1"/>
  <c r="BE124" i="1"/>
  <c r="BZ124" i="1"/>
  <c r="BE11" i="1"/>
  <c r="BZ11" i="1"/>
  <c r="BE75" i="1"/>
  <c r="BZ75" i="1"/>
  <c r="BE168" i="1"/>
  <c r="BZ168" i="1"/>
  <c r="BE133" i="1"/>
  <c r="BZ133" i="1"/>
  <c r="BE147" i="1"/>
  <c r="BZ147" i="1"/>
  <c r="BE64" i="1"/>
  <c r="BZ64" i="1"/>
  <c r="BE314" i="1"/>
  <c r="BZ314" i="1"/>
  <c r="BE333" i="1"/>
  <c r="BZ333" i="1"/>
  <c r="BE334" i="1"/>
  <c r="BZ334" i="1"/>
  <c r="BE379" i="1"/>
  <c r="BZ379" i="1"/>
  <c r="BE352" i="1"/>
  <c r="BZ352" i="1"/>
  <c r="BE391" i="1"/>
  <c r="BZ391" i="1"/>
  <c r="BE390" i="1"/>
  <c r="BZ390" i="1"/>
  <c r="BE399" i="1"/>
  <c r="BZ399" i="1"/>
  <c r="BE431" i="1"/>
  <c r="BZ431" i="1"/>
  <c r="BE359" i="1"/>
  <c r="BZ359" i="1"/>
  <c r="BE416" i="1"/>
  <c r="BZ416" i="1"/>
  <c r="BE386" i="1"/>
  <c r="BZ386" i="1"/>
  <c r="BE369" i="1"/>
  <c r="BZ369" i="1"/>
  <c r="BE418" i="1"/>
  <c r="BZ418" i="1"/>
  <c r="BE375" i="1"/>
  <c r="BZ375" i="1"/>
  <c r="BE362" i="1"/>
  <c r="BZ362" i="1"/>
  <c r="BE318" i="1"/>
  <c r="BZ318" i="1"/>
  <c r="BE426" i="1"/>
  <c r="BZ426" i="1"/>
  <c r="BE119" i="1"/>
  <c r="BZ119" i="1"/>
  <c r="BE279" i="1"/>
  <c r="BZ279" i="1"/>
  <c r="BE242" i="1"/>
  <c r="BZ242" i="1"/>
  <c r="BE136" i="1"/>
  <c r="BZ136" i="1"/>
  <c r="BE170" i="1"/>
  <c r="BZ170" i="1"/>
  <c r="BE78" i="1"/>
  <c r="BZ78" i="1"/>
  <c r="BE156" i="1"/>
  <c r="BZ156" i="1"/>
  <c r="BE206" i="1"/>
  <c r="BZ206" i="1"/>
  <c r="BE177" i="1"/>
  <c r="BZ177" i="1"/>
  <c r="BE238" i="1"/>
  <c r="BZ238" i="1"/>
  <c r="BE284" i="1"/>
  <c r="BZ284" i="1"/>
  <c r="BE250" i="1"/>
  <c r="BZ250" i="1"/>
  <c r="BE137" i="1"/>
  <c r="BZ137" i="1"/>
  <c r="BE249" i="1"/>
  <c r="BZ249" i="1"/>
  <c r="BE79" i="1"/>
  <c r="BZ79" i="1"/>
  <c r="BE117" i="1"/>
  <c r="BZ117" i="1"/>
  <c r="BE106" i="1"/>
  <c r="BZ106" i="1"/>
  <c r="BE52" i="1"/>
  <c r="BZ52" i="1"/>
  <c r="BE155" i="1"/>
  <c r="BZ155" i="1"/>
  <c r="BE207" i="1"/>
  <c r="BZ207" i="1"/>
  <c r="BE329" i="1"/>
  <c r="BZ329" i="1"/>
  <c r="BE331" i="1"/>
  <c r="BZ331" i="1"/>
  <c r="BE317" i="1"/>
  <c r="BZ317" i="1"/>
  <c r="BE381" i="1"/>
  <c r="BZ381" i="1"/>
  <c r="BE372" i="1"/>
  <c r="BZ372" i="1"/>
  <c r="BE18" i="1"/>
  <c r="BZ18" i="1"/>
  <c r="BE366" i="1"/>
  <c r="BZ366" i="1"/>
  <c r="BE356" i="1"/>
  <c r="BZ356" i="1"/>
  <c r="BE405" i="1"/>
  <c r="BZ405" i="1"/>
  <c r="BE380" i="1"/>
  <c r="BZ380" i="1"/>
  <c r="BE360" i="1"/>
  <c r="BZ360" i="1"/>
  <c r="BE23" i="1"/>
  <c r="BZ23" i="1"/>
  <c r="BE227" i="1"/>
  <c r="BZ227" i="1"/>
  <c r="BE220" i="1"/>
  <c r="BZ220" i="1"/>
  <c r="BE214" i="1"/>
  <c r="BZ214" i="1"/>
  <c r="BE286" i="1"/>
  <c r="BZ286" i="1"/>
  <c r="BE73" i="1"/>
  <c r="BZ73" i="1"/>
  <c r="BE302" i="1"/>
  <c r="BZ302" i="1"/>
  <c r="BE29" i="1"/>
  <c r="BZ29" i="1"/>
  <c r="BE112" i="1"/>
  <c r="BZ112" i="1"/>
  <c r="BE224" i="1"/>
  <c r="BZ224" i="1"/>
  <c r="BE276" i="1"/>
  <c r="BZ276" i="1"/>
  <c r="BE299" i="1"/>
  <c r="BZ299" i="1"/>
  <c r="BE179" i="1"/>
  <c r="BZ179" i="1"/>
  <c r="BE37" i="1"/>
  <c r="BZ37" i="1"/>
  <c r="BE53" i="1"/>
  <c r="BZ53" i="1"/>
  <c r="BE34" i="1"/>
  <c r="BZ34" i="1"/>
  <c r="BE96" i="1"/>
  <c r="BZ96" i="1"/>
  <c r="BE111" i="1"/>
  <c r="BZ111" i="1"/>
  <c r="BE128" i="1"/>
  <c r="BZ128" i="1"/>
  <c r="BE167" i="1"/>
  <c r="BZ167" i="1"/>
  <c r="BE142" i="1"/>
  <c r="BZ142" i="1"/>
  <c r="BE278" i="1"/>
  <c r="BZ278" i="1"/>
  <c r="BE267" i="1"/>
  <c r="BZ267" i="1"/>
  <c r="BE269" i="1"/>
  <c r="BZ269" i="1"/>
  <c r="BE95" i="1"/>
  <c r="BZ95" i="1"/>
  <c r="BE241" i="1"/>
  <c r="BZ241" i="1"/>
  <c r="BE125" i="1"/>
  <c r="BZ125" i="1"/>
  <c r="BE162" i="1"/>
  <c r="BZ162" i="1"/>
  <c r="BE200" i="1"/>
  <c r="BZ200" i="1"/>
  <c r="BE16" i="1"/>
  <c r="BZ16" i="1"/>
  <c r="BE189" i="1"/>
  <c r="BZ189" i="1"/>
  <c r="BE28" i="1"/>
  <c r="BZ28" i="1"/>
  <c r="BE176" i="1"/>
  <c r="BZ176" i="1"/>
  <c r="BE163" i="1"/>
  <c r="BZ163" i="1"/>
  <c r="BE154" i="1"/>
  <c r="BZ154" i="1"/>
  <c r="BE230" i="1"/>
  <c r="BZ230" i="1"/>
  <c r="BE113" i="1"/>
  <c r="BZ113" i="1"/>
  <c r="BE337" i="1"/>
  <c r="BZ337" i="1"/>
  <c r="BE341" i="1"/>
  <c r="BZ341" i="1"/>
  <c r="BE131" i="1"/>
  <c r="BZ131" i="1"/>
  <c r="BE346" i="1"/>
  <c r="BZ346" i="1"/>
  <c r="BE253" i="1"/>
  <c r="BZ253" i="1"/>
  <c r="BE383" i="1"/>
  <c r="BZ383" i="1"/>
  <c r="BE326" i="1"/>
  <c r="BZ326" i="1"/>
  <c r="BE387" i="1"/>
  <c r="BZ387" i="1"/>
  <c r="BE394" i="1"/>
  <c r="BZ394" i="1"/>
  <c r="BE407" i="1"/>
  <c r="BZ407" i="1"/>
  <c r="BE367" i="1"/>
  <c r="BZ367" i="1"/>
  <c r="BE376" i="1"/>
  <c r="BZ376" i="1"/>
  <c r="BE400" i="1"/>
  <c r="BZ400" i="1"/>
  <c r="BE424" i="1"/>
  <c r="BZ424" i="1"/>
  <c r="BE357" i="1"/>
  <c r="BZ357" i="1"/>
  <c r="BE413" i="1"/>
  <c r="BZ413" i="1"/>
  <c r="BE406" i="1"/>
  <c r="BZ406" i="1"/>
  <c r="BE429" i="1"/>
  <c r="BZ429" i="1"/>
  <c r="BE425" i="1"/>
  <c r="BZ425" i="1"/>
  <c r="BE365" i="1"/>
  <c r="BZ365" i="1"/>
  <c r="BE42" i="1"/>
  <c r="BZ42" i="1"/>
  <c r="BE101" i="1"/>
  <c r="BZ101" i="1"/>
  <c r="BE27" i="1"/>
  <c r="BZ27" i="1"/>
  <c r="BE265" i="1"/>
  <c r="BZ265" i="1"/>
  <c r="BE72" i="1"/>
  <c r="BZ72" i="1"/>
  <c r="BE316" i="1"/>
  <c r="BZ316" i="1"/>
  <c r="BE377" i="1"/>
  <c r="BZ377" i="1"/>
  <c r="BE403" i="1"/>
  <c r="BZ403" i="1"/>
  <c r="BE57" i="1"/>
  <c r="BZ57" i="1"/>
  <c r="BE104" i="1"/>
  <c r="BZ104" i="1"/>
  <c r="BE161" i="1"/>
  <c r="BZ161" i="1"/>
  <c r="BE219" i="1"/>
  <c r="BZ219" i="1"/>
  <c r="BE38" i="1"/>
  <c r="BZ38" i="1"/>
  <c r="BE97" i="1"/>
  <c r="BZ97" i="1"/>
  <c r="BE140" i="1"/>
  <c r="BZ140" i="1"/>
  <c r="BE158" i="1"/>
  <c r="BZ158" i="1"/>
  <c r="BE160" i="1"/>
  <c r="BZ160" i="1"/>
  <c r="BE204" i="1"/>
  <c r="BZ204" i="1"/>
  <c r="BE212" i="1"/>
  <c r="BZ212" i="1"/>
  <c r="BE263" i="1"/>
  <c r="BZ263" i="1"/>
  <c r="BE247" i="1"/>
  <c r="BZ247" i="1"/>
  <c r="BE35" i="1"/>
  <c r="BZ35" i="1"/>
  <c r="BE99" i="1"/>
  <c r="BZ99" i="1"/>
  <c r="BE305" i="1"/>
  <c r="BZ305" i="1"/>
  <c r="BE132" i="1"/>
  <c r="BZ132" i="1"/>
  <c r="BE187" i="1"/>
  <c r="BZ187" i="1"/>
  <c r="BE239" i="1"/>
  <c r="BZ239" i="1"/>
  <c r="BE308" i="1"/>
  <c r="BZ308" i="1"/>
  <c r="BE70" i="1"/>
  <c r="BZ70" i="1"/>
  <c r="BE149" i="1"/>
  <c r="BZ149" i="1"/>
  <c r="BE254" i="1"/>
  <c r="BZ254" i="1"/>
  <c r="BE36" i="1"/>
  <c r="BZ36" i="1"/>
  <c r="BE122" i="1"/>
  <c r="BZ122" i="1"/>
  <c r="BE277" i="1"/>
  <c r="BZ277" i="1"/>
  <c r="BE202" i="1"/>
  <c r="BZ202" i="1"/>
  <c r="BE210" i="1"/>
  <c r="BZ210" i="1"/>
  <c r="BE192" i="1"/>
  <c r="BZ192" i="1"/>
  <c r="BE138" i="1"/>
  <c r="BZ138" i="1"/>
  <c r="BE90" i="1"/>
  <c r="BZ90" i="1"/>
  <c r="BE345" i="1"/>
  <c r="BZ345" i="1"/>
  <c r="BE91" i="1"/>
  <c r="BZ91" i="1"/>
  <c r="BE338" i="1"/>
  <c r="BZ338" i="1"/>
  <c r="BE343" i="1"/>
  <c r="BZ343" i="1"/>
  <c r="BE395" i="1"/>
  <c r="BZ395" i="1"/>
  <c r="BE384" i="1"/>
  <c r="BZ384" i="1"/>
  <c r="BE336" i="1"/>
  <c r="BZ336" i="1"/>
  <c r="BE364" i="1"/>
  <c r="BZ364" i="1"/>
  <c r="BE419" i="1"/>
  <c r="BZ419" i="1"/>
  <c r="BE354" i="1"/>
  <c r="BZ354" i="1"/>
  <c r="BE433" i="1"/>
  <c r="BZ433" i="1"/>
  <c r="BE368" i="1"/>
  <c r="BZ368" i="1"/>
  <c r="BE363" i="1"/>
  <c r="BZ363" i="1"/>
  <c r="BE422" i="1"/>
  <c r="BZ422" i="1"/>
  <c r="BE50" i="1"/>
  <c r="BZ50" i="1"/>
  <c r="BE164" i="1"/>
  <c r="BZ164" i="1"/>
  <c r="BE281" i="1"/>
  <c r="BZ281" i="1"/>
  <c r="BE319" i="1"/>
  <c r="BZ319" i="1"/>
  <c r="BE388" i="1"/>
  <c r="BZ388" i="1"/>
  <c r="BE410" i="1"/>
  <c r="BZ410" i="1"/>
  <c r="BE49" i="1"/>
  <c r="BZ49" i="1"/>
  <c r="BE61" i="1"/>
  <c r="BZ61" i="1"/>
  <c r="BE120" i="1"/>
  <c r="BZ120" i="1"/>
  <c r="BE174" i="1"/>
  <c r="BZ174" i="1"/>
  <c r="BE152" i="1"/>
  <c r="BZ152" i="1"/>
  <c r="BE232" i="1"/>
  <c r="BZ232" i="1"/>
  <c r="BE287" i="1"/>
  <c r="BZ287" i="1"/>
  <c r="BE271" i="1"/>
  <c r="BZ271" i="1"/>
  <c r="BE12" i="1"/>
  <c r="BZ12" i="1"/>
  <c r="BE146" i="1"/>
  <c r="BZ146" i="1"/>
  <c r="BE139" i="1"/>
  <c r="BZ139" i="1"/>
  <c r="BE188" i="1"/>
  <c r="BZ188" i="1"/>
  <c r="BE297" i="1"/>
  <c r="BZ297" i="1"/>
  <c r="BE213" i="1"/>
  <c r="BZ213" i="1"/>
  <c r="BE215" i="1"/>
  <c r="BZ215" i="1"/>
  <c r="BE32" i="1"/>
  <c r="BZ32" i="1"/>
  <c r="BE145" i="1"/>
  <c r="BZ145" i="1"/>
  <c r="BE218" i="1"/>
  <c r="BZ218" i="1"/>
  <c r="BE266" i="1"/>
  <c r="BZ266" i="1"/>
  <c r="BE257" i="1"/>
  <c r="BZ257" i="1"/>
  <c r="BE315" i="1"/>
  <c r="BZ315" i="1"/>
  <c r="BE312" i="1"/>
  <c r="BZ312" i="1"/>
  <c r="BE353" i="1"/>
  <c r="BZ353" i="1"/>
  <c r="BE339" i="1"/>
  <c r="BZ339" i="1"/>
  <c r="BE349" i="1"/>
  <c r="BZ349" i="1"/>
  <c r="BE190" i="1"/>
  <c r="BZ190" i="1"/>
  <c r="BE107" i="1"/>
  <c r="BZ107" i="1"/>
  <c r="BE262" i="1"/>
  <c r="BZ262" i="1"/>
  <c r="BE351" i="1"/>
  <c r="BZ351" i="1"/>
  <c r="BE335" i="1"/>
  <c r="BZ335" i="1"/>
  <c r="BE415" i="1"/>
  <c r="BZ415" i="1"/>
  <c r="BE378" i="1"/>
  <c r="BZ378" i="1"/>
  <c r="BE432" i="1"/>
  <c r="BZ432" i="1"/>
  <c r="BE328" i="1"/>
  <c r="BZ328" i="1"/>
  <c r="BE355" i="1"/>
  <c r="BZ355" i="1"/>
  <c r="BE397" i="1"/>
  <c r="BZ397" i="1"/>
  <c r="BE398" i="1"/>
  <c r="BZ398" i="1"/>
  <c r="BE421" i="1"/>
  <c r="BZ421" i="1"/>
  <c r="BE6" i="1"/>
  <c r="BZ6" i="1"/>
  <c r="BX435" i="1"/>
  <c r="W15" i="3" s="1"/>
  <c r="BW435" i="1"/>
  <c r="V15" i="3" s="1"/>
  <c r="BV435" i="1"/>
  <c r="U15" i="3" s="1"/>
  <c r="BU435" i="1"/>
  <c r="T15" i="3" s="1"/>
  <c r="BT435" i="1"/>
  <c r="S15" i="3" s="1"/>
  <c r="BS435" i="1"/>
  <c r="R15" i="3" s="1"/>
  <c r="BR435" i="1"/>
  <c r="Q15" i="3" s="1"/>
  <c r="O136" i="1"/>
  <c r="BJ137" i="1" s="1"/>
  <c r="BK137" i="1" s="1"/>
  <c r="O220" i="1"/>
  <c r="BJ221" i="1" s="1"/>
  <c r="BK221" i="1" s="1"/>
  <c r="O104" i="1"/>
  <c r="BJ105" i="1" s="1"/>
  <c r="BK105" i="1" s="1"/>
  <c r="O68" i="1"/>
  <c r="BJ69" i="1" s="1"/>
  <c r="BK69" i="1" s="1"/>
  <c r="O170" i="1"/>
  <c r="BJ171" i="1" s="1"/>
  <c r="BK171" i="1" s="1"/>
  <c r="O228" i="1"/>
  <c r="BJ229" i="1" s="1"/>
  <c r="BK229" i="1" s="1"/>
  <c r="O30" i="1"/>
  <c r="BJ31" i="1" s="1"/>
  <c r="BK31" i="1" s="1"/>
  <c r="O71" i="1"/>
  <c r="BJ72" i="1" s="1"/>
  <c r="BK72" i="1" s="1"/>
  <c r="O27" i="1"/>
  <c r="BJ28" i="1" s="1"/>
  <c r="BK28" i="1" s="1"/>
  <c r="O89" i="1"/>
  <c r="BJ90" i="1" s="1"/>
  <c r="BK90" i="1" s="1"/>
  <c r="O194" i="1"/>
  <c r="BJ195" i="1" s="1"/>
  <c r="BK195" i="1" s="1"/>
  <c r="O189" i="1"/>
  <c r="BJ190" i="1" s="1"/>
  <c r="BK190" i="1" s="1"/>
  <c r="O395" i="1"/>
  <c r="BJ396" i="1" s="1"/>
  <c r="BK396" i="1" s="1"/>
  <c r="O216" i="1"/>
  <c r="BJ217" i="1" s="1"/>
  <c r="BK217" i="1" s="1"/>
  <c r="O317" i="1"/>
  <c r="BJ318" i="1" s="1"/>
  <c r="BK318" i="1" s="1"/>
  <c r="O180" i="1"/>
  <c r="BJ181" i="1" s="1"/>
  <c r="BK181" i="1" s="1"/>
  <c r="O148" i="1"/>
  <c r="BJ149" i="1" s="1"/>
  <c r="BK149" i="1" s="1"/>
  <c r="O263" i="1"/>
  <c r="BJ264" i="1" s="1"/>
  <c r="BK264" i="1" s="1"/>
  <c r="O247" i="1"/>
  <c r="BJ248" i="1" s="1"/>
  <c r="BK248" i="1" s="1"/>
  <c r="O86" i="1"/>
  <c r="BJ87" i="1" s="1"/>
  <c r="BK87" i="1" s="1"/>
  <c r="O293" i="1"/>
  <c r="BJ294" i="1" s="1"/>
  <c r="BK294" i="1" s="1"/>
  <c r="O339" i="1"/>
  <c r="BJ340" i="1" s="1"/>
  <c r="BK340" i="1" s="1"/>
  <c r="O342" i="1"/>
  <c r="BJ343" i="1" s="1"/>
  <c r="BK343" i="1" s="1"/>
  <c r="O183" i="1"/>
  <c r="BJ184" i="1" s="1"/>
  <c r="BK184" i="1" s="1"/>
  <c r="O126" i="1"/>
  <c r="BJ127" i="1" s="1"/>
  <c r="BK127" i="1" s="1"/>
  <c r="O326" i="1"/>
  <c r="BJ327" i="1" s="1"/>
  <c r="BK327" i="1" s="1"/>
  <c r="O11" i="1"/>
  <c r="BJ12" i="1" s="1"/>
  <c r="BK12" i="1" s="1"/>
  <c r="O212" i="1"/>
  <c r="BJ213" i="1" s="1"/>
  <c r="BK213" i="1" s="1"/>
  <c r="O140" i="1"/>
  <c r="BJ141" i="1" s="1"/>
  <c r="BK141" i="1" s="1"/>
  <c r="O309" i="1"/>
  <c r="BJ310" i="1" s="1"/>
  <c r="BK310" i="1" s="1"/>
  <c r="O265" i="1"/>
  <c r="BJ266" i="1" s="1"/>
  <c r="BK266" i="1" s="1"/>
  <c r="O236" i="1"/>
  <c r="BJ237" i="1" s="1"/>
  <c r="BK237" i="1" s="1"/>
  <c r="O259" i="1"/>
  <c r="BJ260" i="1" s="1"/>
  <c r="BK260" i="1" s="1"/>
  <c r="O10" i="1"/>
  <c r="BJ11" i="1" s="1"/>
  <c r="BK11" i="1" s="1"/>
  <c r="O343" i="1"/>
  <c r="BJ344" i="1" s="1"/>
  <c r="BK344" i="1" s="1"/>
  <c r="O341" i="1"/>
  <c r="BJ342" i="1" s="1"/>
  <c r="BK342" i="1" s="1"/>
  <c r="O403" i="1"/>
  <c r="BJ404" i="1" s="1"/>
  <c r="BK404" i="1" s="1"/>
  <c r="O391" i="1"/>
  <c r="BJ392" i="1" s="1"/>
  <c r="BK392" i="1" s="1"/>
  <c r="O255" i="1"/>
  <c r="BJ256" i="1" s="1"/>
  <c r="BK256" i="1" s="1"/>
  <c r="O82" i="1"/>
  <c r="BJ83" i="1" s="1"/>
  <c r="BK83" i="1" s="1"/>
  <c r="O214" i="1"/>
  <c r="BJ215" i="1" s="1"/>
  <c r="BK215" i="1" s="1"/>
  <c r="O197" i="1"/>
  <c r="BJ198" i="1" s="1"/>
  <c r="BK198" i="1" s="1"/>
  <c r="O295" i="1"/>
  <c r="BJ296" i="1" s="1"/>
  <c r="BK296" i="1" s="1"/>
  <c r="O19" i="1"/>
  <c r="BJ20" i="1" s="1"/>
  <c r="BK20" i="1" s="1"/>
  <c r="O217" i="1"/>
  <c r="BJ218" i="1" s="1"/>
  <c r="BK218" i="1" s="1"/>
  <c r="O287" i="1"/>
  <c r="BJ288" i="1" s="1"/>
  <c r="BK288" i="1" s="1"/>
  <c r="O229" i="1"/>
  <c r="BJ230" i="1" s="1"/>
  <c r="BK230" i="1" s="1"/>
  <c r="O132" i="1"/>
  <c r="BJ133" i="1" s="1"/>
  <c r="BK133" i="1" s="1"/>
  <c r="O347" i="1"/>
  <c r="BJ348" i="1" s="1"/>
  <c r="BK348" i="1" s="1"/>
  <c r="O185" i="1"/>
  <c r="BJ186" i="1" s="1"/>
  <c r="BK186" i="1" s="1"/>
  <c r="O332" i="1"/>
  <c r="BJ333" i="1" s="1"/>
  <c r="BK333" i="1" s="1"/>
  <c r="O334" i="1"/>
  <c r="BJ335" i="1" s="1"/>
  <c r="BK335" i="1" s="1"/>
  <c r="O251" i="1"/>
  <c r="BJ252" i="1" s="1"/>
  <c r="BK252" i="1" s="1"/>
  <c r="O43" i="1"/>
  <c r="BJ44" i="1" s="1"/>
  <c r="BK44" i="1" s="1"/>
  <c r="O6" i="1"/>
  <c r="BJ7" i="1" s="1"/>
  <c r="BK7" i="1" s="1"/>
  <c r="O196" i="1"/>
  <c r="BJ197" i="1" s="1"/>
  <c r="BK197" i="1" s="1"/>
  <c r="O167" i="1"/>
  <c r="BJ168" i="1" s="1"/>
  <c r="BK168" i="1" s="1"/>
  <c r="O177" i="1"/>
  <c r="BJ178" i="1" s="1"/>
  <c r="BK178" i="1" s="1"/>
  <c r="O225" i="1"/>
  <c r="BJ226" i="1" s="1"/>
  <c r="BK226" i="1" s="1"/>
  <c r="O274" i="1"/>
  <c r="BJ275" i="1" s="1"/>
  <c r="BK275" i="1" s="1"/>
  <c r="O222" i="1"/>
  <c r="BJ223" i="1" s="1"/>
  <c r="BK223" i="1" s="1"/>
  <c r="O244" i="1"/>
  <c r="BJ245" i="1" s="1"/>
  <c r="BK245" i="1" s="1"/>
  <c r="O29" i="1"/>
  <c r="BJ30" i="1" s="1"/>
  <c r="BK30" i="1" s="1"/>
  <c r="O152" i="1"/>
  <c r="BJ153" i="1" s="1"/>
  <c r="BK153" i="1" s="1"/>
  <c r="O179" i="1"/>
  <c r="BJ180" i="1" s="1"/>
  <c r="BK180" i="1" s="1"/>
  <c r="O331" i="1"/>
  <c r="BJ332" i="1" s="1"/>
  <c r="BK332" i="1" s="1"/>
  <c r="O291" i="1"/>
  <c r="BJ292" i="1" s="1"/>
  <c r="BK292" i="1" s="1"/>
  <c r="O172" i="1"/>
  <c r="BJ173" i="1" s="1"/>
  <c r="BK173" i="1" s="1"/>
  <c r="O105" i="1"/>
  <c r="BJ106" i="1" s="1"/>
  <c r="BK106" i="1" s="1"/>
  <c r="O257" i="1"/>
  <c r="BJ258" i="1" s="1"/>
  <c r="BK258" i="1" s="1"/>
  <c r="O39" i="1"/>
  <c r="BJ40" i="1" s="1"/>
  <c r="BK40" i="1" s="1"/>
  <c r="O156" i="1"/>
  <c r="BJ157" i="1" s="1"/>
  <c r="BK157" i="1" s="1"/>
  <c r="O174" i="1"/>
  <c r="BJ175" i="1" s="1"/>
  <c r="BK175" i="1" s="1"/>
  <c r="O271" i="1"/>
  <c r="BJ272" i="1" s="1"/>
  <c r="BK272" i="1" s="1"/>
  <c r="O297" i="1"/>
  <c r="BJ298" i="1" s="1"/>
  <c r="BK298" i="1" s="1"/>
  <c r="O15" i="1"/>
  <c r="BJ16" i="1" s="1"/>
  <c r="BK16" i="1" s="1"/>
  <c r="O289" i="1"/>
  <c r="BJ290" i="1" s="1"/>
  <c r="BK290" i="1" s="1"/>
  <c r="O292" i="1"/>
  <c r="BJ293" i="1" s="1"/>
  <c r="BK293" i="1" s="1"/>
  <c r="O316" i="1"/>
  <c r="BJ317" i="1" s="1"/>
  <c r="BK317" i="1" s="1"/>
  <c r="O13" i="1"/>
  <c r="BJ14" i="1" s="1"/>
  <c r="BK14" i="1" s="1"/>
  <c r="O312" i="1"/>
  <c r="BJ313" i="1" s="1"/>
  <c r="BK313" i="1" s="1"/>
  <c r="O424" i="1"/>
  <c r="BJ425" i="1" s="1"/>
  <c r="BK425" i="1" s="1"/>
  <c r="O419" i="1"/>
  <c r="BJ420" i="1" s="1"/>
  <c r="BK420" i="1" s="1"/>
  <c r="O215" i="1"/>
  <c r="BJ216" i="1" s="1"/>
  <c r="BK216" i="1" s="1"/>
  <c r="O26" i="1"/>
  <c r="BJ27" i="1" s="1"/>
  <c r="BK27" i="1" s="1"/>
  <c r="O158" i="1"/>
  <c r="BJ159" i="1" s="1"/>
  <c r="BK159" i="1" s="1"/>
  <c r="O200" i="1"/>
  <c r="BJ201" i="1" s="1"/>
  <c r="BK201" i="1" s="1"/>
  <c r="O93" i="1"/>
  <c r="BJ94" i="1" s="1"/>
  <c r="BK94" i="1" s="1"/>
  <c r="O123" i="1"/>
  <c r="BJ124" i="1" s="1"/>
  <c r="BK124" i="1" s="1"/>
  <c r="O55" i="1"/>
  <c r="BJ56" i="1" s="1"/>
  <c r="BK56" i="1" s="1"/>
  <c r="O303" i="1"/>
  <c r="BJ304" i="1" s="1"/>
  <c r="BK304" i="1" s="1"/>
  <c r="O190" i="1"/>
  <c r="BJ191" i="1" s="1"/>
  <c r="BK191" i="1" s="1"/>
  <c r="O175" i="1"/>
  <c r="BJ176" i="1" s="1"/>
  <c r="BK176" i="1" s="1"/>
  <c r="O144" i="1"/>
  <c r="BJ145" i="1" s="1"/>
  <c r="BK145" i="1" s="1"/>
  <c r="O76" i="1"/>
  <c r="BJ77" i="1" s="1"/>
  <c r="BK77" i="1" s="1"/>
  <c r="O59" i="1"/>
  <c r="BJ60" i="1" s="1"/>
  <c r="BK60" i="1" s="1"/>
  <c r="O279" i="1"/>
  <c r="BJ280" i="1" s="1"/>
  <c r="BK280" i="1" s="1"/>
  <c r="O323" i="1"/>
  <c r="BJ324" i="1" s="1"/>
  <c r="BK324" i="1" s="1"/>
  <c r="O411" i="1"/>
  <c r="BJ412" i="1" s="1"/>
  <c r="BK412" i="1" s="1"/>
  <c r="O427" i="1"/>
  <c r="BJ428" i="1" s="1"/>
  <c r="BK428" i="1" s="1"/>
  <c r="O425" i="1"/>
  <c r="BJ426" i="1" s="1"/>
  <c r="BK426" i="1" s="1"/>
  <c r="O416" i="1"/>
  <c r="BJ417" i="1" s="1"/>
  <c r="BK417" i="1" s="1"/>
  <c r="O429" i="1"/>
  <c r="BJ430" i="1" s="1"/>
  <c r="BK430" i="1" s="1"/>
  <c r="O421" i="1"/>
  <c r="BJ422" i="1" s="1"/>
  <c r="BK422" i="1" s="1"/>
  <c r="BQ435" i="1"/>
  <c r="P15" i="3" s="1"/>
  <c r="BP435" i="1"/>
  <c r="O15" i="3" s="1"/>
  <c r="BO435" i="1"/>
  <c r="N15" i="3" s="1"/>
  <c r="BN435" i="1"/>
  <c r="M15" i="3" s="1"/>
  <c r="Q72" i="1"/>
  <c r="U72" i="1" s="1"/>
  <c r="AZ74" i="1"/>
  <c r="Q285" i="1"/>
  <c r="U285" i="1" s="1"/>
  <c r="AZ287" i="1"/>
  <c r="Q251" i="1"/>
  <c r="AZ253" i="1"/>
  <c r="Q175" i="1"/>
  <c r="AZ177" i="1"/>
  <c r="Q309" i="1"/>
  <c r="AZ311" i="1"/>
  <c r="Q14" i="1"/>
  <c r="AZ16" i="1"/>
  <c r="Q7" i="1"/>
  <c r="AZ9" i="1"/>
  <c r="Q31" i="1"/>
  <c r="U31" i="1" s="1"/>
  <c r="AZ33" i="1"/>
  <c r="Q394" i="1"/>
  <c r="AZ396" i="1"/>
  <c r="Q428" i="1"/>
  <c r="AZ430" i="1"/>
  <c r="Q22" i="1"/>
  <c r="AZ24" i="1"/>
  <c r="Q33" i="1"/>
  <c r="AZ35" i="1"/>
  <c r="Q65" i="1"/>
  <c r="U65" i="1" s="1"/>
  <c r="AZ67" i="1"/>
  <c r="Q53" i="1"/>
  <c r="U53" i="1" s="1"/>
  <c r="AZ55" i="1"/>
  <c r="Q110" i="1"/>
  <c r="AZ112" i="1"/>
  <c r="Q127" i="1"/>
  <c r="AZ129" i="1"/>
  <c r="Q160" i="1"/>
  <c r="AZ162" i="1"/>
  <c r="Q181" i="1"/>
  <c r="AZ183" i="1"/>
  <c r="Q240" i="1"/>
  <c r="AZ242" i="1"/>
  <c r="Q39" i="1"/>
  <c r="AZ41" i="1"/>
  <c r="Q61" i="1"/>
  <c r="AZ63" i="1"/>
  <c r="Q176" i="1"/>
  <c r="U176" i="1" s="1"/>
  <c r="AZ178" i="1"/>
  <c r="Q213" i="1"/>
  <c r="U213" i="1" s="1"/>
  <c r="AZ215" i="1"/>
  <c r="Q136" i="1"/>
  <c r="AZ138" i="1"/>
  <c r="Q252" i="1"/>
  <c r="U252" i="1" s="1"/>
  <c r="AZ254" i="1"/>
  <c r="Q199" i="1"/>
  <c r="AZ201" i="1"/>
  <c r="Q44" i="1"/>
  <c r="AZ46" i="1"/>
  <c r="Q102" i="1"/>
  <c r="AZ104" i="1"/>
  <c r="Q276" i="1"/>
  <c r="AZ278" i="1"/>
  <c r="Q83" i="1"/>
  <c r="AZ85" i="1"/>
  <c r="Q269" i="1"/>
  <c r="AZ271" i="1"/>
  <c r="Q128" i="1"/>
  <c r="U128" i="1" s="1"/>
  <c r="AZ130" i="1"/>
  <c r="Q290" i="1"/>
  <c r="AZ292" i="1"/>
  <c r="Q115" i="1"/>
  <c r="U115" i="1" s="1"/>
  <c r="AZ117" i="1"/>
  <c r="Q248" i="1"/>
  <c r="U248" i="1" s="1"/>
  <c r="AZ250" i="1"/>
  <c r="Q11" i="1"/>
  <c r="AZ13" i="1"/>
  <c r="Q15" i="1"/>
  <c r="AZ17" i="1"/>
  <c r="Q192" i="1"/>
  <c r="U192" i="1" s="1"/>
  <c r="AZ194" i="1"/>
  <c r="Q163" i="1"/>
  <c r="AZ165" i="1"/>
  <c r="Q262" i="1"/>
  <c r="AZ264" i="1"/>
  <c r="Q231" i="1"/>
  <c r="AZ233" i="1"/>
  <c r="Q24" i="1"/>
  <c r="AZ26" i="1"/>
  <c r="Q157" i="1"/>
  <c r="AZ159" i="1"/>
  <c r="Q236" i="1"/>
  <c r="AZ238" i="1"/>
  <c r="Q284" i="1"/>
  <c r="AZ286" i="1"/>
  <c r="Q35" i="1"/>
  <c r="U35" i="1" s="1"/>
  <c r="AZ37" i="1"/>
  <c r="Q319" i="1"/>
  <c r="U319" i="1" s="1"/>
  <c r="AZ321" i="1"/>
  <c r="Q146" i="1"/>
  <c r="U146" i="1" s="1"/>
  <c r="AZ148" i="1"/>
  <c r="Q206" i="1"/>
  <c r="U206" i="1" s="1"/>
  <c r="AZ208" i="1"/>
  <c r="Q350" i="1"/>
  <c r="AZ352" i="1"/>
  <c r="Q258" i="1"/>
  <c r="AZ260" i="1"/>
  <c r="Q331" i="1"/>
  <c r="AZ333" i="1"/>
  <c r="Q378" i="1"/>
  <c r="U378" i="1" s="1"/>
  <c r="AZ380" i="1"/>
  <c r="Q366" i="1"/>
  <c r="U366" i="1" s="1"/>
  <c r="AZ368" i="1"/>
  <c r="Q335" i="1"/>
  <c r="U335" i="1" s="1"/>
  <c r="AZ337" i="1"/>
  <c r="Q398" i="1"/>
  <c r="U398" i="1" s="1"/>
  <c r="AZ400" i="1"/>
  <c r="Q361" i="1"/>
  <c r="U361" i="1" s="1"/>
  <c r="AZ363" i="1"/>
  <c r="Q360" i="1"/>
  <c r="U360" i="1" s="1"/>
  <c r="AZ362" i="1"/>
  <c r="Q375" i="1"/>
  <c r="U375" i="1" s="1"/>
  <c r="AZ377" i="1"/>
  <c r="Q391" i="1"/>
  <c r="AZ393" i="1"/>
  <c r="Q399" i="1"/>
  <c r="U399" i="1" s="1"/>
  <c r="AZ401" i="1"/>
  <c r="Q377" i="1"/>
  <c r="U377" i="1" s="1"/>
  <c r="AZ379" i="1"/>
  <c r="Q425" i="1"/>
  <c r="AZ427" i="1"/>
  <c r="Q129" i="1"/>
  <c r="AZ131" i="1"/>
  <c r="Q144" i="1"/>
  <c r="AZ146" i="1"/>
  <c r="Q75" i="1"/>
  <c r="U75" i="1" s="1"/>
  <c r="AZ77" i="1"/>
  <c r="Q332" i="1"/>
  <c r="AZ334" i="1"/>
  <c r="Q405" i="1"/>
  <c r="U405" i="1" s="1"/>
  <c r="AZ407" i="1"/>
  <c r="Q70" i="1"/>
  <c r="AZ72" i="1"/>
  <c r="Q85" i="1"/>
  <c r="AZ87" i="1"/>
  <c r="Q101" i="1"/>
  <c r="U101" i="1" s="1"/>
  <c r="AZ103" i="1"/>
  <c r="Q117" i="1"/>
  <c r="AZ119" i="1"/>
  <c r="Q184" i="1"/>
  <c r="AZ186" i="1"/>
  <c r="Q211" i="1"/>
  <c r="AZ213" i="1"/>
  <c r="Q268" i="1"/>
  <c r="AZ270" i="1"/>
  <c r="Q77" i="1"/>
  <c r="U77" i="1" s="1"/>
  <c r="AZ79" i="1"/>
  <c r="Q73" i="1"/>
  <c r="U73" i="1" s="1"/>
  <c r="AZ75" i="1"/>
  <c r="Q273" i="1"/>
  <c r="AZ275" i="1"/>
  <c r="Q166" i="1"/>
  <c r="AZ168" i="1"/>
  <c r="Q234" i="1"/>
  <c r="AZ236" i="1"/>
  <c r="Q178" i="1"/>
  <c r="U178" i="1" s="1"/>
  <c r="AZ180" i="1"/>
  <c r="Q239" i="1"/>
  <c r="AZ241" i="1"/>
  <c r="Q212" i="1"/>
  <c r="AZ214" i="1"/>
  <c r="Q298" i="1"/>
  <c r="AZ300" i="1"/>
  <c r="Q103" i="1"/>
  <c r="AZ105" i="1"/>
  <c r="Q74" i="1"/>
  <c r="U74" i="1" s="1"/>
  <c r="AZ76" i="1"/>
  <c r="Q105" i="1"/>
  <c r="AZ107" i="1"/>
  <c r="Q10" i="1"/>
  <c r="AZ12" i="1"/>
  <c r="Q71" i="1"/>
  <c r="AZ73" i="1"/>
  <c r="Q277" i="1"/>
  <c r="U277" i="1" s="1"/>
  <c r="AZ279" i="1"/>
  <c r="Q47" i="1"/>
  <c r="U47" i="1" s="1"/>
  <c r="AZ49" i="1"/>
  <c r="Q301" i="1"/>
  <c r="U301" i="1" s="1"/>
  <c r="AZ303" i="1"/>
  <c r="Q120" i="1"/>
  <c r="U120" i="1" s="1"/>
  <c r="AZ122" i="1"/>
  <c r="Q32" i="1"/>
  <c r="AZ34" i="1"/>
  <c r="Q221" i="1"/>
  <c r="U221" i="1" s="1"/>
  <c r="AZ223" i="1"/>
  <c r="Q79" i="1"/>
  <c r="U79" i="1" s="1"/>
  <c r="AZ81" i="1"/>
  <c r="Q52" i="1"/>
  <c r="AZ54" i="1"/>
  <c r="Q228" i="1"/>
  <c r="AZ230" i="1"/>
  <c r="Q173" i="1"/>
  <c r="U173" i="1" s="1"/>
  <c r="AZ175" i="1"/>
  <c r="Q91" i="1"/>
  <c r="AZ93" i="1"/>
  <c r="Q232" i="1"/>
  <c r="U232" i="1" s="1"/>
  <c r="AZ234" i="1"/>
  <c r="Q99" i="1"/>
  <c r="AZ101" i="1"/>
  <c r="Q40" i="1"/>
  <c r="AZ42" i="1"/>
  <c r="Q220" i="1"/>
  <c r="AZ222" i="1"/>
  <c r="Q132" i="1"/>
  <c r="AZ134" i="1"/>
  <c r="Q210" i="1"/>
  <c r="AZ212" i="1"/>
  <c r="Q259" i="1"/>
  <c r="AZ261" i="1"/>
  <c r="Q380" i="1"/>
  <c r="U380" i="1" s="1"/>
  <c r="AZ382" i="1"/>
  <c r="Q367" i="1"/>
  <c r="U367" i="1" s="1"/>
  <c r="AZ369" i="1"/>
  <c r="Q337" i="1"/>
  <c r="U337" i="1" s="1"/>
  <c r="AZ339" i="1"/>
  <c r="Q387" i="1"/>
  <c r="U387" i="1" s="1"/>
  <c r="AZ389" i="1"/>
  <c r="Q412" i="1"/>
  <c r="U412" i="1" s="1"/>
  <c r="AZ414" i="1"/>
  <c r="Q401" i="1"/>
  <c r="U401" i="1" s="1"/>
  <c r="AZ403" i="1"/>
  <c r="Q353" i="1"/>
  <c r="U353" i="1" s="1"/>
  <c r="AZ355" i="1"/>
  <c r="Q381" i="1"/>
  <c r="U381" i="1" s="1"/>
  <c r="AZ383" i="1"/>
  <c r="Q323" i="1"/>
  <c r="AZ325" i="1"/>
  <c r="Q408" i="1"/>
  <c r="U408" i="1" s="1"/>
  <c r="AZ410" i="1"/>
  <c r="Q406" i="1"/>
  <c r="U406" i="1" s="1"/>
  <c r="AZ408" i="1"/>
  <c r="Q397" i="1"/>
  <c r="U397" i="1" s="1"/>
  <c r="AZ399" i="1"/>
  <c r="Q429" i="1"/>
  <c r="AZ431" i="1"/>
  <c r="Q100" i="1"/>
  <c r="U100" i="1" s="1"/>
  <c r="AZ102" i="1"/>
  <c r="Q25" i="1"/>
  <c r="U25" i="1" s="1"/>
  <c r="AZ27" i="1"/>
  <c r="Q67" i="1"/>
  <c r="U67" i="1" s="1"/>
  <c r="AZ69" i="1"/>
  <c r="Q370" i="1"/>
  <c r="U370" i="1" s="1"/>
  <c r="AZ372" i="1"/>
  <c r="Q119" i="1"/>
  <c r="U119" i="1" s="1"/>
  <c r="AZ121" i="1"/>
  <c r="Q151" i="1"/>
  <c r="AZ153" i="1"/>
  <c r="Q242" i="1"/>
  <c r="AZ244" i="1"/>
  <c r="Q263" i="1"/>
  <c r="AZ265" i="1"/>
  <c r="Q286" i="1"/>
  <c r="AZ288" i="1"/>
  <c r="Q43" i="1"/>
  <c r="AZ45" i="1"/>
  <c r="Q94" i="1"/>
  <c r="U94" i="1" s="1"/>
  <c r="AZ96" i="1"/>
  <c r="Q237" i="1"/>
  <c r="U237" i="1" s="1"/>
  <c r="AZ239" i="1"/>
  <c r="Q124" i="1"/>
  <c r="U124" i="1" s="1"/>
  <c r="AZ126" i="1"/>
  <c r="Q113" i="1"/>
  <c r="AZ115" i="1"/>
  <c r="Q148" i="1"/>
  <c r="AZ150" i="1"/>
  <c r="Q307" i="1"/>
  <c r="U307" i="1" s="1"/>
  <c r="AZ309" i="1"/>
  <c r="Q244" i="1"/>
  <c r="AZ246" i="1"/>
  <c r="Q305" i="1"/>
  <c r="U305" i="1" s="1"/>
  <c r="AZ307" i="1"/>
  <c r="Q287" i="1"/>
  <c r="AZ289" i="1"/>
  <c r="Q16" i="1"/>
  <c r="AZ18" i="1"/>
  <c r="Q214" i="1"/>
  <c r="AZ216" i="1"/>
  <c r="Q88" i="1"/>
  <c r="AZ90" i="1"/>
  <c r="Q201" i="1"/>
  <c r="U201" i="1" s="1"/>
  <c r="AZ203" i="1"/>
  <c r="Q260" i="1"/>
  <c r="AZ262" i="1"/>
  <c r="Q68" i="1"/>
  <c r="AZ70" i="1"/>
  <c r="Q156" i="1"/>
  <c r="AZ158" i="1"/>
  <c r="Q60" i="1"/>
  <c r="AZ62" i="1"/>
  <c r="Q18" i="1"/>
  <c r="AZ20" i="1"/>
  <c r="Q104" i="1"/>
  <c r="AZ106" i="1"/>
  <c r="Q249" i="1"/>
  <c r="U249" i="1" s="1"/>
  <c r="AZ251" i="1"/>
  <c r="Q69" i="1"/>
  <c r="U69" i="1" s="1"/>
  <c r="AZ71" i="1"/>
  <c r="Q89" i="1"/>
  <c r="AZ91" i="1"/>
  <c r="Q229" i="1"/>
  <c r="AZ231" i="1"/>
  <c r="Q185" i="1"/>
  <c r="AZ187" i="1"/>
  <c r="Q280" i="1"/>
  <c r="U280" i="1" s="1"/>
  <c r="AZ282" i="1"/>
  <c r="Q233" i="1"/>
  <c r="U233" i="1" s="1"/>
  <c r="AZ235" i="1"/>
  <c r="Q150" i="1"/>
  <c r="AZ152" i="1"/>
  <c r="Q261" i="1"/>
  <c r="U261" i="1" s="1"/>
  <c r="AZ263" i="1"/>
  <c r="Q313" i="1"/>
  <c r="U313" i="1" s="1"/>
  <c r="AZ315" i="1"/>
  <c r="Q42" i="1"/>
  <c r="U42" i="1" s="1"/>
  <c r="AZ44" i="1"/>
  <c r="Q223" i="1"/>
  <c r="AZ225" i="1"/>
  <c r="Q316" i="1"/>
  <c r="AZ318" i="1"/>
  <c r="Q340" i="1"/>
  <c r="U340" i="1" s="1"/>
  <c r="AZ342" i="1"/>
  <c r="Q346" i="1"/>
  <c r="U346" i="1" s="1"/>
  <c r="AZ348" i="1"/>
  <c r="Q328" i="1"/>
  <c r="AZ330" i="1"/>
  <c r="Q344" i="1"/>
  <c r="AZ346" i="1"/>
  <c r="Q382" i="1"/>
  <c r="U382" i="1" s="1"/>
  <c r="AZ384" i="1"/>
  <c r="Q338" i="1"/>
  <c r="U338" i="1" s="1"/>
  <c r="AZ340" i="1"/>
  <c r="Q389" i="1"/>
  <c r="U389" i="1" s="1"/>
  <c r="AZ391" i="1"/>
  <c r="Q402" i="1"/>
  <c r="AZ404" i="1"/>
  <c r="Q355" i="1"/>
  <c r="U355" i="1" s="1"/>
  <c r="AZ357" i="1"/>
  <c r="Q395" i="1"/>
  <c r="AZ397" i="1"/>
  <c r="Q424" i="1"/>
  <c r="AZ426" i="1"/>
  <c r="Q253" i="1"/>
  <c r="U253" i="1" s="1"/>
  <c r="AZ255" i="1"/>
  <c r="Q283" i="1"/>
  <c r="U283" i="1" s="1"/>
  <c r="AZ285" i="1"/>
  <c r="Q336" i="1"/>
  <c r="AZ338" i="1"/>
  <c r="Q365" i="1"/>
  <c r="U365" i="1" s="1"/>
  <c r="AZ367" i="1"/>
  <c r="Q385" i="1"/>
  <c r="U385" i="1" s="1"/>
  <c r="AZ387" i="1"/>
  <c r="Q421" i="1"/>
  <c r="AZ423" i="1"/>
  <c r="Q21" i="1"/>
  <c r="AZ23" i="1"/>
  <c r="Q96" i="1"/>
  <c r="AZ98" i="1"/>
  <c r="Q45" i="1"/>
  <c r="U45" i="1" s="1"/>
  <c r="AZ47" i="1"/>
  <c r="Q202" i="1"/>
  <c r="AZ204" i="1"/>
  <c r="Q51" i="1"/>
  <c r="U51" i="1" s="1"/>
  <c r="AZ53" i="1"/>
  <c r="Q98" i="1"/>
  <c r="U98" i="1" s="1"/>
  <c r="AZ100" i="1"/>
  <c r="Q186" i="1"/>
  <c r="U186" i="1" s="1"/>
  <c r="AZ188" i="1"/>
  <c r="Q215" i="1"/>
  <c r="AZ217" i="1"/>
  <c r="Q177" i="1"/>
  <c r="AZ179" i="1"/>
  <c r="Q76" i="1"/>
  <c r="AZ78" i="1"/>
  <c r="Q226" i="1"/>
  <c r="AZ228" i="1"/>
  <c r="Q281" i="1"/>
  <c r="U281" i="1" s="1"/>
  <c r="AZ283" i="1"/>
  <c r="Q36" i="1"/>
  <c r="AZ38" i="1"/>
  <c r="Q161" i="1"/>
  <c r="U161" i="1" s="1"/>
  <c r="AZ163" i="1"/>
  <c r="Q217" i="1"/>
  <c r="AZ219" i="1"/>
  <c r="Q82" i="1"/>
  <c r="AZ84" i="1"/>
  <c r="Q147" i="1"/>
  <c r="U147" i="1" s="1"/>
  <c r="AZ149" i="1"/>
  <c r="Q183" i="1"/>
  <c r="AZ185" i="1"/>
  <c r="Q149" i="1"/>
  <c r="AZ151" i="1"/>
  <c r="Q109" i="1"/>
  <c r="AZ111" i="1"/>
  <c r="Q257" i="1"/>
  <c r="AZ259" i="1"/>
  <c r="Q19" i="1"/>
  <c r="AZ21" i="1"/>
  <c r="Q133" i="1"/>
  <c r="AZ135" i="1"/>
  <c r="Q116" i="1"/>
  <c r="U116" i="1" s="1"/>
  <c r="AZ118" i="1"/>
  <c r="Q158" i="1"/>
  <c r="AZ160" i="1"/>
  <c r="Q243" i="1"/>
  <c r="AZ245" i="1"/>
  <c r="Q162" i="1"/>
  <c r="U162" i="1" s="1"/>
  <c r="AZ164" i="1"/>
  <c r="Q293" i="1"/>
  <c r="AZ295" i="1"/>
  <c r="Q191" i="1"/>
  <c r="AZ193" i="1"/>
  <c r="Q46" i="1"/>
  <c r="U46" i="1" s="1"/>
  <c r="AZ48" i="1"/>
  <c r="Q13" i="1"/>
  <c r="AZ15" i="1"/>
  <c r="Q266" i="1"/>
  <c r="AZ268" i="1"/>
  <c r="Q106" i="1"/>
  <c r="U106" i="1" s="1"/>
  <c r="AZ108" i="1"/>
  <c r="Q327" i="1"/>
  <c r="U327" i="1" s="1"/>
  <c r="AZ329" i="1"/>
  <c r="Q371" i="1"/>
  <c r="U371" i="1" s="1"/>
  <c r="AZ373" i="1"/>
  <c r="Q297" i="1"/>
  <c r="AZ299" i="1"/>
  <c r="Q384" i="1"/>
  <c r="AZ386" i="1"/>
  <c r="Q342" i="1"/>
  <c r="AZ344" i="1"/>
  <c r="Q396" i="1"/>
  <c r="U396" i="1" s="1"/>
  <c r="AZ398" i="1"/>
  <c r="Q356" i="1"/>
  <c r="U356" i="1" s="1"/>
  <c r="AZ358" i="1"/>
  <c r="Q383" i="1"/>
  <c r="U383" i="1" s="1"/>
  <c r="AZ385" i="1"/>
  <c r="Q334" i="1"/>
  <c r="AZ336" i="1"/>
  <c r="Q374" i="1"/>
  <c r="U374" i="1" s="1"/>
  <c r="AZ376" i="1"/>
  <c r="Q419" i="1"/>
  <c r="AZ421" i="1"/>
  <c r="Q403" i="1"/>
  <c r="AZ405" i="1"/>
  <c r="Q416" i="1"/>
  <c r="AZ418" i="1"/>
  <c r="Q409" i="1"/>
  <c r="U409" i="1" s="1"/>
  <c r="AZ411" i="1"/>
  <c r="Q430" i="1"/>
  <c r="U430" i="1" s="1"/>
  <c r="AZ432" i="1"/>
  <c r="Q423" i="1"/>
  <c r="U423" i="1" s="1"/>
  <c r="AZ425" i="1"/>
  <c r="Q54" i="1"/>
  <c r="AZ56" i="1"/>
  <c r="Q66" i="1"/>
  <c r="U66" i="1" s="1"/>
  <c r="AZ68" i="1"/>
  <c r="Q203" i="1"/>
  <c r="U203" i="1" s="1"/>
  <c r="AZ205" i="1"/>
  <c r="Q63" i="1"/>
  <c r="U63" i="1" s="1"/>
  <c r="AZ65" i="1"/>
  <c r="Q189" i="1"/>
  <c r="AZ191" i="1"/>
  <c r="Q218" i="1"/>
  <c r="AZ220" i="1"/>
  <c r="Q320" i="1"/>
  <c r="U320" i="1" s="1"/>
  <c r="AZ322" i="1"/>
  <c r="Q373" i="1"/>
  <c r="U373" i="1" s="1"/>
  <c r="AZ375" i="1"/>
  <c r="Q418" i="1"/>
  <c r="AZ420" i="1"/>
  <c r="Q57" i="1"/>
  <c r="AZ59" i="1"/>
  <c r="Q118" i="1"/>
  <c r="AZ120" i="1"/>
  <c r="Q208" i="1"/>
  <c r="U208" i="1" s="1"/>
  <c r="AZ210" i="1"/>
  <c r="Q224" i="1"/>
  <c r="AZ226" i="1"/>
  <c r="Q219" i="1"/>
  <c r="AZ221" i="1"/>
  <c r="Q275" i="1"/>
  <c r="U275" i="1" s="1"/>
  <c r="AZ277" i="1"/>
  <c r="Q278" i="1"/>
  <c r="AZ280" i="1"/>
  <c r="Q49" i="1"/>
  <c r="U49" i="1" s="1"/>
  <c r="AZ51" i="1"/>
  <c r="Q23" i="1"/>
  <c r="U23" i="1" s="1"/>
  <c r="AZ25" i="1"/>
  <c r="Q152" i="1"/>
  <c r="AZ154" i="1"/>
  <c r="Q8" i="1"/>
  <c r="AZ10" i="1"/>
  <c r="Q139" i="1"/>
  <c r="U139" i="1" s="1"/>
  <c r="AZ141" i="1"/>
  <c r="Q142" i="1"/>
  <c r="U142" i="1" s="1"/>
  <c r="AZ144" i="1"/>
  <c r="Q174" i="1"/>
  <c r="AZ176" i="1"/>
  <c r="Q171" i="1"/>
  <c r="U171" i="1" s="1"/>
  <c r="AZ173" i="1"/>
  <c r="Q169" i="1"/>
  <c r="AZ171" i="1"/>
  <c r="Q97" i="1"/>
  <c r="U97" i="1" s="1"/>
  <c r="AZ99" i="1"/>
  <c r="Q26" i="1"/>
  <c r="AZ28" i="1"/>
  <c r="Q154" i="1"/>
  <c r="U154" i="1" s="1"/>
  <c r="AZ156" i="1"/>
  <c r="Q197" i="1"/>
  <c r="AZ199" i="1"/>
  <c r="Q48" i="1"/>
  <c r="AZ50" i="1"/>
  <c r="Q235" i="1"/>
  <c r="AZ237" i="1"/>
  <c r="Q289" i="1"/>
  <c r="AZ291" i="1"/>
  <c r="Q86" i="1"/>
  <c r="AZ88" i="1"/>
  <c r="Q164" i="1"/>
  <c r="U164" i="1" s="1"/>
  <c r="AZ166" i="1"/>
  <c r="Q87" i="1"/>
  <c r="U87" i="1" s="1"/>
  <c r="AZ89" i="1"/>
  <c r="Q196" i="1"/>
  <c r="AZ198" i="1"/>
  <c r="Q222" i="1"/>
  <c r="AZ224" i="1"/>
  <c r="Q84" i="1"/>
  <c r="AZ86" i="1"/>
  <c r="Q126" i="1"/>
  <c r="AZ128" i="1"/>
  <c r="Q28" i="1"/>
  <c r="AZ30" i="1"/>
  <c r="Q170" i="1"/>
  <c r="AZ172" i="1"/>
  <c r="Q265" i="1"/>
  <c r="AZ267" i="1"/>
  <c r="Q288" i="1"/>
  <c r="U288" i="1" s="1"/>
  <c r="AZ290" i="1"/>
  <c r="Q138" i="1"/>
  <c r="U138" i="1" s="1"/>
  <c r="AZ140" i="1"/>
  <c r="Q167" i="1"/>
  <c r="AZ169" i="1"/>
  <c r="Q271" i="1"/>
  <c r="AZ273" i="1"/>
  <c r="Q168" i="1"/>
  <c r="U168" i="1" s="1"/>
  <c r="AZ170" i="1"/>
  <c r="Q194" i="1"/>
  <c r="AZ196" i="1"/>
  <c r="Q153" i="1"/>
  <c r="U153" i="1" s="1"/>
  <c r="AZ155" i="1"/>
  <c r="Q255" i="1"/>
  <c r="AZ257" i="1"/>
  <c r="Q187" i="1"/>
  <c r="U187" i="1" s="1"/>
  <c r="AZ189" i="1"/>
  <c r="Q324" i="1"/>
  <c r="U324" i="1" s="1"/>
  <c r="AZ326" i="1"/>
  <c r="Q311" i="1"/>
  <c r="U311" i="1" s="1"/>
  <c r="AZ313" i="1"/>
  <c r="Q329" i="1"/>
  <c r="U329" i="1" s="1"/>
  <c r="AZ331" i="1"/>
  <c r="Q352" i="1"/>
  <c r="AZ354" i="1"/>
  <c r="Q272" i="1"/>
  <c r="AZ274" i="1"/>
  <c r="Q318" i="1"/>
  <c r="U318" i="1" s="1"/>
  <c r="AZ320" i="1"/>
  <c r="Q386" i="1"/>
  <c r="AZ388" i="1"/>
  <c r="Q357" i="1"/>
  <c r="U357" i="1" s="1"/>
  <c r="AZ359" i="1"/>
  <c r="Q379" i="1"/>
  <c r="U379" i="1" s="1"/>
  <c r="AZ381" i="1"/>
  <c r="Q354" i="1"/>
  <c r="U354" i="1" s="1"/>
  <c r="AZ356" i="1"/>
  <c r="Q420" i="1"/>
  <c r="U420" i="1" s="1"/>
  <c r="AZ422" i="1"/>
  <c r="Q392" i="1"/>
  <c r="U392" i="1" s="1"/>
  <c r="AZ394" i="1"/>
  <c r="Q339" i="1"/>
  <c r="AZ341" i="1"/>
  <c r="Q411" i="1"/>
  <c r="AZ413" i="1"/>
  <c r="Q363" i="1"/>
  <c r="U363" i="1" s="1"/>
  <c r="AZ365" i="1"/>
  <c r="Q422" i="1"/>
  <c r="U422" i="1" s="1"/>
  <c r="AZ424" i="1"/>
  <c r="Q410" i="1"/>
  <c r="AZ412" i="1"/>
  <c r="Q400" i="1"/>
  <c r="U400" i="1" s="1"/>
  <c r="AZ402" i="1"/>
  <c r="Q426" i="1"/>
  <c r="AZ428" i="1"/>
  <c r="Q407" i="1"/>
  <c r="U407" i="1" s="1"/>
  <c r="AZ409" i="1"/>
  <c r="Q41" i="1"/>
  <c r="U41" i="1" s="1"/>
  <c r="AZ43" i="1"/>
  <c r="Q254" i="1"/>
  <c r="AZ256" i="1"/>
  <c r="Q304" i="1"/>
  <c r="U304" i="1" s="1"/>
  <c r="AZ306" i="1"/>
  <c r="Q165" i="1"/>
  <c r="U165" i="1" s="1"/>
  <c r="AZ167" i="1"/>
  <c r="Q107" i="1"/>
  <c r="AZ109" i="1"/>
  <c r="Q193" i="1"/>
  <c r="U193" i="1" s="1"/>
  <c r="AZ195" i="1"/>
  <c r="Q114" i="1"/>
  <c r="U114" i="1" s="1"/>
  <c r="AZ116" i="1"/>
  <c r="Q182" i="1"/>
  <c r="AZ184" i="1"/>
  <c r="Q172" i="1"/>
  <c r="AZ174" i="1"/>
  <c r="Q92" i="1"/>
  <c r="AZ94" i="1"/>
  <c r="Q131" i="1"/>
  <c r="U131" i="1" s="1"/>
  <c r="AZ133" i="1"/>
  <c r="Q188" i="1"/>
  <c r="AZ190" i="1"/>
  <c r="Q141" i="1"/>
  <c r="AZ143" i="1"/>
  <c r="Q207" i="1"/>
  <c r="U207" i="1" s="1"/>
  <c r="AZ209" i="1"/>
  <c r="Q246" i="1"/>
  <c r="AZ248" i="1"/>
  <c r="Q6" i="1"/>
  <c r="AZ8" i="1"/>
  <c r="Q81" i="1"/>
  <c r="AZ83" i="1"/>
  <c r="Q294" i="1"/>
  <c r="AZ296" i="1"/>
  <c r="Q59" i="1"/>
  <c r="AZ61" i="1"/>
  <c r="Q108" i="1"/>
  <c r="U108" i="1" s="1"/>
  <c r="AZ110" i="1"/>
  <c r="Q34" i="1"/>
  <c r="U34" i="1" s="1"/>
  <c r="AZ36" i="1"/>
  <c r="Q302" i="1"/>
  <c r="AZ304" i="1"/>
  <c r="Q111" i="1"/>
  <c r="U111" i="1" s="1"/>
  <c r="AZ113" i="1"/>
  <c r="Q121" i="1"/>
  <c r="U121" i="1" s="1"/>
  <c r="AZ123" i="1"/>
  <c r="Q195" i="1"/>
  <c r="U195" i="1" s="1"/>
  <c r="AZ197" i="1"/>
  <c r="Q204" i="1"/>
  <c r="U204" i="1" s="1"/>
  <c r="AZ206" i="1"/>
  <c r="Q123" i="1"/>
  <c r="AZ125" i="1"/>
  <c r="Q227" i="1"/>
  <c r="AZ229" i="1"/>
  <c r="Q56" i="1"/>
  <c r="AZ58" i="1"/>
  <c r="Q27" i="1"/>
  <c r="AZ29" i="1"/>
  <c r="Q95" i="1"/>
  <c r="AZ97" i="1"/>
  <c r="Q245" i="1"/>
  <c r="U245" i="1" s="1"/>
  <c r="AZ247" i="1"/>
  <c r="Q296" i="1"/>
  <c r="U296" i="1" s="1"/>
  <c r="AZ298" i="1"/>
  <c r="Q225" i="1"/>
  <c r="AZ227" i="1"/>
  <c r="Q303" i="1"/>
  <c r="AZ305" i="1"/>
  <c r="Q122" i="1"/>
  <c r="U122" i="1" s="1"/>
  <c r="AZ124" i="1"/>
  <c r="Q180" i="1"/>
  <c r="AZ182" i="1"/>
  <c r="Q140" i="1"/>
  <c r="AZ142" i="1"/>
  <c r="Q291" i="1"/>
  <c r="AZ293" i="1"/>
  <c r="Q38" i="1"/>
  <c r="U38" i="1" s="1"/>
  <c r="AZ40" i="1"/>
  <c r="Q230" i="1"/>
  <c r="AZ232" i="1"/>
  <c r="Q198" i="1"/>
  <c r="U198" i="1" s="1"/>
  <c r="AZ200" i="1"/>
  <c r="Q295" i="1"/>
  <c r="AZ297" i="1"/>
  <c r="Q130" i="1"/>
  <c r="U130" i="1" s="1"/>
  <c r="AZ132" i="1"/>
  <c r="Q17" i="1"/>
  <c r="U17" i="1" s="1"/>
  <c r="AZ19" i="1"/>
  <c r="Q179" i="1"/>
  <c r="AZ181" i="1"/>
  <c r="Q256" i="1"/>
  <c r="AZ258" i="1"/>
  <c r="Q247" i="1"/>
  <c r="AZ249" i="1"/>
  <c r="Q348" i="1"/>
  <c r="U348" i="1" s="1"/>
  <c r="AZ350" i="1"/>
  <c r="Q315" i="1"/>
  <c r="U315" i="1" s="1"/>
  <c r="AZ317" i="1"/>
  <c r="Q345" i="1"/>
  <c r="U345" i="1" s="1"/>
  <c r="AZ347" i="1"/>
  <c r="Q330" i="1"/>
  <c r="U330" i="1" s="1"/>
  <c r="AZ332" i="1"/>
  <c r="Q312" i="1"/>
  <c r="AZ314" i="1"/>
  <c r="Q347" i="1"/>
  <c r="AZ349" i="1"/>
  <c r="Q322" i="1"/>
  <c r="U322" i="1" s="1"/>
  <c r="AZ324" i="1"/>
  <c r="Q274" i="1"/>
  <c r="AZ276" i="1"/>
  <c r="Q372" i="1"/>
  <c r="U372" i="1" s="1"/>
  <c r="AZ374" i="1"/>
  <c r="Q388" i="1"/>
  <c r="AZ390" i="1"/>
  <c r="Q358" i="1"/>
  <c r="U358" i="1" s="1"/>
  <c r="AZ360" i="1"/>
  <c r="Q362" i="1"/>
  <c r="U362" i="1" s="1"/>
  <c r="AZ364" i="1"/>
  <c r="Q364" i="1"/>
  <c r="U364" i="1" s="1"/>
  <c r="AZ366" i="1"/>
  <c r="Q376" i="1"/>
  <c r="U376" i="1" s="1"/>
  <c r="AZ378" i="1"/>
  <c r="Q368" i="1"/>
  <c r="U368" i="1" s="1"/>
  <c r="AZ370" i="1"/>
  <c r="Q414" i="1"/>
  <c r="U414" i="1" s="1"/>
  <c r="AZ416" i="1"/>
  <c r="Q431" i="1"/>
  <c r="U431" i="1" s="1"/>
  <c r="AZ433" i="1"/>
  <c r="Q415" i="1"/>
  <c r="U415" i="1" s="1"/>
  <c r="AZ417" i="1"/>
  <c r="Q427" i="1"/>
  <c r="AZ429" i="1"/>
  <c r="Q135" i="1"/>
  <c r="U135" i="1" s="1"/>
  <c r="AZ137" i="1"/>
  <c r="Q37" i="1"/>
  <c r="U37" i="1" s="1"/>
  <c r="AZ39" i="1"/>
  <c r="Q55" i="1"/>
  <c r="AZ57" i="1"/>
  <c r="Q326" i="1"/>
  <c r="AZ328" i="1"/>
  <c r="Q12" i="1"/>
  <c r="AZ14" i="1"/>
  <c r="Q64" i="1"/>
  <c r="U64" i="1" s="1"/>
  <c r="AZ66" i="1"/>
  <c r="Q58" i="1"/>
  <c r="AZ60" i="1"/>
  <c r="Q93" i="1"/>
  <c r="AZ95" i="1"/>
  <c r="Q155" i="1"/>
  <c r="U155" i="1" s="1"/>
  <c r="AZ157" i="1"/>
  <c r="Q143" i="1"/>
  <c r="U143" i="1" s="1"/>
  <c r="AZ145" i="1"/>
  <c r="Q190" i="1"/>
  <c r="AZ192" i="1"/>
  <c r="Q216" i="1"/>
  <c r="AZ218" i="1"/>
  <c r="Q250" i="1"/>
  <c r="AZ252" i="1"/>
  <c r="Q90" i="1"/>
  <c r="U90" i="1" s="1"/>
  <c r="AZ92" i="1"/>
  <c r="Q270" i="1"/>
  <c r="AZ272" i="1"/>
  <c r="Q29" i="1"/>
  <c r="AZ31" i="1"/>
  <c r="Q300" i="1"/>
  <c r="AZ302" i="1"/>
  <c r="Q50" i="1"/>
  <c r="U50" i="1" s="1"/>
  <c r="AZ52" i="1"/>
  <c r="Q200" i="1"/>
  <c r="AZ202" i="1"/>
  <c r="Q62" i="1"/>
  <c r="U62" i="1" s="1"/>
  <c r="AZ64" i="1"/>
  <c r="Q299" i="1"/>
  <c r="U299" i="1" s="1"/>
  <c r="AZ301" i="1"/>
  <c r="Q30" i="1"/>
  <c r="AZ32" i="1"/>
  <c r="Q306" i="1"/>
  <c r="AZ308" i="1"/>
  <c r="Q241" i="1"/>
  <c r="AZ243" i="1"/>
  <c r="Q267" i="1"/>
  <c r="AZ269" i="1"/>
  <c r="Q9" i="1"/>
  <c r="AZ11" i="1"/>
  <c r="Q125" i="1"/>
  <c r="AZ127" i="1"/>
  <c r="Q134" i="1"/>
  <c r="AZ136" i="1"/>
  <c r="Q292" i="1"/>
  <c r="AZ294" i="1"/>
  <c r="Q137" i="1"/>
  <c r="U137" i="1" s="1"/>
  <c r="AZ139" i="1"/>
  <c r="Q238" i="1"/>
  <c r="AZ240" i="1"/>
  <c r="Q20" i="1"/>
  <c r="AZ22" i="1"/>
  <c r="Q209" i="1"/>
  <c r="AZ211" i="1"/>
  <c r="Q308" i="1"/>
  <c r="AZ310" i="1"/>
  <c r="Q282" i="1"/>
  <c r="AZ284" i="1"/>
  <c r="Q264" i="1"/>
  <c r="U264" i="1" s="1"/>
  <c r="AZ266" i="1"/>
  <c r="Q78" i="1"/>
  <c r="U78" i="1" s="1"/>
  <c r="AZ80" i="1"/>
  <c r="Q310" i="1"/>
  <c r="AZ312" i="1"/>
  <c r="Q341" i="1"/>
  <c r="AZ343" i="1"/>
  <c r="Q317" i="1"/>
  <c r="AZ319" i="1"/>
  <c r="Q393" i="1"/>
  <c r="AZ395" i="1"/>
  <c r="Q279" i="1"/>
  <c r="AZ281" i="1"/>
  <c r="Q390" i="1"/>
  <c r="AZ392" i="1"/>
  <c r="Q359" i="1"/>
  <c r="U359" i="1" s="1"/>
  <c r="AZ361" i="1"/>
  <c r="Q325" i="1"/>
  <c r="U325" i="1" s="1"/>
  <c r="AZ327" i="1"/>
  <c r="Q321" i="1"/>
  <c r="U321" i="1" s="1"/>
  <c r="AZ323" i="1"/>
  <c r="Q404" i="1"/>
  <c r="U404" i="1" s="1"/>
  <c r="AZ406" i="1"/>
  <c r="Q369" i="1"/>
  <c r="U369" i="1" s="1"/>
  <c r="AZ371" i="1"/>
  <c r="Q417" i="1"/>
  <c r="U417" i="1" s="1"/>
  <c r="AZ419" i="1"/>
  <c r="Q432" i="1"/>
  <c r="U432" i="1" s="1"/>
  <c r="AZ434" i="1"/>
  <c r="Q413" i="1"/>
  <c r="U413" i="1" s="1"/>
  <c r="AZ415" i="1"/>
  <c r="AT15" i="1"/>
  <c r="K13" i="3" s="1"/>
  <c r="AT13" i="1"/>
  <c r="J13" i="3" s="1"/>
  <c r="AT11" i="1"/>
  <c r="I13" i="3" s="1"/>
  <c r="AT9" i="1"/>
  <c r="H13" i="3" s="1"/>
  <c r="AT7" i="1"/>
  <c r="G13" i="3" s="1"/>
  <c r="AN5" i="1"/>
  <c r="AT5" i="1" s="1"/>
  <c r="F13" i="3" s="1"/>
  <c r="T354" i="1"/>
  <c r="AI4" i="1"/>
  <c r="C10" i="3" s="1"/>
  <c r="T187" i="1"/>
  <c r="T362" i="1"/>
  <c r="T407" i="1"/>
  <c r="T355" i="1"/>
  <c r="T283" i="1"/>
  <c r="T31" i="1"/>
  <c r="T72" i="1"/>
  <c r="T67" i="1"/>
  <c r="T376" i="1"/>
  <c r="T424" i="1"/>
  <c r="T414" i="1"/>
  <c r="T360" i="1"/>
  <c r="T421" i="1"/>
  <c r="T432" i="1"/>
  <c r="U433" i="1"/>
  <c r="T406" i="1"/>
  <c r="T259" i="1"/>
  <c r="T146" i="1"/>
  <c r="T416" i="1"/>
  <c r="T429" i="1"/>
  <c r="T422" i="1"/>
  <c r="T433" i="1"/>
  <c r="T374" i="1"/>
  <c r="T400" i="1"/>
  <c r="U428" i="1"/>
  <c r="T314" i="1"/>
  <c r="T403" i="1"/>
  <c r="T391" i="1"/>
  <c r="T279" i="1"/>
  <c r="T353" i="1"/>
  <c r="T78" i="1"/>
  <c r="T425" i="1"/>
  <c r="T385" i="1"/>
  <c r="T430" i="1"/>
  <c r="T423" i="1"/>
  <c r="T144" i="1"/>
  <c r="T192" i="1"/>
  <c r="T413" i="1"/>
  <c r="T409" i="1"/>
  <c r="T399" i="1"/>
  <c r="T38" i="1"/>
  <c r="T303" i="1"/>
  <c r="T419" i="1"/>
  <c r="T431" i="1"/>
  <c r="T105" i="1"/>
  <c r="T367" i="1"/>
  <c r="T427" i="1"/>
  <c r="T17" i="1"/>
  <c r="T102" i="1"/>
  <c r="T112" i="1"/>
  <c r="T333" i="1"/>
  <c r="T358" i="1"/>
  <c r="T349" i="1"/>
  <c r="T401" i="1"/>
  <c r="T369" i="1"/>
  <c r="T415" i="1"/>
  <c r="T74" i="1"/>
  <c r="T325" i="1"/>
  <c r="T377" i="1"/>
  <c r="T398" i="1"/>
  <c r="T397" i="1"/>
  <c r="Q112" i="1"/>
  <c r="U112" i="1" s="1"/>
  <c r="T256" i="1"/>
  <c r="T140" i="1"/>
  <c r="U350" i="1"/>
  <c r="T42" i="1"/>
  <c r="T201" i="1"/>
  <c r="T249" i="1"/>
  <c r="T311" i="1"/>
  <c r="Q349" i="1"/>
  <c r="U349" i="1" s="1"/>
  <c r="T417" i="1"/>
  <c r="T408" i="1"/>
  <c r="T261" i="1"/>
  <c r="T280" i="1"/>
  <c r="T327" i="1"/>
  <c r="O102" i="1"/>
  <c r="BJ103" i="1" s="1"/>
  <c r="BK103" i="1" s="1"/>
  <c r="T396" i="1"/>
  <c r="T116" i="1"/>
  <c r="T320" i="1"/>
  <c r="T335" i="1"/>
  <c r="T375" i="1"/>
  <c r="T411" i="1"/>
  <c r="T363" i="1"/>
  <c r="T420" i="1"/>
  <c r="T434" i="1"/>
  <c r="T346" i="1"/>
  <c r="T321" i="1"/>
  <c r="T361" i="1"/>
  <c r="T395" i="1"/>
  <c r="T381" i="1"/>
  <c r="T368" i="1"/>
  <c r="T356" i="1"/>
  <c r="T357" i="1"/>
  <c r="T404" i="1"/>
  <c r="T318" i="1"/>
  <c r="T343" i="1"/>
  <c r="T389" i="1"/>
  <c r="T405" i="1"/>
  <c r="T392" i="1"/>
  <c r="T62" i="1"/>
  <c r="T209" i="1"/>
  <c r="T206" i="1"/>
  <c r="T342" i="1"/>
  <c r="T383" i="1"/>
  <c r="T410" i="1"/>
  <c r="O410" i="1"/>
  <c r="BJ411" i="1" s="1"/>
  <c r="BK411" i="1" s="1"/>
  <c r="T366" i="1"/>
  <c r="T371" i="1"/>
  <c r="T365" i="1"/>
  <c r="T168" i="1"/>
  <c r="T176" i="1"/>
  <c r="T178" i="1"/>
  <c r="O256" i="1"/>
  <c r="BJ257" i="1" s="1"/>
  <c r="BK257" i="1" s="1"/>
  <c r="T137" i="1"/>
  <c r="Q314" i="1"/>
  <c r="U314" i="1" s="1"/>
  <c r="T292" i="1"/>
  <c r="T338" i="1"/>
  <c r="T387" i="1"/>
  <c r="T418" i="1"/>
  <c r="O418" i="1"/>
  <c r="BJ419" i="1" s="1"/>
  <c r="BK419" i="1" s="1"/>
  <c r="T30" i="1"/>
  <c r="T9" i="1"/>
  <c r="T148" i="1"/>
  <c r="T205" i="1"/>
  <c r="T138" i="1"/>
  <c r="U434" i="1"/>
  <c r="T341" i="1"/>
  <c r="Q333" i="1"/>
  <c r="U333" i="1" s="1"/>
  <c r="T337" i="1"/>
  <c r="T334" i="1"/>
  <c r="T372" i="1"/>
  <c r="T359" i="1"/>
  <c r="T370" i="1"/>
  <c r="T379" i="1"/>
  <c r="T412" i="1"/>
  <c r="T69" i="1"/>
  <c r="T402" i="1"/>
  <c r="O402" i="1"/>
  <c r="T428" i="1"/>
  <c r="T164" i="1"/>
  <c r="T77" i="1"/>
  <c r="T299" i="1"/>
  <c r="T288" i="1"/>
  <c r="T326" i="1"/>
  <c r="Q343" i="1"/>
  <c r="T323" i="1"/>
  <c r="T364" i="1"/>
  <c r="T426" i="1"/>
  <c r="O426" i="1"/>
  <c r="BJ427" i="1" s="1"/>
  <c r="BK427" i="1" s="1"/>
  <c r="T10" i="1"/>
  <c r="T79" i="1"/>
  <c r="T173" i="1"/>
  <c r="T13" i="1"/>
  <c r="T293" i="1"/>
  <c r="T46" i="1"/>
  <c r="T220" i="1"/>
  <c r="T264" i="1"/>
  <c r="T351" i="1"/>
  <c r="T380" i="1"/>
  <c r="O386" i="1"/>
  <c r="BJ387" i="1" s="1"/>
  <c r="BK387" i="1" s="1"/>
  <c r="T386" i="1"/>
  <c r="T34" i="1"/>
  <c r="T247" i="1"/>
  <c r="T106" i="1"/>
  <c r="Q351" i="1"/>
  <c r="U351" i="1" s="1"/>
  <c r="T382" i="1"/>
  <c r="T213" i="1"/>
  <c r="O394" i="1"/>
  <c r="T394" i="1"/>
  <c r="O388" i="1"/>
  <c r="BJ389" i="1" s="1"/>
  <c r="BK389" i="1" s="1"/>
  <c r="T388" i="1"/>
  <c r="Q205" i="1"/>
  <c r="U205" i="1" s="1"/>
  <c r="T232" i="1"/>
  <c r="T147" i="1"/>
  <c r="T233" i="1"/>
  <c r="T393" i="1"/>
  <c r="O393" i="1"/>
  <c r="BJ394" i="1" s="1"/>
  <c r="BK394" i="1" s="1"/>
  <c r="O384" i="1"/>
  <c r="BJ385" i="1" s="1"/>
  <c r="BK385" i="1" s="1"/>
  <c r="T384" i="1"/>
  <c r="T331" i="1"/>
  <c r="T378" i="1"/>
  <c r="T373" i="1"/>
  <c r="O390" i="1"/>
  <c r="BJ391" i="1" s="1"/>
  <c r="BK391" i="1" s="1"/>
  <c r="T390" i="1"/>
  <c r="T120" i="1"/>
  <c r="T49" i="1"/>
  <c r="T66" i="1"/>
  <c r="T304" i="1"/>
  <c r="T330" i="1"/>
  <c r="T317" i="1"/>
  <c r="T347" i="1"/>
  <c r="T339" i="1"/>
  <c r="T350" i="1"/>
  <c r="T37" i="1"/>
  <c r="T313" i="1"/>
  <c r="T312" i="1"/>
  <c r="T322" i="1"/>
  <c r="T329" i="1"/>
  <c r="T345" i="1"/>
  <c r="T348" i="1"/>
  <c r="T257" i="1"/>
  <c r="T241" i="1"/>
  <c r="T316" i="1"/>
  <c r="O336" i="1"/>
  <c r="BJ337" i="1" s="1"/>
  <c r="BK337" i="1" s="1"/>
  <c r="T336" i="1"/>
  <c r="T315" i="1"/>
  <c r="T332" i="1"/>
  <c r="T76" i="1"/>
  <c r="T248" i="1"/>
  <c r="T121" i="1"/>
  <c r="T265" i="1"/>
  <c r="T319" i="1"/>
  <c r="O344" i="1"/>
  <c r="BJ345" i="1" s="1"/>
  <c r="BK345" i="1" s="1"/>
  <c r="T344" i="1"/>
  <c r="T340" i="1"/>
  <c r="T115" i="1"/>
  <c r="T132" i="1"/>
  <c r="T196" i="1"/>
  <c r="T289" i="1"/>
  <c r="T212" i="1"/>
  <c r="T154" i="1"/>
  <c r="T307" i="1"/>
  <c r="T236" i="1"/>
  <c r="O328" i="1"/>
  <c r="T328" i="1"/>
  <c r="T177" i="1"/>
  <c r="T82" i="1"/>
  <c r="O352" i="1"/>
  <c r="BJ353" i="1" s="1"/>
  <c r="BK353" i="1" s="1"/>
  <c r="T352" i="1"/>
  <c r="T324" i="1"/>
  <c r="T152" i="1"/>
  <c r="T225" i="1"/>
  <c r="T100" i="1"/>
  <c r="T186" i="1"/>
  <c r="T229" i="1"/>
  <c r="T214" i="1"/>
  <c r="T221" i="1"/>
  <c r="T183" i="1"/>
  <c r="T111" i="1"/>
  <c r="T98" i="1"/>
  <c r="T130" i="1"/>
  <c r="T194" i="1"/>
  <c r="T23" i="1"/>
  <c r="T87" i="1"/>
  <c r="T271" i="1"/>
  <c r="T15" i="1"/>
  <c r="T156" i="1"/>
  <c r="T203" i="1"/>
  <c r="T35" i="1"/>
  <c r="T165" i="1"/>
  <c r="T198" i="1"/>
  <c r="T162" i="1"/>
  <c r="T252" i="1"/>
  <c r="T86" i="1"/>
  <c r="T185" i="1"/>
  <c r="T217" i="1"/>
  <c r="T253" i="1"/>
  <c r="T124" i="1"/>
  <c r="T145" i="1"/>
  <c r="T161" i="1"/>
  <c r="T63" i="1"/>
  <c r="T90" i="1"/>
  <c r="T193" i="1"/>
  <c r="T310" i="1"/>
  <c r="O310" i="1"/>
  <c r="BJ311" i="1" s="1"/>
  <c r="BK311" i="1" s="1"/>
  <c r="T27" i="1"/>
  <c r="T122" i="1"/>
  <c r="T153" i="1"/>
  <c r="T297" i="1"/>
  <c r="T180" i="1"/>
  <c r="T89" i="1"/>
  <c r="T43" i="1"/>
  <c r="T175" i="1"/>
  <c r="T47" i="1"/>
  <c r="T94" i="1"/>
  <c r="T71" i="1"/>
  <c r="T199" i="1"/>
  <c r="T287" i="1"/>
  <c r="T237" i="1"/>
  <c r="T189" i="1"/>
  <c r="T25" i="1"/>
  <c r="T114" i="1"/>
  <c r="T291" i="1"/>
  <c r="T244" i="1"/>
  <c r="T19" i="1"/>
  <c r="T260" i="1"/>
  <c r="T75" i="1"/>
  <c r="T197" i="1"/>
  <c r="O241" i="1"/>
  <c r="BJ242" i="1" s="1"/>
  <c r="BK242" i="1" s="1"/>
  <c r="T277" i="1"/>
  <c r="T281" i="1"/>
  <c r="T276" i="1"/>
  <c r="T301" i="1"/>
  <c r="T228" i="1"/>
  <c r="T305" i="1"/>
  <c r="T195" i="1"/>
  <c r="T158" i="1"/>
  <c r="T128" i="1"/>
  <c r="T136" i="1"/>
  <c r="T309" i="1"/>
  <c r="T41" i="1"/>
  <c r="T73" i="1"/>
  <c r="T108" i="1"/>
  <c r="T59" i="1"/>
  <c r="Q145" i="1"/>
  <c r="U145" i="1" s="1"/>
  <c r="T167" i="1"/>
  <c r="T6" i="1"/>
  <c r="O9" i="1"/>
  <c r="BJ10" i="1" s="1"/>
  <c r="BK10" i="1" s="1"/>
  <c r="T170" i="1"/>
  <c r="T245" i="1"/>
  <c r="O276" i="1"/>
  <c r="T295" i="1"/>
  <c r="O260" i="1"/>
  <c r="BJ261" i="1" s="1"/>
  <c r="BK261" i="1" s="1"/>
  <c r="T68" i="1"/>
  <c r="T55" i="1"/>
  <c r="T179" i="1"/>
  <c r="O209" i="1"/>
  <c r="BJ210" i="1" s="1"/>
  <c r="BK210" i="1" s="1"/>
  <c r="T172" i="1"/>
  <c r="T126" i="1"/>
  <c r="T200" i="1"/>
  <c r="T222" i="1"/>
  <c r="T29" i="1"/>
  <c r="T285" i="1"/>
  <c r="T131" i="1"/>
  <c r="T101" i="1"/>
  <c r="O199" i="1"/>
  <c r="T255" i="1"/>
  <c r="T251" i="1"/>
  <c r="T129" i="1"/>
  <c r="O129" i="1"/>
  <c r="BJ130" i="1" s="1"/>
  <c r="BK130" i="1" s="1"/>
  <c r="T123" i="1"/>
  <c r="T208" i="1"/>
  <c r="T296" i="1"/>
  <c r="T204" i="1"/>
  <c r="T97" i="1"/>
  <c r="T216" i="1"/>
  <c r="O113" i="1"/>
  <c r="T113" i="1"/>
  <c r="T263" i="1"/>
  <c r="O191" i="1"/>
  <c r="BJ192" i="1" s="1"/>
  <c r="BK192" i="1" s="1"/>
  <c r="T191" i="1"/>
  <c r="T104" i="1"/>
  <c r="T45" i="1"/>
  <c r="T215" i="1"/>
  <c r="T274" i="1"/>
  <c r="O150" i="1"/>
  <c r="T150" i="1"/>
  <c r="T50" i="1"/>
  <c r="T18" i="1"/>
  <c r="O18" i="1"/>
  <c r="BJ19" i="1" s="1"/>
  <c r="BK19" i="1" s="1"/>
  <c r="T278" i="1"/>
  <c r="O278" i="1"/>
  <c r="BJ279" i="1" s="1"/>
  <c r="BK279" i="1" s="1"/>
  <c r="O118" i="1"/>
  <c r="T118" i="1"/>
  <c r="T133" i="1"/>
  <c r="O133" i="1"/>
  <c r="BJ134" i="1" s="1"/>
  <c r="BK134" i="1" s="1"/>
  <c r="T135" i="1"/>
  <c r="Q159" i="1"/>
  <c r="U159" i="1" s="1"/>
  <c r="T159" i="1"/>
  <c r="O166" i="1"/>
  <c r="T166" i="1"/>
  <c r="T151" i="1"/>
  <c r="O151" i="1"/>
  <c r="T174" i="1"/>
  <c r="O210" i="1"/>
  <c r="T210" i="1"/>
  <c r="O230" i="1"/>
  <c r="BJ231" i="1" s="1"/>
  <c r="BK231" i="1" s="1"/>
  <c r="T230" i="1"/>
  <c r="T266" i="1"/>
  <c r="O266" i="1"/>
  <c r="T282" i="1"/>
  <c r="O282" i="1"/>
  <c r="BJ283" i="1" s="1"/>
  <c r="BK283" i="1" s="1"/>
  <c r="T298" i="1"/>
  <c r="O298" i="1"/>
  <c r="BJ299" i="1" s="1"/>
  <c r="BK299" i="1" s="1"/>
  <c r="O294" i="1"/>
  <c r="T294" i="1"/>
  <c r="O7" i="1"/>
  <c r="T7" i="1"/>
  <c r="T240" i="1"/>
  <c r="O240" i="1"/>
  <c r="T243" i="1"/>
  <c r="O243" i="1"/>
  <c r="BJ244" i="1" s="1"/>
  <c r="BK244" i="1" s="1"/>
  <c r="T143" i="1"/>
  <c r="O238" i="1"/>
  <c r="BJ239" i="1" s="1"/>
  <c r="BK239" i="1" s="1"/>
  <c r="T238" i="1"/>
  <c r="O234" i="1"/>
  <c r="BJ235" i="1" s="1"/>
  <c r="BK235" i="1" s="1"/>
  <c r="T234" i="1"/>
  <c r="O246" i="1"/>
  <c r="T246" i="1"/>
  <c r="T290" i="1"/>
  <c r="O290" i="1"/>
  <c r="T275" i="1"/>
  <c r="T39" i="1"/>
  <c r="O302" i="1"/>
  <c r="BJ303" i="1" s="1"/>
  <c r="BK303" i="1" s="1"/>
  <c r="T302" i="1"/>
  <c r="T51" i="1"/>
  <c r="O226" i="1"/>
  <c r="T226" i="1"/>
  <c r="O231" i="1"/>
  <c r="T231" i="1"/>
  <c r="O258" i="1"/>
  <c r="T258" i="1"/>
  <c r="T155" i="1"/>
  <c r="T142" i="1"/>
  <c r="T190" i="1"/>
  <c r="O182" i="1"/>
  <c r="T182" i="1"/>
  <c r="O223" i="1"/>
  <c r="T223" i="1"/>
  <c r="O239" i="1"/>
  <c r="T239" i="1"/>
  <c r="T267" i="1"/>
  <c r="O267" i="1"/>
  <c r="BJ268" i="1" s="1"/>
  <c r="BK268" i="1" s="1"/>
  <c r="T268" i="1"/>
  <c r="O268" i="1"/>
  <c r="T286" i="1"/>
  <c r="O286" i="1"/>
  <c r="T211" i="1"/>
  <c r="O211" i="1"/>
  <c r="O224" i="1"/>
  <c r="T224" i="1"/>
  <c r="O242" i="1"/>
  <c r="T242" i="1"/>
  <c r="O300" i="1"/>
  <c r="BJ301" i="1" s="1"/>
  <c r="BK301" i="1" s="1"/>
  <c r="T300" i="1"/>
  <c r="T26" i="1"/>
  <c r="O134" i="1"/>
  <c r="BJ135" i="1" s="1"/>
  <c r="BK135" i="1" s="1"/>
  <c r="T134" i="1"/>
  <c r="O188" i="1"/>
  <c r="T188" i="1"/>
  <c r="T163" i="1"/>
  <c r="O163" i="1"/>
  <c r="T141" i="1"/>
  <c r="O141" i="1"/>
  <c r="BJ142" i="1" s="1"/>
  <c r="BK142" i="1" s="1"/>
  <c r="O160" i="1"/>
  <c r="T160" i="1"/>
  <c r="O202" i="1"/>
  <c r="T202" i="1"/>
  <c r="O181" i="1"/>
  <c r="T181" i="1"/>
  <c r="T227" i="1"/>
  <c r="O227" i="1"/>
  <c r="O219" i="1"/>
  <c r="BJ220" i="1" s="1"/>
  <c r="BK220" i="1" s="1"/>
  <c r="T219" i="1"/>
  <c r="O269" i="1"/>
  <c r="T269" i="1"/>
  <c r="T308" i="1"/>
  <c r="O308" i="1"/>
  <c r="BJ309" i="1" s="1"/>
  <c r="BK309" i="1" s="1"/>
  <c r="T125" i="1"/>
  <c r="O125" i="1"/>
  <c r="T171" i="1"/>
  <c r="O250" i="1"/>
  <c r="BJ251" i="1" s="1"/>
  <c r="BK251" i="1" s="1"/>
  <c r="T250" i="1"/>
  <c r="T306" i="1"/>
  <c r="O306" i="1"/>
  <c r="O270" i="1"/>
  <c r="BJ271" i="1" s="1"/>
  <c r="BK271" i="1" s="1"/>
  <c r="T270" i="1"/>
  <c r="T11" i="1"/>
  <c r="T81" i="1"/>
  <c r="O81" i="1"/>
  <c r="BJ82" i="1" s="1"/>
  <c r="BK82" i="1" s="1"/>
  <c r="O273" i="1"/>
  <c r="T273" i="1"/>
  <c r="T149" i="1"/>
  <c r="O149" i="1"/>
  <c r="BJ150" i="1" s="1"/>
  <c r="BK150" i="1" s="1"/>
  <c r="T157" i="1"/>
  <c r="O157" i="1"/>
  <c r="T119" i="1"/>
  <c r="T127" i="1"/>
  <c r="O127" i="1"/>
  <c r="BJ128" i="1" s="1"/>
  <c r="BK128" i="1" s="1"/>
  <c r="T93" i="1"/>
  <c r="T109" i="1"/>
  <c r="O109" i="1"/>
  <c r="BJ110" i="1" s="1"/>
  <c r="BK110" i="1" s="1"/>
  <c r="O110" i="1"/>
  <c r="T110" i="1"/>
  <c r="T139" i="1"/>
  <c r="T117" i="1"/>
  <c r="O117" i="1"/>
  <c r="BJ118" i="1" s="1"/>
  <c r="BK118" i="1" s="1"/>
  <c r="O169" i="1"/>
  <c r="BJ170" i="1" s="1"/>
  <c r="BK170" i="1" s="1"/>
  <c r="T169" i="1"/>
  <c r="O184" i="1"/>
  <c r="T184" i="1"/>
  <c r="T207" i="1"/>
  <c r="O218" i="1"/>
  <c r="T218" i="1"/>
  <c r="T235" i="1"/>
  <c r="O235" i="1"/>
  <c r="BJ236" i="1" s="1"/>
  <c r="BK236" i="1" s="1"/>
  <c r="O262" i="1"/>
  <c r="BJ263" i="1" s="1"/>
  <c r="BK263" i="1" s="1"/>
  <c r="T262" i="1"/>
  <c r="O254" i="1"/>
  <c r="T254" i="1"/>
  <c r="O272" i="1"/>
  <c r="BJ273" i="1" s="1"/>
  <c r="BK273" i="1" s="1"/>
  <c r="T272" i="1"/>
  <c r="O284" i="1"/>
  <c r="T284" i="1"/>
  <c r="T12" i="1"/>
  <c r="O12" i="1"/>
  <c r="Q80" i="1"/>
  <c r="U80" i="1" s="1"/>
  <c r="T80" i="1"/>
  <c r="O61" i="1"/>
  <c r="T61" i="1"/>
  <c r="T70" i="1"/>
  <c r="T24" i="1"/>
  <c r="O24" i="1"/>
  <c r="T44" i="1"/>
  <c r="O44" i="1"/>
  <c r="O33" i="1"/>
  <c r="BJ34" i="1" s="1"/>
  <c r="BK34" i="1" s="1"/>
  <c r="T33" i="1"/>
  <c r="O91" i="1"/>
  <c r="BJ92" i="1" s="1"/>
  <c r="BK92" i="1" s="1"/>
  <c r="T91" i="1"/>
  <c r="T65" i="1"/>
  <c r="U70" i="1"/>
  <c r="T20" i="1"/>
  <c r="O20" i="1"/>
  <c r="BJ21" i="1" s="1"/>
  <c r="BK21" i="1" s="1"/>
  <c r="O96" i="1"/>
  <c r="T96" i="1"/>
  <c r="T16" i="1"/>
  <c r="O16" i="1"/>
  <c r="BJ17" i="1" s="1"/>
  <c r="BK17" i="1" s="1"/>
  <c r="T32" i="1"/>
  <c r="O32" i="1"/>
  <c r="T48" i="1"/>
  <c r="O48" i="1"/>
  <c r="O95" i="1"/>
  <c r="BJ96" i="1" s="1"/>
  <c r="BK96" i="1" s="1"/>
  <c r="T95" i="1"/>
  <c r="T53" i="1"/>
  <c r="T92" i="1"/>
  <c r="O92" i="1"/>
  <c r="BJ93" i="1" s="1"/>
  <c r="BK93" i="1" s="1"/>
  <c r="T14" i="1"/>
  <c r="O14" i="1"/>
  <c r="O21" i="1"/>
  <c r="BJ22" i="1" s="1"/>
  <c r="BK22" i="1" s="1"/>
  <c r="T21" i="1"/>
  <c r="O99" i="1"/>
  <c r="T99" i="1"/>
  <c r="O103" i="1"/>
  <c r="T103" i="1"/>
  <c r="T64" i="1"/>
  <c r="T57" i="1"/>
  <c r="O57" i="1"/>
  <c r="T54" i="1"/>
  <c r="O54" i="1"/>
  <c r="O107" i="1"/>
  <c r="BJ108" i="1" s="1"/>
  <c r="BK108" i="1" s="1"/>
  <c r="T107" i="1"/>
  <c r="T8" i="1"/>
  <c r="O8" i="1"/>
  <c r="BJ9" i="1" s="1"/>
  <c r="BK9" i="1" s="1"/>
  <c r="O28" i="1"/>
  <c r="BJ29" i="1" s="1"/>
  <c r="BK29" i="1" s="1"/>
  <c r="T28" i="1"/>
  <c r="T36" i="1"/>
  <c r="O36" i="1"/>
  <c r="BJ37" i="1" s="1"/>
  <c r="BK37" i="1" s="1"/>
  <c r="T52" i="1"/>
  <c r="O52" i="1"/>
  <c r="T56" i="1"/>
  <c r="O56" i="1"/>
  <c r="BJ57" i="1" s="1"/>
  <c r="BK57" i="1" s="1"/>
  <c r="T60" i="1"/>
  <c r="O60" i="1"/>
  <c r="T84" i="1"/>
  <c r="O84" i="1"/>
  <c r="O88" i="1"/>
  <c r="T88" i="1"/>
  <c r="T40" i="1"/>
  <c r="O40" i="1"/>
  <c r="T22" i="1"/>
  <c r="O22" i="1"/>
  <c r="T58" i="1"/>
  <c r="O58" i="1"/>
  <c r="BJ59" i="1" s="1"/>
  <c r="BK59" i="1" s="1"/>
  <c r="O83" i="1"/>
  <c r="T83" i="1"/>
  <c r="O85" i="1"/>
  <c r="T85" i="1"/>
  <c r="Q5" i="1"/>
  <c r="U5" i="1" s="1"/>
  <c r="T5" i="1"/>
  <c r="BG6" i="1" l="1"/>
  <c r="U416" i="1"/>
  <c r="V416" i="1" s="1"/>
  <c r="CF417" i="1" s="1"/>
  <c r="U244" i="1"/>
  <c r="V244" i="1" s="1"/>
  <c r="CF245" i="1" s="1"/>
  <c r="CA6" i="1"/>
  <c r="U279" i="1"/>
  <c r="V279" i="1" s="1"/>
  <c r="CF280" i="1" s="1"/>
  <c r="U140" i="1"/>
  <c r="V140" i="1" s="1"/>
  <c r="CF141" i="1" s="1"/>
  <c r="U170" i="1"/>
  <c r="V170" i="1" s="1"/>
  <c r="CF171" i="1" s="1"/>
  <c r="U312" i="1"/>
  <c r="V312" i="1" s="1"/>
  <c r="CF313" i="1" s="1"/>
  <c r="U289" i="1"/>
  <c r="V289" i="1" s="1"/>
  <c r="CF290" i="1" s="1"/>
  <c r="U26" i="1"/>
  <c r="V26" i="1" s="1"/>
  <c r="CF27" i="1" s="1"/>
  <c r="U293" i="1"/>
  <c r="V293" i="1" s="1"/>
  <c r="CF294" i="1" s="1"/>
  <c r="U126" i="1"/>
  <c r="V126" i="1" s="1"/>
  <c r="CF127" i="1" s="1"/>
  <c r="U174" i="1"/>
  <c r="V174" i="1" s="1"/>
  <c r="CF175" i="1" s="1"/>
  <c r="U148" i="1"/>
  <c r="V148" i="1" s="1"/>
  <c r="CF149" i="1" s="1"/>
  <c r="U259" i="1"/>
  <c r="V259" i="1" s="1"/>
  <c r="CF260" i="1" s="1"/>
  <c r="U123" i="1"/>
  <c r="V123" i="1" s="1"/>
  <c r="CF124" i="1" s="1"/>
  <c r="U347" i="1"/>
  <c r="V347" i="1" s="1"/>
  <c r="CF348" i="1" s="1"/>
  <c r="U179" i="1"/>
  <c r="V179" i="1" s="1"/>
  <c r="CF180" i="1" s="1"/>
  <c r="U27" i="1"/>
  <c r="V27" i="1" s="1"/>
  <c r="CF28" i="1" s="1"/>
  <c r="U247" i="1"/>
  <c r="V247" i="1" s="1"/>
  <c r="CF248" i="1" s="1"/>
  <c r="U419" i="1"/>
  <c r="V419" i="1" s="1"/>
  <c r="CF420" i="1" s="1"/>
  <c r="U297" i="1"/>
  <c r="V297" i="1" s="1"/>
  <c r="CF298" i="1" s="1"/>
  <c r="U105" i="1"/>
  <c r="V105" i="1" s="1"/>
  <c r="CF106" i="1" s="1"/>
  <c r="U332" i="1"/>
  <c r="V332" i="1" s="1"/>
  <c r="CF333" i="1" s="1"/>
  <c r="U425" i="1"/>
  <c r="V425" i="1" s="1"/>
  <c r="CF426" i="1" s="1"/>
  <c r="U251" i="1"/>
  <c r="V251" i="1" s="1"/>
  <c r="CF252" i="1" s="1"/>
  <c r="U343" i="1"/>
  <c r="V343" i="1" s="1"/>
  <c r="CF344" i="1" s="1"/>
  <c r="U295" i="1"/>
  <c r="V295" i="1" s="1"/>
  <c r="CF296" i="1" s="1"/>
  <c r="U326" i="1"/>
  <c r="V326" i="1" s="1"/>
  <c r="CF327" i="1" s="1"/>
  <c r="U403" i="1"/>
  <c r="V403" i="1" s="1"/>
  <c r="CF404" i="1" s="1"/>
  <c r="U200" i="1"/>
  <c r="V200" i="1" s="1"/>
  <c r="CF201" i="1" s="1"/>
  <c r="U342" i="1"/>
  <c r="V342" i="1" s="1"/>
  <c r="CF343" i="1" s="1"/>
  <c r="U229" i="1"/>
  <c r="V229" i="1" s="1"/>
  <c r="CF230" i="1" s="1"/>
  <c r="U30" i="1"/>
  <c r="V30" i="1" s="1"/>
  <c r="CF31" i="1" s="1"/>
  <c r="U6" i="1"/>
  <c r="V6" i="1" s="1"/>
  <c r="CF7" i="1" s="1"/>
  <c r="U317" i="1"/>
  <c r="V317" i="1" s="1"/>
  <c r="CF318" i="1" s="1"/>
  <c r="U29" i="1"/>
  <c r="V29" i="1" s="1"/>
  <c r="CF30" i="1" s="1"/>
  <c r="U255" i="1"/>
  <c r="V255" i="1" s="1"/>
  <c r="CF256" i="1" s="1"/>
  <c r="U265" i="1"/>
  <c r="V265" i="1" s="1"/>
  <c r="CF266" i="1" s="1"/>
  <c r="U316" i="1"/>
  <c r="V316" i="1" s="1"/>
  <c r="CF317" i="1" s="1"/>
  <c r="U55" i="1"/>
  <c r="V55" i="1" s="1"/>
  <c r="CF56" i="1" s="1"/>
  <c r="U225" i="1"/>
  <c r="V225" i="1" s="1"/>
  <c r="CF226" i="1" s="1"/>
  <c r="U411" i="1"/>
  <c r="V411" i="1" s="1"/>
  <c r="CF412" i="1" s="1"/>
  <c r="U167" i="1"/>
  <c r="V167" i="1" s="1"/>
  <c r="CF168" i="1" s="1"/>
  <c r="U222" i="1"/>
  <c r="V222" i="1" s="1"/>
  <c r="CF223" i="1" s="1"/>
  <c r="U197" i="1"/>
  <c r="V197" i="1" s="1"/>
  <c r="CF198" i="1" s="1"/>
  <c r="U424" i="1"/>
  <c r="V424" i="1" s="1"/>
  <c r="CF425" i="1" s="1"/>
  <c r="U104" i="1"/>
  <c r="V104" i="1" s="1"/>
  <c r="CF105" i="1" s="1"/>
  <c r="U194" i="1"/>
  <c r="V194" i="1" s="1"/>
  <c r="CF195" i="1" s="1"/>
  <c r="U395" i="1"/>
  <c r="V395" i="1" s="1"/>
  <c r="CF396" i="1" s="1"/>
  <c r="U11" i="1"/>
  <c r="V11" i="1" s="1"/>
  <c r="CF12" i="1" s="1"/>
  <c r="U291" i="1"/>
  <c r="V291" i="1" s="1"/>
  <c r="CF292" i="1" s="1"/>
  <c r="U303" i="1"/>
  <c r="V303" i="1" s="1"/>
  <c r="CF304" i="1" s="1"/>
  <c r="U217" i="1"/>
  <c r="V217" i="1" s="1"/>
  <c r="CF218" i="1" s="1"/>
  <c r="U339" i="1"/>
  <c r="V339" i="1" s="1"/>
  <c r="CF340" i="1" s="1"/>
  <c r="U89" i="1"/>
  <c r="V89" i="1" s="1"/>
  <c r="CF90" i="1" s="1"/>
  <c r="U292" i="1"/>
  <c r="V292" i="1" s="1"/>
  <c r="CF293" i="1" s="1"/>
  <c r="U287" i="1"/>
  <c r="V287" i="1" s="1"/>
  <c r="CF288" i="1" s="1"/>
  <c r="U216" i="1"/>
  <c r="V216" i="1" s="1"/>
  <c r="CF217" i="1" s="1"/>
  <c r="U76" i="1"/>
  <c r="V76" i="1" s="1"/>
  <c r="CF77" i="1" s="1"/>
  <c r="U214" i="1"/>
  <c r="V214" i="1" s="1"/>
  <c r="CF215" i="1" s="1"/>
  <c r="U429" i="1"/>
  <c r="V429" i="1" s="1"/>
  <c r="CF430" i="1" s="1"/>
  <c r="U39" i="1"/>
  <c r="V39" i="1" s="1"/>
  <c r="CF40" i="1" s="1"/>
  <c r="U274" i="1"/>
  <c r="V274" i="1" s="1"/>
  <c r="CF275" i="1" s="1"/>
  <c r="U93" i="1"/>
  <c r="V93" i="1" s="1"/>
  <c r="CF94" i="1" s="1"/>
  <c r="U427" i="1"/>
  <c r="V427" i="1" s="1"/>
  <c r="CF428" i="1" s="1"/>
  <c r="U59" i="1"/>
  <c r="V59" i="1" s="1"/>
  <c r="CF60" i="1" s="1"/>
  <c r="U271" i="1"/>
  <c r="V271" i="1" s="1"/>
  <c r="CF272" i="1" s="1"/>
  <c r="U13" i="1"/>
  <c r="V13" i="1" s="1"/>
  <c r="CF14" i="1" s="1"/>
  <c r="U185" i="1"/>
  <c r="V185" i="1" s="1"/>
  <c r="CF186" i="1" s="1"/>
  <c r="U156" i="1"/>
  <c r="V156" i="1" s="1"/>
  <c r="CF157" i="1" s="1"/>
  <c r="U43" i="1"/>
  <c r="V43" i="1" s="1"/>
  <c r="CF44" i="1" s="1"/>
  <c r="U228" i="1"/>
  <c r="V228" i="1" s="1"/>
  <c r="CF229" i="1" s="1"/>
  <c r="U341" i="1"/>
  <c r="V341" i="1" s="1"/>
  <c r="CF342" i="1" s="1"/>
  <c r="U190" i="1"/>
  <c r="V190" i="1" s="1"/>
  <c r="CF191" i="1" s="1"/>
  <c r="U86" i="1"/>
  <c r="V86" i="1" s="1"/>
  <c r="CF87" i="1" s="1"/>
  <c r="U189" i="1"/>
  <c r="V189" i="1" s="1"/>
  <c r="CF190" i="1" s="1"/>
  <c r="U334" i="1"/>
  <c r="V334" i="1" s="1"/>
  <c r="CF335" i="1" s="1"/>
  <c r="U19" i="1"/>
  <c r="V19" i="1" s="1"/>
  <c r="CF20" i="1" s="1"/>
  <c r="U183" i="1"/>
  <c r="V183" i="1" s="1"/>
  <c r="CF184" i="1" s="1"/>
  <c r="U68" i="1"/>
  <c r="V68" i="1" s="1"/>
  <c r="CF69" i="1" s="1"/>
  <c r="U132" i="1"/>
  <c r="V132" i="1" s="1"/>
  <c r="CF133" i="1" s="1"/>
  <c r="U71" i="1"/>
  <c r="V71" i="1" s="1"/>
  <c r="CF72" i="1" s="1"/>
  <c r="U144" i="1"/>
  <c r="V144" i="1" s="1"/>
  <c r="CF145" i="1" s="1"/>
  <c r="U15" i="1"/>
  <c r="V15" i="1" s="1"/>
  <c r="CF16" i="1" s="1"/>
  <c r="U309" i="1"/>
  <c r="V309" i="1" s="1"/>
  <c r="CF310" i="1" s="1"/>
  <c r="U180" i="1"/>
  <c r="V180" i="1" s="1"/>
  <c r="CF181" i="1" s="1"/>
  <c r="U172" i="1"/>
  <c r="V172" i="1" s="1"/>
  <c r="CF173" i="1" s="1"/>
  <c r="U196" i="1"/>
  <c r="V196" i="1" s="1"/>
  <c r="CF197" i="1" s="1"/>
  <c r="U158" i="1"/>
  <c r="V158" i="1" s="1"/>
  <c r="CF159" i="1" s="1"/>
  <c r="U257" i="1"/>
  <c r="V257" i="1" s="1"/>
  <c r="CF258" i="1" s="1"/>
  <c r="U177" i="1"/>
  <c r="V177" i="1" s="1"/>
  <c r="CF178" i="1" s="1"/>
  <c r="U263" i="1"/>
  <c r="V263" i="1" s="1"/>
  <c r="CF264" i="1" s="1"/>
  <c r="U323" i="1"/>
  <c r="V323" i="1" s="1"/>
  <c r="CF324" i="1" s="1"/>
  <c r="U220" i="1"/>
  <c r="V220" i="1" s="1"/>
  <c r="CF221" i="1" s="1"/>
  <c r="U10" i="1"/>
  <c r="V10" i="1" s="1"/>
  <c r="CF11" i="1" s="1"/>
  <c r="U391" i="1"/>
  <c r="V391" i="1" s="1"/>
  <c r="CF392" i="1" s="1"/>
  <c r="U331" i="1"/>
  <c r="V331" i="1" s="1"/>
  <c r="CF332" i="1" s="1"/>
  <c r="U236" i="1"/>
  <c r="V236" i="1" s="1"/>
  <c r="CF237" i="1" s="1"/>
  <c r="U136" i="1"/>
  <c r="V136" i="1" s="1"/>
  <c r="CF137" i="1" s="1"/>
  <c r="U175" i="1"/>
  <c r="V175" i="1" s="1"/>
  <c r="CF176" i="1" s="1"/>
  <c r="U152" i="1"/>
  <c r="V152" i="1" s="1"/>
  <c r="CF153" i="1" s="1"/>
  <c r="U82" i="1"/>
  <c r="V82" i="1" s="1"/>
  <c r="CF83" i="1" s="1"/>
  <c r="U215" i="1"/>
  <c r="V215" i="1" s="1"/>
  <c r="CF216" i="1" s="1"/>
  <c r="U421" i="1"/>
  <c r="V421" i="1" s="1"/>
  <c r="CF422" i="1" s="1"/>
  <c r="U212" i="1"/>
  <c r="V212" i="1" s="1"/>
  <c r="CF213" i="1" s="1"/>
  <c r="U84" i="1"/>
  <c r="V84" i="1" s="1"/>
  <c r="CF85" i="1" s="1"/>
  <c r="BJ85" i="1"/>
  <c r="BK85" i="1" s="1"/>
  <c r="U54" i="1"/>
  <c r="V54" i="1" s="1"/>
  <c r="CF55" i="1" s="1"/>
  <c r="BJ55" i="1"/>
  <c r="BK55" i="1" s="1"/>
  <c r="U99" i="1"/>
  <c r="V99" i="1" s="1"/>
  <c r="CF100" i="1" s="1"/>
  <c r="BJ100" i="1"/>
  <c r="BK100" i="1" s="1"/>
  <c r="U306" i="1"/>
  <c r="V306" i="1" s="1"/>
  <c r="CF307" i="1" s="1"/>
  <c r="BJ307" i="1"/>
  <c r="BK307" i="1" s="1"/>
  <c r="U226" i="1"/>
  <c r="V226" i="1" s="1"/>
  <c r="CF227" i="1" s="1"/>
  <c r="BJ227" i="1"/>
  <c r="BK227" i="1" s="1"/>
  <c r="U24" i="1"/>
  <c r="V24" i="1" s="1"/>
  <c r="CF25" i="1" s="1"/>
  <c r="BJ25" i="1"/>
  <c r="BK25" i="1" s="1"/>
  <c r="U125" i="1"/>
  <c r="V125" i="1" s="1"/>
  <c r="CF126" i="1" s="1"/>
  <c r="BJ126" i="1"/>
  <c r="BK126" i="1" s="1"/>
  <c r="U294" i="1"/>
  <c r="V294" i="1" s="1"/>
  <c r="CF295" i="1" s="1"/>
  <c r="BJ295" i="1"/>
  <c r="BK295" i="1" s="1"/>
  <c r="U163" i="1"/>
  <c r="V163" i="1" s="1"/>
  <c r="CF164" i="1" s="1"/>
  <c r="BJ164" i="1"/>
  <c r="BK164" i="1" s="1"/>
  <c r="U239" i="1"/>
  <c r="V239" i="1" s="1"/>
  <c r="CF240" i="1" s="1"/>
  <c r="BJ240" i="1"/>
  <c r="BK240" i="1" s="1"/>
  <c r="U246" i="1"/>
  <c r="V246" i="1" s="1"/>
  <c r="CF247" i="1" s="1"/>
  <c r="BJ247" i="1"/>
  <c r="BK247" i="1" s="1"/>
  <c r="U210" i="1"/>
  <c r="V210" i="1" s="1"/>
  <c r="CF211" i="1" s="1"/>
  <c r="BJ211" i="1"/>
  <c r="BK211" i="1" s="1"/>
  <c r="U276" i="1"/>
  <c r="V276" i="1" s="1"/>
  <c r="CF277" i="1" s="1"/>
  <c r="BJ277" i="1"/>
  <c r="BK277" i="1" s="1"/>
  <c r="U88" i="1"/>
  <c r="V88" i="1" s="1"/>
  <c r="CF89" i="1" s="1"/>
  <c r="BJ89" i="1"/>
  <c r="BK89" i="1" s="1"/>
  <c r="U211" i="1"/>
  <c r="V211" i="1" s="1"/>
  <c r="CF212" i="1" s="1"/>
  <c r="BJ212" i="1"/>
  <c r="BK212" i="1" s="1"/>
  <c r="U22" i="1"/>
  <c r="V22" i="1" s="1"/>
  <c r="CF23" i="1" s="1"/>
  <c r="BJ23" i="1"/>
  <c r="BK23" i="1" s="1"/>
  <c r="U60" i="1"/>
  <c r="V60" i="1" s="1"/>
  <c r="CF61" i="1" s="1"/>
  <c r="BJ61" i="1"/>
  <c r="BK61" i="1" s="1"/>
  <c r="U57" i="1"/>
  <c r="V57" i="1" s="1"/>
  <c r="CF58" i="1" s="1"/>
  <c r="BJ58" i="1"/>
  <c r="BK58" i="1" s="1"/>
  <c r="U96" i="1"/>
  <c r="V96" i="1" s="1"/>
  <c r="CF97" i="1" s="1"/>
  <c r="BJ97" i="1"/>
  <c r="BK97" i="1" s="1"/>
  <c r="U284" i="1"/>
  <c r="V284" i="1" s="1"/>
  <c r="CF285" i="1" s="1"/>
  <c r="BJ285" i="1"/>
  <c r="BK285" i="1" s="1"/>
  <c r="U273" i="1"/>
  <c r="V273" i="1" s="1"/>
  <c r="CF274" i="1" s="1"/>
  <c r="BJ274" i="1"/>
  <c r="BK274" i="1" s="1"/>
  <c r="U181" i="1"/>
  <c r="V181" i="1" s="1"/>
  <c r="CF182" i="1" s="1"/>
  <c r="BJ182" i="1"/>
  <c r="BK182" i="1" s="1"/>
  <c r="U286" i="1"/>
  <c r="V286" i="1" s="1"/>
  <c r="CF287" i="1" s="1"/>
  <c r="BJ287" i="1"/>
  <c r="BK287" i="1" s="1"/>
  <c r="U240" i="1"/>
  <c r="V240" i="1" s="1"/>
  <c r="CF241" i="1" s="1"/>
  <c r="BJ241" i="1"/>
  <c r="BK241" i="1" s="1"/>
  <c r="U113" i="1"/>
  <c r="V113" i="1" s="1"/>
  <c r="CF114" i="1" s="1"/>
  <c r="BJ114" i="1"/>
  <c r="BK114" i="1" s="1"/>
  <c r="U394" i="1"/>
  <c r="V394" i="1" s="1"/>
  <c r="CF395" i="1" s="1"/>
  <c r="BJ395" i="1"/>
  <c r="BK395" i="1" s="1"/>
  <c r="U151" i="1"/>
  <c r="V151" i="1" s="1"/>
  <c r="CF152" i="1" s="1"/>
  <c r="BJ152" i="1"/>
  <c r="BK152" i="1" s="1"/>
  <c r="U199" i="1"/>
  <c r="V199" i="1" s="1"/>
  <c r="CF200" i="1" s="1"/>
  <c r="BJ200" i="1"/>
  <c r="BK200" i="1" s="1"/>
  <c r="U40" i="1"/>
  <c r="V40" i="1" s="1"/>
  <c r="CF41" i="1" s="1"/>
  <c r="BJ41" i="1"/>
  <c r="BK41" i="1" s="1"/>
  <c r="U14" i="1"/>
  <c r="V14" i="1" s="1"/>
  <c r="CF15" i="1" s="1"/>
  <c r="BJ15" i="1"/>
  <c r="BK15" i="1" s="1"/>
  <c r="U48" i="1"/>
  <c r="V48" i="1" s="1"/>
  <c r="CF49" i="1" s="1"/>
  <c r="BJ49" i="1"/>
  <c r="BK49" i="1" s="1"/>
  <c r="U61" i="1"/>
  <c r="V61" i="1" s="1"/>
  <c r="CF62" i="1" s="1"/>
  <c r="BJ62" i="1"/>
  <c r="BK62" i="1" s="1"/>
  <c r="U223" i="1"/>
  <c r="V223" i="1" s="1"/>
  <c r="CF224" i="1" s="1"/>
  <c r="BJ224" i="1"/>
  <c r="BK224" i="1" s="1"/>
  <c r="U85" i="1"/>
  <c r="V85" i="1" s="1"/>
  <c r="CF86" i="1" s="1"/>
  <c r="BJ86" i="1"/>
  <c r="BK86" i="1" s="1"/>
  <c r="U218" i="1"/>
  <c r="V218" i="1" s="1"/>
  <c r="CF219" i="1" s="1"/>
  <c r="BJ219" i="1"/>
  <c r="BK219" i="1" s="1"/>
  <c r="U269" i="1"/>
  <c r="V269" i="1" s="1"/>
  <c r="CF270" i="1" s="1"/>
  <c r="BJ270" i="1"/>
  <c r="BK270" i="1" s="1"/>
  <c r="U202" i="1"/>
  <c r="V202" i="1" s="1"/>
  <c r="CF203" i="1" s="1"/>
  <c r="BJ203" i="1"/>
  <c r="BK203" i="1" s="1"/>
  <c r="U188" i="1"/>
  <c r="V188" i="1" s="1"/>
  <c r="CF189" i="1" s="1"/>
  <c r="BJ189" i="1"/>
  <c r="BK189" i="1" s="1"/>
  <c r="U242" i="1"/>
  <c r="V242" i="1" s="1"/>
  <c r="CF243" i="1" s="1"/>
  <c r="BJ243" i="1"/>
  <c r="BK243" i="1" s="1"/>
  <c r="U268" i="1"/>
  <c r="V268" i="1" s="1"/>
  <c r="CF269" i="1" s="1"/>
  <c r="BJ269" i="1"/>
  <c r="BK269" i="1" s="1"/>
  <c r="U258" i="1"/>
  <c r="V258" i="1" s="1"/>
  <c r="CF259" i="1" s="1"/>
  <c r="BJ259" i="1"/>
  <c r="BK259" i="1" s="1"/>
  <c r="U266" i="1"/>
  <c r="V266" i="1" s="1"/>
  <c r="CF267" i="1" s="1"/>
  <c r="BJ267" i="1"/>
  <c r="BK267" i="1" s="1"/>
  <c r="U227" i="1"/>
  <c r="V227" i="1" s="1"/>
  <c r="CF228" i="1" s="1"/>
  <c r="BJ228" i="1"/>
  <c r="BK228" i="1" s="1"/>
  <c r="U32" i="1"/>
  <c r="V32" i="1" s="1"/>
  <c r="CF33" i="1" s="1"/>
  <c r="BJ33" i="1"/>
  <c r="BK33" i="1" s="1"/>
  <c r="U182" i="1"/>
  <c r="V182" i="1" s="1"/>
  <c r="CF183" i="1" s="1"/>
  <c r="BJ183" i="1"/>
  <c r="BK183" i="1" s="1"/>
  <c r="U7" i="1"/>
  <c r="V7" i="1" s="1"/>
  <c r="CF8" i="1" s="1"/>
  <c r="BJ8" i="1"/>
  <c r="BK8" i="1" s="1"/>
  <c r="U184" i="1"/>
  <c r="V184" i="1" s="1"/>
  <c r="CF185" i="1" s="1"/>
  <c r="BJ185" i="1"/>
  <c r="BK185" i="1" s="1"/>
  <c r="U44" i="1"/>
  <c r="V44" i="1" s="1"/>
  <c r="CF45" i="1" s="1"/>
  <c r="BJ45" i="1"/>
  <c r="BK45" i="1" s="1"/>
  <c r="U157" i="1"/>
  <c r="V157" i="1" s="1"/>
  <c r="CF158" i="1" s="1"/>
  <c r="BJ158" i="1"/>
  <c r="BK158" i="1" s="1"/>
  <c r="U118" i="1"/>
  <c r="V118" i="1" s="1"/>
  <c r="CF119" i="1" s="1"/>
  <c r="BJ119" i="1"/>
  <c r="BK119" i="1" s="1"/>
  <c r="U83" i="1"/>
  <c r="V83" i="1" s="1"/>
  <c r="CF84" i="1" s="1"/>
  <c r="BJ84" i="1"/>
  <c r="BK84" i="1" s="1"/>
  <c r="U52" i="1"/>
  <c r="V52" i="1" s="1"/>
  <c r="CF53" i="1" s="1"/>
  <c r="BJ53" i="1"/>
  <c r="BK53" i="1" s="1"/>
  <c r="U103" i="1"/>
  <c r="V103" i="1" s="1"/>
  <c r="CF104" i="1" s="1"/>
  <c r="BJ104" i="1"/>
  <c r="BK104" i="1" s="1"/>
  <c r="U12" i="1"/>
  <c r="V12" i="1" s="1"/>
  <c r="CF13" i="1" s="1"/>
  <c r="BJ13" i="1"/>
  <c r="BK13" i="1" s="1"/>
  <c r="U254" i="1"/>
  <c r="V254" i="1" s="1"/>
  <c r="CF255" i="1" s="1"/>
  <c r="BJ255" i="1"/>
  <c r="BK255" i="1" s="1"/>
  <c r="U110" i="1"/>
  <c r="V110" i="1" s="1"/>
  <c r="CF111" i="1" s="1"/>
  <c r="BJ111" i="1"/>
  <c r="BK111" i="1" s="1"/>
  <c r="U160" i="1"/>
  <c r="V160" i="1" s="1"/>
  <c r="CF161" i="1" s="1"/>
  <c r="BJ161" i="1"/>
  <c r="BK161" i="1" s="1"/>
  <c r="U224" i="1"/>
  <c r="V224" i="1" s="1"/>
  <c r="CF225" i="1" s="1"/>
  <c r="BJ225" i="1"/>
  <c r="BK225" i="1" s="1"/>
  <c r="U231" i="1"/>
  <c r="V231" i="1" s="1"/>
  <c r="CF232" i="1" s="1"/>
  <c r="BJ232" i="1"/>
  <c r="BK232" i="1" s="1"/>
  <c r="U290" i="1"/>
  <c r="V290" i="1" s="1"/>
  <c r="CF291" i="1" s="1"/>
  <c r="BJ291" i="1"/>
  <c r="BK291" i="1" s="1"/>
  <c r="U166" i="1"/>
  <c r="V166" i="1" s="1"/>
  <c r="CF167" i="1" s="1"/>
  <c r="BJ167" i="1"/>
  <c r="BK167" i="1" s="1"/>
  <c r="U150" i="1"/>
  <c r="V150" i="1" s="1"/>
  <c r="CF151" i="1" s="1"/>
  <c r="BJ151" i="1"/>
  <c r="BK151" i="1" s="1"/>
  <c r="U328" i="1"/>
  <c r="V328" i="1" s="1"/>
  <c r="CF329" i="1" s="1"/>
  <c r="BJ329" i="1"/>
  <c r="BK329" i="1" s="1"/>
  <c r="U402" i="1"/>
  <c r="V402" i="1" s="1"/>
  <c r="CF403" i="1" s="1"/>
  <c r="BJ403" i="1"/>
  <c r="BK403" i="1" s="1"/>
  <c r="U267" i="1"/>
  <c r="V267" i="1" s="1"/>
  <c r="CF268" i="1" s="1"/>
  <c r="U260" i="1"/>
  <c r="V260" i="1" s="1"/>
  <c r="CF261" i="1" s="1"/>
  <c r="U20" i="1"/>
  <c r="V20" i="1" s="1"/>
  <c r="CF21" i="1" s="1"/>
  <c r="U250" i="1"/>
  <c r="V250" i="1" s="1"/>
  <c r="CF251" i="1" s="1"/>
  <c r="U300" i="1"/>
  <c r="V300" i="1" s="1"/>
  <c r="CF301" i="1" s="1"/>
  <c r="U243" i="1"/>
  <c r="V243" i="1" s="1"/>
  <c r="CF244" i="1" s="1"/>
  <c r="U352" i="1"/>
  <c r="V352" i="1" s="1"/>
  <c r="CF353" i="1" s="1"/>
  <c r="U386" i="1"/>
  <c r="V386" i="1" s="1"/>
  <c r="CF387" i="1" s="1"/>
  <c r="U92" i="1"/>
  <c r="V92" i="1" s="1"/>
  <c r="CF93" i="1" s="1"/>
  <c r="U282" i="1"/>
  <c r="V282" i="1" s="1"/>
  <c r="CF283" i="1" s="1"/>
  <c r="U418" i="1"/>
  <c r="V418" i="1" s="1"/>
  <c r="CF419" i="1" s="1"/>
  <c r="U241" i="1"/>
  <c r="V241" i="1" s="1"/>
  <c r="CF242" i="1" s="1"/>
  <c r="U58" i="1"/>
  <c r="V58" i="1" s="1"/>
  <c r="CF59" i="1" s="1"/>
  <c r="U109" i="1"/>
  <c r="V109" i="1" s="1"/>
  <c r="CF110" i="1" s="1"/>
  <c r="U149" i="1"/>
  <c r="V149" i="1" s="1"/>
  <c r="CF150" i="1" s="1"/>
  <c r="U270" i="1"/>
  <c r="V270" i="1" s="1"/>
  <c r="CF271" i="1" s="1"/>
  <c r="U219" i="1"/>
  <c r="V219" i="1" s="1"/>
  <c r="CF220" i="1" s="1"/>
  <c r="U134" i="1"/>
  <c r="V134" i="1" s="1"/>
  <c r="CF135" i="1" s="1"/>
  <c r="U302" i="1"/>
  <c r="V302" i="1" s="1"/>
  <c r="CF303" i="1" s="1"/>
  <c r="U133" i="1"/>
  <c r="V133" i="1" s="1"/>
  <c r="CF134" i="1" s="1"/>
  <c r="U344" i="1"/>
  <c r="V344" i="1" s="1"/>
  <c r="CF345" i="1" s="1"/>
  <c r="U95" i="1"/>
  <c r="V95" i="1" s="1"/>
  <c r="CF96" i="1" s="1"/>
  <c r="U235" i="1"/>
  <c r="V235" i="1" s="1"/>
  <c r="CF236" i="1" s="1"/>
  <c r="U169" i="1"/>
  <c r="V169" i="1" s="1"/>
  <c r="CF170" i="1" s="1"/>
  <c r="U238" i="1"/>
  <c r="V238" i="1" s="1"/>
  <c r="CF239" i="1" s="1"/>
  <c r="U426" i="1"/>
  <c r="V426" i="1" s="1"/>
  <c r="CF427" i="1" s="1"/>
  <c r="U256" i="1"/>
  <c r="V256" i="1" s="1"/>
  <c r="CF257" i="1" s="1"/>
  <c r="U209" i="1"/>
  <c r="V209" i="1" s="1"/>
  <c r="CF210" i="1" s="1"/>
  <c r="BA7" i="1"/>
  <c r="L9" i="3" s="1"/>
  <c r="U91" i="1"/>
  <c r="V91" i="1" s="1"/>
  <c r="CF92" i="1" s="1"/>
  <c r="U393" i="1"/>
  <c r="V393" i="1" s="1"/>
  <c r="CF394" i="1" s="1"/>
  <c r="U16" i="1"/>
  <c r="V16" i="1" s="1"/>
  <c r="CF17" i="1" s="1"/>
  <c r="U36" i="1"/>
  <c r="V36" i="1" s="1"/>
  <c r="CF37" i="1" s="1"/>
  <c r="U262" i="1"/>
  <c r="V262" i="1" s="1"/>
  <c r="CF263" i="1" s="1"/>
  <c r="U141" i="1"/>
  <c r="V141" i="1" s="1"/>
  <c r="CF142" i="1" s="1"/>
  <c r="U21" i="1"/>
  <c r="V21" i="1" s="1"/>
  <c r="CF22" i="1" s="1"/>
  <c r="U117" i="1"/>
  <c r="V117" i="1" s="1"/>
  <c r="CF118" i="1" s="1"/>
  <c r="U127" i="1"/>
  <c r="V127" i="1" s="1"/>
  <c r="CF128" i="1" s="1"/>
  <c r="U336" i="1"/>
  <c r="V336" i="1" s="1"/>
  <c r="CF337" i="1" s="1"/>
  <c r="U388" i="1"/>
  <c r="V388" i="1" s="1"/>
  <c r="CF389" i="1" s="1"/>
  <c r="U33" i="1"/>
  <c r="V33" i="1" s="1"/>
  <c r="CF34" i="1" s="1"/>
  <c r="U56" i="1"/>
  <c r="V56" i="1" s="1"/>
  <c r="CF57" i="1" s="1"/>
  <c r="U8" i="1"/>
  <c r="V8" i="1" s="1"/>
  <c r="CF9" i="1" s="1"/>
  <c r="U298" i="1"/>
  <c r="V298" i="1" s="1"/>
  <c r="CF299" i="1" s="1"/>
  <c r="U191" i="1"/>
  <c r="V191" i="1" s="1"/>
  <c r="CF192" i="1" s="1"/>
  <c r="U18" i="1"/>
  <c r="V18" i="1" s="1"/>
  <c r="CF19" i="1" s="1"/>
  <c r="U129" i="1"/>
  <c r="V129" i="1" s="1"/>
  <c r="CF130" i="1" s="1"/>
  <c r="U234" i="1"/>
  <c r="V234" i="1" s="1"/>
  <c r="CF235" i="1" s="1"/>
  <c r="U102" i="1"/>
  <c r="V102" i="1" s="1"/>
  <c r="CF103" i="1" s="1"/>
  <c r="V187" i="1"/>
  <c r="CF188" i="1" s="1"/>
  <c r="U308" i="1"/>
  <c r="V308" i="1" s="1"/>
  <c r="CF309" i="1" s="1"/>
  <c r="U410" i="1"/>
  <c r="V410" i="1" s="1"/>
  <c r="CF411" i="1" s="1"/>
  <c r="U272" i="1"/>
  <c r="V272" i="1" s="1"/>
  <c r="CF273" i="1" s="1"/>
  <c r="U81" i="1"/>
  <c r="V81" i="1" s="1"/>
  <c r="CF82" i="1" s="1"/>
  <c r="U390" i="1"/>
  <c r="V390" i="1" s="1"/>
  <c r="CF391" i="1" s="1"/>
  <c r="U107" i="1"/>
  <c r="V107" i="1" s="1"/>
  <c r="CF108" i="1" s="1"/>
  <c r="U384" i="1"/>
  <c r="V384" i="1" s="1"/>
  <c r="CF385" i="1" s="1"/>
  <c r="U310" i="1"/>
  <c r="V310" i="1" s="1"/>
  <c r="CF311" i="1" s="1"/>
  <c r="U278" i="1"/>
  <c r="V278" i="1" s="1"/>
  <c r="CF279" i="1" s="1"/>
  <c r="U230" i="1"/>
  <c r="V230" i="1" s="1"/>
  <c r="CF231" i="1" s="1"/>
  <c r="U9" i="1"/>
  <c r="V9" i="1" s="1"/>
  <c r="CF10" i="1" s="1"/>
  <c r="U28" i="1"/>
  <c r="V28" i="1" s="1"/>
  <c r="CF29" i="1" s="1"/>
  <c r="V354" i="1"/>
  <c r="CF355" i="1" s="1"/>
  <c r="V432" i="1"/>
  <c r="CF433" i="1" s="1"/>
  <c r="V67" i="1"/>
  <c r="CF68" i="1" s="1"/>
  <c r="V364" i="1"/>
  <c r="CF365" i="1" s="1"/>
  <c r="V69" i="1"/>
  <c r="CF70" i="1" s="1"/>
  <c r="V283" i="1"/>
  <c r="CF284" i="1" s="1"/>
  <c r="V387" i="1"/>
  <c r="CF388" i="1" s="1"/>
  <c r="V78" i="1"/>
  <c r="CF79" i="1" s="1"/>
  <c r="V385" i="1"/>
  <c r="CF386" i="1" s="1"/>
  <c r="V412" i="1"/>
  <c r="CF413" i="1" s="1"/>
  <c r="V252" i="1"/>
  <c r="CF253" i="1" s="1"/>
  <c r="V154" i="1"/>
  <c r="CF155" i="1" s="1"/>
  <c r="V358" i="1"/>
  <c r="CF359" i="1" s="1"/>
  <c r="V407" i="1"/>
  <c r="CF408" i="1" s="1"/>
  <c r="V362" i="1"/>
  <c r="CF363" i="1" s="1"/>
  <c r="V318" i="1"/>
  <c r="CF319" i="1" s="1"/>
  <c r="V327" i="1"/>
  <c r="CF328" i="1" s="1"/>
  <c r="V90" i="1"/>
  <c r="CF91" i="1" s="1"/>
  <c r="V355" i="1"/>
  <c r="CF356" i="1" s="1"/>
  <c r="V360" i="1"/>
  <c r="CF361" i="1" s="1"/>
  <c r="V201" i="1"/>
  <c r="CF202" i="1" s="1"/>
  <c r="V333" i="1"/>
  <c r="CF334" i="1" s="1"/>
  <c r="V376" i="1"/>
  <c r="CF377" i="1" s="1"/>
  <c r="V433" i="1"/>
  <c r="CF434" i="1" s="1"/>
  <c r="V304" i="1"/>
  <c r="CF305" i="1" s="1"/>
  <c r="V31" i="1"/>
  <c r="CF32" i="1" s="1"/>
  <c r="V321" i="1"/>
  <c r="CF322" i="1" s="1"/>
  <c r="V17" i="1"/>
  <c r="CF18" i="1" s="1"/>
  <c r="V72" i="1"/>
  <c r="CF73" i="1" s="1"/>
  <c r="V428" i="1"/>
  <c r="CF429" i="1" s="1"/>
  <c r="V146" i="1"/>
  <c r="CF147" i="1" s="1"/>
  <c r="V368" i="1"/>
  <c r="CF369" i="1" s="1"/>
  <c r="V420" i="1"/>
  <c r="CF421" i="1" s="1"/>
  <c r="V314" i="1"/>
  <c r="CF315" i="1" s="1"/>
  <c r="V414" i="1"/>
  <c r="CF415" i="1" s="1"/>
  <c r="V406" i="1"/>
  <c r="CF407" i="1" s="1"/>
  <c r="V408" i="1"/>
  <c r="CF409" i="1" s="1"/>
  <c r="V399" i="1"/>
  <c r="CF400" i="1" s="1"/>
  <c r="V62" i="1"/>
  <c r="CF63" i="1" s="1"/>
  <c r="V280" i="1"/>
  <c r="CF281" i="1" s="1"/>
  <c r="V401" i="1"/>
  <c r="CF402" i="1" s="1"/>
  <c r="V155" i="1"/>
  <c r="CF156" i="1" s="1"/>
  <c r="V168" i="1"/>
  <c r="CF169" i="1" s="1"/>
  <c r="V400" i="1"/>
  <c r="CF401" i="1" s="1"/>
  <c r="V325" i="1"/>
  <c r="CF326" i="1" s="1"/>
  <c r="V417" i="1"/>
  <c r="CF418" i="1" s="1"/>
  <c r="V106" i="1"/>
  <c r="CF107" i="1" s="1"/>
  <c r="V381" i="1"/>
  <c r="CF382" i="1" s="1"/>
  <c r="V409" i="1"/>
  <c r="CF410" i="1" s="1"/>
  <c r="V46" i="1"/>
  <c r="CF47" i="1" s="1"/>
  <c r="V122" i="1"/>
  <c r="CF123" i="1" s="1"/>
  <c r="V74" i="1"/>
  <c r="CF75" i="1" s="1"/>
  <c r="V350" i="1"/>
  <c r="CF351" i="1" s="1"/>
  <c r="V363" i="1"/>
  <c r="CF364" i="1" s="1"/>
  <c r="V366" i="1"/>
  <c r="CF367" i="1" s="1"/>
  <c r="V377" i="1"/>
  <c r="CF378" i="1" s="1"/>
  <c r="V422" i="1"/>
  <c r="CF423" i="1" s="1"/>
  <c r="V121" i="1"/>
  <c r="CF122" i="1" s="1"/>
  <c r="V207" i="1"/>
  <c r="CF208" i="1" s="1"/>
  <c r="V232" i="1"/>
  <c r="CF233" i="1" s="1"/>
  <c r="V356" i="1"/>
  <c r="CF357" i="1" s="1"/>
  <c r="V383" i="1"/>
  <c r="CF384" i="1" s="1"/>
  <c r="V397" i="1"/>
  <c r="CF398" i="1" s="1"/>
  <c r="V94" i="1"/>
  <c r="CF95" i="1" s="1"/>
  <c r="V430" i="1"/>
  <c r="CF431" i="1" s="1"/>
  <c r="V138" i="1"/>
  <c r="CF139" i="1" s="1"/>
  <c r="V372" i="1"/>
  <c r="CF373" i="1" s="1"/>
  <c r="V374" i="1"/>
  <c r="CF375" i="1" s="1"/>
  <c r="V213" i="1"/>
  <c r="CF214" i="1" s="1"/>
  <c r="V116" i="1"/>
  <c r="CF117" i="1" s="1"/>
  <c r="V369" i="1"/>
  <c r="CF370" i="1" s="1"/>
  <c r="V431" i="1"/>
  <c r="CF432" i="1" s="1"/>
  <c r="V413" i="1"/>
  <c r="CF414" i="1" s="1"/>
  <c r="V349" i="1"/>
  <c r="CF350" i="1" s="1"/>
  <c r="V389" i="1"/>
  <c r="CF390" i="1" s="1"/>
  <c r="V42" i="1"/>
  <c r="CF43" i="1" s="1"/>
  <c r="V320" i="1"/>
  <c r="CF321" i="1" s="1"/>
  <c r="V361" i="1"/>
  <c r="CF362" i="1" s="1"/>
  <c r="V398" i="1"/>
  <c r="CF399" i="1" s="1"/>
  <c r="V415" i="1"/>
  <c r="CF416" i="1" s="1"/>
  <c r="V404" i="1"/>
  <c r="CF405" i="1" s="1"/>
  <c r="V79" i="1"/>
  <c r="CF80" i="1" s="1"/>
  <c r="V346" i="1"/>
  <c r="CF347" i="1" s="1"/>
  <c r="V147" i="1"/>
  <c r="CF148" i="1" s="1"/>
  <c r="V375" i="1"/>
  <c r="CF376" i="1" s="1"/>
  <c r="V353" i="1"/>
  <c r="CF354" i="1" s="1"/>
  <c r="V423" i="1"/>
  <c r="CF424" i="1" s="1"/>
  <c r="V379" i="1"/>
  <c r="CF380" i="1" s="1"/>
  <c r="V434" i="1"/>
  <c r="V112" i="1"/>
  <c r="CF113" i="1" s="1"/>
  <c r="V164" i="1"/>
  <c r="CF165" i="1" s="1"/>
  <c r="V195" i="1"/>
  <c r="CF196" i="1" s="1"/>
  <c r="V380" i="1"/>
  <c r="CF381" i="1" s="1"/>
  <c r="V370" i="1"/>
  <c r="CF371" i="1" s="1"/>
  <c r="V261" i="1"/>
  <c r="CF262" i="1" s="1"/>
  <c r="V38" i="1"/>
  <c r="CF39" i="1" s="1"/>
  <c r="V329" i="1"/>
  <c r="CF330" i="1" s="1"/>
  <c r="V120" i="1"/>
  <c r="CF121" i="1" s="1"/>
  <c r="V192" i="1"/>
  <c r="CF193" i="1" s="1"/>
  <c r="V357" i="1"/>
  <c r="CF358" i="1" s="1"/>
  <c r="V367" i="1"/>
  <c r="CF368" i="1" s="1"/>
  <c r="V392" i="1"/>
  <c r="CF393" i="1" s="1"/>
  <c r="V371" i="1"/>
  <c r="CF372" i="1" s="1"/>
  <c r="V165" i="1"/>
  <c r="CF166" i="1" s="1"/>
  <c r="V87" i="1"/>
  <c r="CF88" i="1" s="1"/>
  <c r="V335" i="1"/>
  <c r="CF336" i="1" s="1"/>
  <c r="V396" i="1"/>
  <c r="CF397" i="1" s="1"/>
  <c r="V311" i="1"/>
  <c r="CF312" i="1" s="1"/>
  <c r="V338" i="1"/>
  <c r="CF339" i="1" s="1"/>
  <c r="V233" i="1"/>
  <c r="CF234" i="1" s="1"/>
  <c r="V45" i="1"/>
  <c r="CF46" i="1" s="1"/>
  <c r="V101" i="1"/>
  <c r="CF102" i="1" s="1"/>
  <c r="V245" i="1"/>
  <c r="CF246" i="1" s="1"/>
  <c r="V130" i="1"/>
  <c r="CF131" i="1" s="1"/>
  <c r="V205" i="1"/>
  <c r="CF206" i="1" s="1"/>
  <c r="V131" i="1"/>
  <c r="CF132" i="1" s="1"/>
  <c r="V34" i="1"/>
  <c r="CF35" i="1" s="1"/>
  <c r="V249" i="1"/>
  <c r="CF250" i="1" s="1"/>
  <c r="V176" i="1"/>
  <c r="CF177" i="1" s="1"/>
  <c r="V373" i="1"/>
  <c r="CF374" i="1" s="1"/>
  <c r="V315" i="1"/>
  <c r="CF316" i="1" s="1"/>
  <c r="V63" i="1"/>
  <c r="CF64" i="1" s="1"/>
  <c r="V378" i="1"/>
  <c r="CF379" i="1" s="1"/>
  <c r="V178" i="1"/>
  <c r="CF179" i="1" s="1"/>
  <c r="V253" i="1"/>
  <c r="CF254" i="1" s="1"/>
  <c r="V221" i="1"/>
  <c r="CF222" i="1" s="1"/>
  <c r="V322" i="1"/>
  <c r="CF323" i="1" s="1"/>
  <c r="V77" i="1"/>
  <c r="CF78" i="1" s="1"/>
  <c r="V299" i="1"/>
  <c r="CF300" i="1" s="1"/>
  <c r="V359" i="1"/>
  <c r="CF360" i="1" s="1"/>
  <c r="V405" i="1"/>
  <c r="CF406" i="1" s="1"/>
  <c r="V173" i="1"/>
  <c r="CF174" i="1" s="1"/>
  <c r="V288" i="1"/>
  <c r="CF289" i="1" s="1"/>
  <c r="V137" i="1"/>
  <c r="CF138" i="1" s="1"/>
  <c r="V337" i="1"/>
  <c r="CF338" i="1" s="1"/>
  <c r="V124" i="1"/>
  <c r="CF125" i="1" s="1"/>
  <c r="V351" i="1"/>
  <c r="CF352" i="1" s="1"/>
  <c r="V198" i="1"/>
  <c r="CF199" i="1" s="1"/>
  <c r="V319" i="1"/>
  <c r="CF320" i="1" s="1"/>
  <c r="V348" i="1"/>
  <c r="CF349" i="1" s="1"/>
  <c r="V330" i="1"/>
  <c r="CF331" i="1" s="1"/>
  <c r="V281" i="1"/>
  <c r="CF282" i="1" s="1"/>
  <c r="V162" i="1"/>
  <c r="CF163" i="1" s="1"/>
  <c r="V206" i="1"/>
  <c r="CF207" i="1" s="1"/>
  <c r="V365" i="1"/>
  <c r="CF366" i="1" s="1"/>
  <c r="V301" i="1"/>
  <c r="CF302" i="1" s="1"/>
  <c r="V264" i="1"/>
  <c r="CF265" i="1" s="1"/>
  <c r="V98" i="1"/>
  <c r="CF99" i="1" s="1"/>
  <c r="V382" i="1"/>
  <c r="CF383" i="1" s="1"/>
  <c r="V204" i="1"/>
  <c r="CF205" i="1" s="1"/>
  <c r="V35" i="1"/>
  <c r="CF36" i="1" s="1"/>
  <c r="V305" i="1"/>
  <c r="CF306" i="1" s="1"/>
  <c r="V277" i="1"/>
  <c r="CF278" i="1" s="1"/>
  <c r="V193" i="1"/>
  <c r="CF194" i="1" s="1"/>
  <c r="V248" i="1"/>
  <c r="CF249" i="1" s="1"/>
  <c r="V49" i="1"/>
  <c r="CF50" i="1" s="1"/>
  <c r="V66" i="1"/>
  <c r="CF67" i="1" s="1"/>
  <c r="V108" i="1"/>
  <c r="CF109" i="1" s="1"/>
  <c r="V114" i="1"/>
  <c r="CF115" i="1" s="1"/>
  <c r="V186" i="1"/>
  <c r="CF187" i="1" s="1"/>
  <c r="V340" i="1"/>
  <c r="CF341" i="1" s="1"/>
  <c r="V115" i="1"/>
  <c r="CF116" i="1" s="1"/>
  <c r="V111" i="1"/>
  <c r="CF112" i="1" s="1"/>
  <c r="V285" i="1"/>
  <c r="CF286" i="1" s="1"/>
  <c r="V37" i="1"/>
  <c r="CF38" i="1" s="1"/>
  <c r="V47" i="1"/>
  <c r="CF48" i="1" s="1"/>
  <c r="V153" i="1"/>
  <c r="CF154" i="1" s="1"/>
  <c r="V345" i="1"/>
  <c r="CF346" i="1" s="1"/>
  <c r="V313" i="1"/>
  <c r="CF314" i="1" s="1"/>
  <c r="V119" i="1"/>
  <c r="CF120" i="1" s="1"/>
  <c r="V73" i="1"/>
  <c r="CF74" i="1" s="1"/>
  <c r="V23" i="1"/>
  <c r="CF24" i="1" s="1"/>
  <c r="V208" i="1"/>
  <c r="CF209" i="1" s="1"/>
  <c r="V100" i="1"/>
  <c r="CF101" i="1" s="1"/>
  <c r="V324" i="1"/>
  <c r="CF325" i="1" s="1"/>
  <c r="V75" i="1"/>
  <c r="CF76" i="1" s="1"/>
  <c r="V145" i="1"/>
  <c r="CF146" i="1" s="1"/>
  <c r="V237" i="1"/>
  <c r="CF238" i="1" s="1"/>
  <c r="V307" i="1"/>
  <c r="CF308" i="1" s="1"/>
  <c r="V275" i="1"/>
  <c r="CF276" i="1" s="1"/>
  <c r="V161" i="1"/>
  <c r="CF162" i="1" s="1"/>
  <c r="V203" i="1"/>
  <c r="CF204" i="1" s="1"/>
  <c r="V135" i="1"/>
  <c r="CF136" i="1" s="1"/>
  <c r="V41" i="1"/>
  <c r="CF42" i="1" s="1"/>
  <c r="V128" i="1"/>
  <c r="CF129" i="1" s="1"/>
  <c r="V25" i="1"/>
  <c r="CF26" i="1" s="1"/>
  <c r="V64" i="1"/>
  <c r="CF65" i="1" s="1"/>
  <c r="V51" i="1"/>
  <c r="CF52" i="1" s="1"/>
  <c r="V97" i="1"/>
  <c r="CF98" i="1" s="1"/>
  <c r="V143" i="1"/>
  <c r="CF144" i="1" s="1"/>
  <c r="V50" i="1"/>
  <c r="CF51" i="1" s="1"/>
  <c r="V296" i="1"/>
  <c r="CF297" i="1" s="1"/>
  <c r="V139" i="1"/>
  <c r="CF140" i="1" s="1"/>
  <c r="V171" i="1"/>
  <c r="CF172" i="1" s="1"/>
  <c r="V142" i="1"/>
  <c r="CF143" i="1" s="1"/>
  <c r="V80" i="1"/>
  <c r="CF81" i="1" s="1"/>
  <c r="V159" i="1"/>
  <c r="CF160" i="1" s="1"/>
  <c r="V70" i="1"/>
  <c r="CF71" i="1" s="1"/>
  <c r="V53" i="1"/>
  <c r="CF54" i="1" s="1"/>
  <c r="V65" i="1"/>
  <c r="CF66" i="1" s="1"/>
  <c r="V5" i="1"/>
  <c r="CF6" i="1" s="1"/>
  <c r="CG6" i="1" l="1"/>
  <c r="BL6" i="1"/>
</calcChain>
</file>

<file path=xl/sharedStrings.xml><?xml version="1.0" encoding="utf-8"?>
<sst xmlns="http://schemas.openxmlformats.org/spreadsheetml/2006/main" count="130" uniqueCount="85">
  <si>
    <t>Gender</t>
  </si>
  <si>
    <t>Age</t>
  </si>
  <si>
    <t>Field of Work</t>
  </si>
  <si>
    <t>Health</t>
  </si>
  <si>
    <t>Construction</t>
  </si>
  <si>
    <t>Teaching</t>
  </si>
  <si>
    <t>IT</t>
  </si>
  <si>
    <t>General</t>
  </si>
  <si>
    <t>Agriculture</t>
  </si>
  <si>
    <t xml:space="preserve">Field of Work </t>
  </si>
  <si>
    <t>Education</t>
  </si>
  <si>
    <t>Highschool</t>
  </si>
  <si>
    <t>College</t>
  </si>
  <si>
    <t>University</t>
  </si>
  <si>
    <t>Technical</t>
  </si>
  <si>
    <t>Other</t>
  </si>
  <si>
    <t>Kids</t>
  </si>
  <si>
    <t>Cars</t>
  </si>
  <si>
    <t>Income</t>
  </si>
  <si>
    <t>Area</t>
  </si>
  <si>
    <t>Yukon</t>
  </si>
  <si>
    <t>BC</t>
  </si>
  <si>
    <t>Northwest Ter</t>
  </si>
  <si>
    <t>Alberta</t>
  </si>
  <si>
    <t>Saskatchewan</t>
  </si>
  <si>
    <t>Manitoba</t>
  </si>
  <si>
    <t>Ontario</t>
  </si>
  <si>
    <t>NewFarmland</t>
  </si>
  <si>
    <t>New Bruncwick</t>
  </si>
  <si>
    <t>Nova Scotia</t>
  </si>
  <si>
    <t>Prince Edward Island</t>
  </si>
  <si>
    <t>Value of House</t>
  </si>
  <si>
    <t>Mortgage Left</t>
  </si>
  <si>
    <t>Cars Value</t>
  </si>
  <si>
    <t>Left to Pay on Cars</t>
  </si>
  <si>
    <t>Debt</t>
  </si>
  <si>
    <t>Investments</t>
  </si>
  <si>
    <t>Value of Debts</t>
  </si>
  <si>
    <t>Value of Person</t>
  </si>
  <si>
    <t>Networth of Person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</si>
  <si>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</si>
  <si>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</si>
  <si>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</si>
  <si>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</si>
  <si>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</si>
  <si>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</si>
  <si>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</si>
  <si>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</si>
  <si>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</si>
  <si>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</si>
  <si>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</si>
  <si>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</si>
  <si>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</si>
  <si>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</si>
  <si>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</si>
  <si>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</si>
  <si>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</si>
  <si>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</si>
  <si>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</si>
  <si>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</si>
  <si>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</si>
  <si>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Men</t>
  </si>
  <si>
    <t>Women</t>
  </si>
  <si>
    <t>Total Men</t>
  </si>
  <si>
    <t>Total Women</t>
  </si>
  <si>
    <t>Average Age</t>
  </si>
  <si>
    <t>Profession</t>
  </si>
  <si>
    <t>health</t>
  </si>
  <si>
    <t>General Work</t>
  </si>
  <si>
    <t>Average Income</t>
  </si>
  <si>
    <t>Average  of Value of Car</t>
  </si>
  <si>
    <t>Value of Car</t>
  </si>
  <si>
    <t>Average</t>
  </si>
  <si>
    <t>&gt;100000 Debt</t>
  </si>
  <si>
    <t>Count</t>
  </si>
  <si>
    <t>Mortgage Left to Pay</t>
  </si>
  <si>
    <t>Average Income For Territory</t>
  </si>
  <si>
    <t>Value of Debts &gt;Income</t>
  </si>
  <si>
    <t>Networth</t>
  </si>
  <si>
    <t>&gt;50000</t>
  </si>
  <si>
    <t>Report</t>
  </si>
  <si>
    <t>Men Vs Women</t>
  </si>
  <si>
    <t>Number of Persons in Each Profession</t>
  </si>
  <si>
    <t>Average Value of Car</t>
  </si>
  <si>
    <t>Average Income For Each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</si>
</sst>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/>
    <xf numFmtId="9" fontId="0" fillId="0" borderId="0" xfId="1" applyFont="1" applyBorder="1"/>
    <xf numFmtId="9" fontId="0" fillId="0" borderId="10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8" xfId="0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Report!$E$12:$J$12</c:f>
              <c:strCache>
                <c:ptCount val="6"/>
                <c:pt idx="1">
                  <c:v>Teaching</c:v>
                </c:pt>
                <c:pt idx="2">
                  <c:v>health</c:v>
                </c:pt>
                <c:pt idx="3">
                  <c:v>IT</c:v>
                </c:pt>
                <c:pt idx="4">
                  <c:v>Construction</c:v>
                </c:pt>
                <c:pt idx="5">
                  <c:v>Agriculture</c:v>
                </c:pt>
              </c:strCache>
            </c:strRef>
          </c:cat>
          <c:val>
            <c:numRef>
              <c:f>Report!$E$13:$J$13</c:f>
              <c:numCache>
                <c:formatCode>General</c:formatCode>
                <c:ptCount val="6"/>
                <c:pt idx="1">
                  <c:v>124</c:v>
                </c:pt>
                <c:pt idx="2">
                  <c:v>85</c:v>
                </c:pt>
                <c:pt idx="3">
                  <c:v>61</c:v>
                </c:pt>
                <c:pt idx="4">
                  <c:v>66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6-471D-863B-AE90875C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566912"/>
        <c:axId val="1323672512"/>
      </c:barChart>
      <c:catAx>
        <c:axId val="12225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2512"/>
        <c:crosses val="autoZero"/>
        <c:auto val="1"/>
        <c:lblAlgn val="ctr"/>
        <c:lblOffset val="100"/>
        <c:noMultiLvlLbl val="0"/>
      </c:catAx>
      <c:valAx>
        <c:axId val="1323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Men Vs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Report!$C$6:$C$10</c:f>
              <c:numCache>
                <c:formatCode>General</c:formatCode>
                <c:ptCount val="5"/>
                <c:pt idx="2">
                  <c:v>222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D-41F2-A21E-9B0CC27B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94192"/>
        <c:axId val="12256880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Report!$D$5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Report!$D$6:$D$10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BD-41F2-A21E-9B0CC27B54A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Report!$E$5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Report!$E$6:$E$10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BD-41F2-A21E-9B0CC27B54A5}"/>
                  </c:ext>
                </c:extLst>
              </c15:ser>
            </c15:filteredBarSeries>
          </c:ext>
        </c:extLst>
      </c:barChart>
      <c:catAx>
        <c:axId val="14616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8016"/>
        <c:crosses val="autoZero"/>
        <c:auto val="1"/>
        <c:lblAlgn val="ctr"/>
        <c:lblOffset val="100"/>
        <c:noMultiLvlLbl val="0"/>
      </c:catAx>
      <c:valAx>
        <c:axId val="1225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Report!$M$12:$W$14</c15:sqref>
                  </c15:fullRef>
                  <c15:levelRef>
                    <c15:sqref>Report!$M$14:$W$14</c15:sqref>
                  </c15:levelRef>
                </c:ext>
              </c:extLst>
              <c:f>Report!$M$14:$W$14</c:f>
              <c:strCache>
                <c:ptCount val="11"/>
                <c:pt idx="0">
                  <c:v>Yukon</c:v>
                </c:pt>
                <c:pt idx="1">
                  <c:v>BC</c:v>
                </c:pt>
                <c:pt idx="2">
                  <c:v>Northwest Ter</c:v>
                </c:pt>
                <c:pt idx="3">
                  <c:v>Alberta</c:v>
                </c:pt>
                <c:pt idx="4">
                  <c:v>Saskatchewan</c:v>
                </c:pt>
                <c:pt idx="5">
                  <c:v>Manitoba</c:v>
                </c:pt>
                <c:pt idx="6">
                  <c:v>Ontario</c:v>
                </c:pt>
                <c:pt idx="7">
                  <c:v>NewFarmland</c:v>
                </c:pt>
                <c:pt idx="8">
                  <c:v>New Bruncwick</c:v>
                </c:pt>
                <c:pt idx="9">
                  <c:v>Nova Scotia</c:v>
                </c:pt>
                <c:pt idx="10">
                  <c:v>Prince Edward Island</c:v>
                </c:pt>
              </c:strCache>
            </c:strRef>
          </c:cat>
          <c:val>
            <c:numRef>
              <c:f>Report!$M$15:$W$15</c:f>
              <c:numCache>
                <c:formatCode>General</c:formatCode>
                <c:ptCount val="11"/>
                <c:pt idx="0">
                  <c:v>2700794</c:v>
                </c:pt>
                <c:pt idx="1">
                  <c:v>2207777</c:v>
                </c:pt>
                <c:pt idx="2">
                  <c:v>2820703</c:v>
                </c:pt>
                <c:pt idx="3">
                  <c:v>1789010</c:v>
                </c:pt>
                <c:pt idx="4">
                  <c:v>2196993</c:v>
                </c:pt>
                <c:pt idx="5">
                  <c:v>2625711</c:v>
                </c:pt>
                <c:pt idx="6">
                  <c:v>1468222</c:v>
                </c:pt>
                <c:pt idx="7">
                  <c:v>1999696</c:v>
                </c:pt>
                <c:pt idx="8">
                  <c:v>2008175</c:v>
                </c:pt>
                <c:pt idx="9">
                  <c:v>2683579</c:v>
                </c:pt>
                <c:pt idx="10">
                  <c:v>1982591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048-B32A-A68280E0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560192"/>
        <c:axId val="1225689008"/>
      </c:barChart>
      <c:catAx>
        <c:axId val="12225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9008"/>
        <c:crosses val="autoZero"/>
        <c:auto val="1"/>
        <c:lblAlgn val="ctr"/>
        <c:lblOffset val="100"/>
        <c:noMultiLvlLbl val="0"/>
      </c:catAx>
      <c:valAx>
        <c:axId val="12256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</xdr:row>
      <xdr:rowOff>137160</xdr:rowOff>
    </xdr:from>
    <xdr:to>
      <xdr:col>9</xdr:col>
      <xdr:colOff>182880</xdr:colOff>
      <xdr:row>15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4997FD-76C8-2B41-F6CB-7E5543FB24A8}"/>
            </a:ext>
          </a:extLst>
        </xdr:cNvPr>
        <xdr:cNvSpPr txBox="1"/>
      </xdr:nvSpPr>
      <xdr:spPr>
        <a:xfrm>
          <a:off x="1211580" y="320040"/>
          <a:ext cx="4457700" cy="2468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IN" sz="1400"/>
            <a:t>Number of Men Vs Women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/>
            <a:t>Average Age of Population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/>
            <a:t>Number of Each Profession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/>
            <a:t>Number of Persons From</a:t>
          </a:r>
          <a:r>
            <a:rPr lang="en-IN" sz="1400" baseline="0"/>
            <a:t> Each Area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Average Income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Average value of  Car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Number of Persons having More Debt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Number of Persons having more % of Mortgage to left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Average Income Per Terriotory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aseline="0"/>
            <a:t>Average Income Per Sector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IN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137160</xdr:rowOff>
    </xdr:from>
    <xdr:to>
      <xdr:col>11</xdr:col>
      <xdr:colOff>60960</xdr:colOff>
      <xdr:row>27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9EFE0-1F5C-6443-28DB-0F0E57A9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99060</xdr:rowOff>
    </xdr:from>
    <xdr:to>
      <xdr:col>4</xdr:col>
      <xdr:colOff>510540</xdr:colOff>
      <xdr:row>27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E766B-DA0E-E860-B4C5-1CEC8BEC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</xdr:colOff>
      <xdr:row>16</xdr:row>
      <xdr:rowOff>45720</xdr:rowOff>
    </xdr:from>
    <xdr:to>
      <xdr:col>22</xdr:col>
      <xdr:colOff>1165860</xdr:colOff>
      <xdr:row>31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B17DE6-7D67-0967-A427-DFE03BCA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644A4-9FF5-4B08-8D23-FAB5B5114007}" name="Table1" displayName="Table1" ref="B3:V433" totalsRowShown="0">
  <autoFilter ref="B3:V433" xr:uid="{7F2644A4-9FF5-4B08-8D23-FAB5B5114007}"/>
  <tableColumns count="21">
    <tableColumn id="1" xr3:uid="{336E3F58-6F23-48BC-A408-143266C061CB}" name="Column1">
      <calculatedColumnFormula>RANDBETWEEN(1,2)</calculatedColumnFormula>
    </tableColumn>
    <tableColumn id="2" xr3:uid="{04A84FD6-9EAB-4434-BC39-8CE71D470D28}" name="Column2">
      <calculatedColumnFormula>IF(B4=1,"Men","Women")</calculatedColumnFormula>
    </tableColumn>
    <tableColumn id="3" xr3:uid="{36A0377E-4709-4C9E-86C4-3A1FDEF15D68}" name="Column3">
      <calculatedColumnFormula>RANDBETWEEN(25,45)</calculatedColumnFormula>
    </tableColumn>
    <tableColumn id="4" xr3:uid="{117C7EDD-3540-48A5-B3BD-38DA73A2EF49}" name="Column4">
      <calculatedColumnFormula>RANDBETWEEN(1,6)</calculatedColumnFormula>
    </tableColumn>
    <tableColumn id="5" xr3:uid="{6EA1C930-0B8D-45B0-8F56-1D859282DD46}" name="Column5">
      <calculatedColumnFormula>VLOOKUP(E4,$Y$4:$Z$10:Z9,2,0)</calculatedColumnFormula>
    </tableColumn>
    <tableColumn id="6" xr3:uid="{141A6D4A-837D-43D2-A978-9A0016AB39F4}" name="Column6">
      <calculatedColumnFormula>RANDBETWEEN(1,5)</calculatedColumnFormula>
    </tableColumn>
    <tableColumn id="7" xr3:uid="{E08D64DD-CE6D-40A7-908A-F8EF688EB3B7}" name="Column7">
      <calculatedColumnFormula>VLOOKUP(G4,$AA$4:$AB$9,2,0)</calculatedColumnFormula>
    </tableColumn>
    <tableColumn id="8" xr3:uid="{31F5ACA8-A7A6-4432-B7B4-E37C532070ED}" name="Column8">
      <calculatedColumnFormula>RANDBETWEEN(0,4)</calculatedColumnFormula>
    </tableColumn>
    <tableColumn id="9" xr3:uid="{AA0D6E56-C5D0-42E8-8165-8B46CB03AD40}" name="Column9">
      <calculatedColumnFormula>RANDBETWEEN(1,3)</calculatedColumnFormula>
    </tableColumn>
    <tableColumn id="10" xr3:uid="{1E6E799C-2674-4FC5-877C-9E538B66E780}" name="Column10">
      <calculatedColumnFormula>RANDBETWEEN(25000,90000)</calculatedColumnFormula>
    </tableColumn>
    <tableColumn id="11" xr3:uid="{B60777FB-C0D0-4860-AE2D-A86D4CE5ED74}" name="Column11">
      <calculatedColumnFormula>RANDBETWEEN(1,11)</calculatedColumnFormula>
    </tableColumn>
    <tableColumn id="12" xr3:uid="{E6073FB8-744C-47CF-B392-D1F99380FD77}" name="Column12">
      <calculatedColumnFormula>VLOOKUP(L4,$AC$4:$AE$15,2,0)</calculatedColumnFormula>
    </tableColumn>
    <tableColumn id="13" xr3:uid="{366C0287-ABF9-49D0-B3C1-F0FDEF38312C}" name="Column13">
      <calculatedColumnFormula>K4*RANDBETWEEN(3,6)</calculatedColumnFormula>
    </tableColumn>
    <tableColumn id="14" xr3:uid="{EC4216AE-D356-46E4-B419-1A8D4C47A061}" name="Column14">
      <calculatedColumnFormula>RAND()*N4</calculatedColumnFormula>
    </tableColumn>
    <tableColumn id="15" xr3:uid="{BE813A2B-3CF2-4F31-A7C1-AF66498AB77B}" name="Column15">
      <calculatedColumnFormula>J4*RAND()*K4</calculatedColumnFormula>
    </tableColumn>
    <tableColumn id="16" xr3:uid="{5BE96AF2-B0B7-4EA4-A0C1-4A6312448704}" name="Column16">
      <calculatedColumnFormula>RANDBETWEEN(0,P4)</calculatedColumnFormula>
    </tableColumn>
    <tableColumn id="17" xr3:uid="{89A9AD69-5D56-4566-8B1C-1A31D2A7AC6D}" name="Column17">
      <calculatedColumnFormula>RAND()*K4*2</calculatedColumnFormula>
    </tableColumn>
    <tableColumn id="18" xr3:uid="{A90501E0-F251-4945-9298-2B56431F7C33}" name="Column18">
      <calculatedColumnFormula>RAND()*K4*1.5</calculatedColumnFormula>
    </tableColumn>
    <tableColumn id="19" xr3:uid="{C31FF83D-664C-4190-BDDB-5E058D2B7D1A}" name="Column19">
      <calculatedColumnFormula>N4+P4+S4</calculatedColumnFormula>
    </tableColumn>
    <tableColumn id="20" xr3:uid="{6256791E-5BEC-4A34-A246-CB61783E8CCA}" name="Column20">
      <calculatedColumnFormula>O4+Q4+R4</calculatedColumnFormula>
    </tableColumn>
    <tableColumn id="21" xr3:uid="{D47CBCE0-3A5E-4B41-AE52-24E8EE3395B7}" name="Column21">
      <calculatedColumnFormula>T4-U4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1DB2-8BFB-4FBE-9A5B-B9BA1F5F5738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0834-6DE0-436C-949E-5E5B643CB627}">
  <dimension ref="B2:CH435"/>
  <sheetViews>
    <sheetView topLeftCell="BB407" workbookViewId="0">
      <selection activeCell="BN5" sqref="BN5:BX5"/>
    </sheetView>
  </sheetViews>
  <sheetFormatPr defaultColWidth="6.33203125" defaultRowHeight="14.4" x14ac:dyDescent="0.3"/>
  <cols>
    <col min="2" max="4" width="10.44140625" customWidth="1"/>
    <col min="5" max="5" width="0" hidden="1" customWidth="1"/>
    <col min="6" max="6" width="12.33203125" customWidth="1"/>
    <col min="7" max="10" width="10.44140625" customWidth="1"/>
    <col min="11" max="12" width="11.44140625" customWidth="1"/>
    <col min="13" max="13" width="19.6640625" customWidth="1"/>
    <col min="14" max="14" width="13.44140625" customWidth="1"/>
    <col min="15" max="15" width="12.5546875" customWidth="1"/>
    <col min="16" max="16" width="12" customWidth="1"/>
    <col min="17" max="17" width="16.44140625" customWidth="1"/>
    <col min="18" max="19" width="12" customWidth="1"/>
    <col min="20" max="20" width="13.88671875" customWidth="1"/>
    <col min="21" max="21" width="12.88671875" customWidth="1"/>
    <col min="22" max="22" width="17.33203125" customWidth="1"/>
    <col min="25" max="25" width="0" hidden="1" customWidth="1"/>
    <col min="26" max="26" width="9.6640625" hidden="1" customWidth="1"/>
    <col min="27" max="27" width="0" hidden="1" customWidth="1"/>
    <col min="28" max="28" width="9.33203125" hidden="1" customWidth="1"/>
    <col min="29" max="29" width="8.77734375" hidden="1" customWidth="1"/>
    <col min="30" max="30" width="18" bestFit="1" customWidth="1"/>
    <col min="33" max="33" width="7.44140625" bestFit="1" customWidth="1"/>
    <col min="34" max="34" width="9.33203125" bestFit="1" customWidth="1"/>
    <col min="35" max="35" width="18.77734375" bestFit="1" customWidth="1"/>
    <col min="36" max="36" width="13.33203125" customWidth="1"/>
    <col min="37" max="37" width="11.5546875" bestFit="1" customWidth="1"/>
    <col min="39" max="39" width="9.6640625" customWidth="1"/>
    <col min="40" max="40" width="8.21875" bestFit="1" customWidth="1"/>
    <col min="43" max="43" width="11.44140625" bestFit="1" customWidth="1"/>
    <col min="44" max="44" width="9.77734375" bestFit="1" customWidth="1"/>
    <col min="45" max="45" width="12.21875" bestFit="1" customWidth="1"/>
    <col min="46" max="46" width="14.109375" customWidth="1"/>
    <col min="52" max="52" width="11" bestFit="1" customWidth="1"/>
    <col min="53" max="53" width="7.88671875" bestFit="1" customWidth="1"/>
    <col min="57" max="57" width="12.33203125" bestFit="1" customWidth="1"/>
    <col min="58" max="58" width="7" bestFit="1" customWidth="1"/>
    <col min="66" max="67" width="8" bestFit="1" customWidth="1"/>
    <col min="68" max="68" width="12.77734375" bestFit="1" customWidth="1"/>
    <col min="69" max="69" width="8" bestFit="1" customWidth="1"/>
    <col min="70" max="70" width="12.5546875" bestFit="1" customWidth="1"/>
    <col min="71" max="71" width="8.88671875" bestFit="1" customWidth="1"/>
    <col min="72" max="72" width="8" bestFit="1" customWidth="1"/>
    <col min="73" max="73" width="12.33203125" bestFit="1" customWidth="1"/>
    <col min="74" max="74" width="13.6640625" bestFit="1" customWidth="1"/>
    <col min="75" max="75" width="10.77734375" bestFit="1" customWidth="1"/>
    <col min="76" max="76" width="18" bestFit="1" customWidth="1"/>
  </cols>
  <sheetData>
    <row r="2" spans="2:86" ht="15" thickBot="1" x14ac:dyDescent="0.35"/>
    <row r="3" spans="2:86" x14ac:dyDescent="0.3"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AF3" s="12" t="s">
        <v>61</v>
      </c>
      <c r="AG3" s="13" t="s">
        <v>62</v>
      </c>
      <c r="AH3" s="13" t="s">
        <v>63</v>
      </c>
      <c r="AI3" s="14" t="s">
        <v>64</v>
      </c>
      <c r="AJ3" s="4"/>
      <c r="AK3" s="13" t="s">
        <v>65</v>
      </c>
      <c r="AL3" s="6"/>
      <c r="AN3" s="23" t="s">
        <v>66</v>
      </c>
      <c r="AO3" s="24"/>
      <c r="AP3" s="24"/>
      <c r="AQ3" s="24"/>
      <c r="AR3" s="5"/>
      <c r="AS3" s="5"/>
      <c r="AT3" s="6"/>
      <c r="AV3" s="23" t="s">
        <v>69</v>
      </c>
      <c r="AW3" s="24"/>
      <c r="AX3" s="25"/>
      <c r="AZ3" s="23" t="s">
        <v>70</v>
      </c>
      <c r="BA3" s="24"/>
      <c r="BB3" s="24"/>
      <c r="BC3" s="25"/>
      <c r="BE3" s="23" t="s">
        <v>35</v>
      </c>
      <c r="BF3" s="24"/>
      <c r="BG3" s="25"/>
      <c r="BI3" s="23" t="s">
        <v>75</v>
      </c>
      <c r="BJ3" s="24"/>
      <c r="BK3" s="24"/>
      <c r="BL3" s="25"/>
      <c r="BN3" s="23" t="s">
        <v>76</v>
      </c>
      <c r="BO3" s="24"/>
      <c r="BP3" s="24"/>
      <c r="BQ3" s="24"/>
      <c r="BR3" s="24"/>
      <c r="BS3" s="5"/>
      <c r="BT3" s="5"/>
      <c r="BU3" s="5"/>
      <c r="BV3" s="5"/>
      <c r="BW3" s="5"/>
      <c r="BX3" s="6"/>
      <c r="BZ3" s="23" t="s">
        <v>77</v>
      </c>
      <c r="CA3" s="24"/>
      <c r="CB3" s="24"/>
      <c r="CC3" s="24"/>
      <c r="CD3" s="25"/>
      <c r="CF3" s="23" t="s">
        <v>78</v>
      </c>
      <c r="CG3" s="24"/>
      <c r="CH3" s="25"/>
    </row>
    <row r="4" spans="2:86" x14ac:dyDescent="0.3">
      <c r="C4" t="s">
        <v>0</v>
      </c>
      <c r="D4" t="s">
        <v>1</v>
      </c>
      <c r="F4" t="s">
        <v>9</v>
      </c>
      <c r="H4" t="s">
        <v>10</v>
      </c>
      <c r="I4" t="s">
        <v>16</v>
      </c>
      <c r="J4" t="s">
        <v>17</v>
      </c>
      <c r="K4" t="s">
        <v>18</v>
      </c>
      <c r="M4" t="s">
        <v>19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38</v>
      </c>
      <c r="U4" t="s">
        <v>37</v>
      </c>
      <c r="V4" t="s">
        <v>39</v>
      </c>
      <c r="Z4" t="s">
        <v>2</v>
      </c>
      <c r="AB4" t="s">
        <v>10</v>
      </c>
      <c r="AD4" t="s">
        <v>19</v>
      </c>
      <c r="AF4" s="7">
        <f ca="1">IF(C5="Men",1,0)</f>
        <v>1</v>
      </c>
      <c r="AG4">
        <f ca="1">IF(C5="Women",1,0)</f>
        <v>0</v>
      </c>
      <c r="AH4">
        <f ca="1">SUM(AF4:AF434)</f>
        <v>222</v>
      </c>
      <c r="AI4" s="8">
        <f ca="1">SUM(AG4:AG434)</f>
        <v>207</v>
      </c>
      <c r="AJ4" s="29">
        <f ca="1">AVERAGE(D5:D352)</f>
        <v>35.28448275862069</v>
      </c>
      <c r="AK4" s="30"/>
      <c r="AL4" s="31"/>
      <c r="AN4" s="16" t="s">
        <v>5</v>
      </c>
      <c r="AO4" s="17" t="s">
        <v>67</v>
      </c>
      <c r="AP4" s="17" t="s">
        <v>6</v>
      </c>
      <c r="AQ4" s="17" t="s">
        <v>4</v>
      </c>
      <c r="AR4" s="17" t="s">
        <v>8</v>
      </c>
      <c r="AS4" s="17" t="s">
        <v>68</v>
      </c>
      <c r="AT4" s="18" t="s">
        <v>5</v>
      </c>
      <c r="AV4" s="26"/>
      <c r="AW4" s="27"/>
      <c r="AX4" s="28"/>
      <c r="AZ4" s="26"/>
      <c r="BA4" s="27"/>
      <c r="BB4" s="27"/>
      <c r="BC4" s="28"/>
      <c r="BE4" s="26"/>
      <c r="BF4" s="27"/>
      <c r="BG4" s="28"/>
      <c r="BI4" s="26"/>
      <c r="BJ4" s="27"/>
      <c r="BK4" s="27"/>
      <c r="BL4" s="28"/>
      <c r="BN4" s="26"/>
      <c r="BO4" s="41"/>
      <c r="BP4" s="41"/>
      <c r="BQ4" s="41"/>
      <c r="BR4" s="41"/>
      <c r="BS4" s="42"/>
      <c r="BT4" s="42"/>
      <c r="BU4" s="42"/>
      <c r="BV4" s="42"/>
      <c r="BW4" s="42"/>
      <c r="BX4" s="8"/>
      <c r="BZ4" s="26"/>
      <c r="CA4" s="41"/>
      <c r="CB4" s="41"/>
      <c r="CC4" s="41"/>
      <c r="CD4" s="28"/>
      <c r="CF4" s="26"/>
      <c r="CG4" s="41"/>
      <c r="CH4" s="28"/>
    </row>
    <row r="5" spans="2:86" x14ac:dyDescent="0.3">
      <c r="B5">
        <f ca="1">RANDBETWEEN(1,2)</f>
        <v>1</v>
      </c>
      <c r="C5" t="str">
        <f ca="1">IF(B5=1,"Men","Women")</f>
        <v>Men</v>
      </c>
      <c r="D5">
        <f ca="1">RANDBETWEEN(25,45)</f>
        <v>27</v>
      </c>
      <c r="E5">
        <f ca="1">RANDBETWEEN(1,6)</f>
        <v>3</v>
      </c>
      <c r="F5" t="str">
        <f ca="1">VLOOKUP(E5,$Y$4:$Z$10:Z10,2,0)</f>
        <v>Teaching</v>
      </c>
      <c r="G5">
        <f ca="1">RANDBETWEEN(1,5)</f>
        <v>1</v>
      </c>
      <c r="H5" t="str">
        <f ca="1">VLOOKUP(G5,$AA$4:$AB$9,2,0)</f>
        <v>Highschool</v>
      </c>
      <c r="I5">
        <f ca="1">RANDBETWEEN(0,4)</f>
        <v>4</v>
      </c>
      <c r="J5">
        <f ca="1">RANDBETWEEN(1,3)</f>
        <v>2</v>
      </c>
      <c r="K5">
        <f ca="1">RANDBETWEEN(25000,90000)</f>
        <v>55019</v>
      </c>
      <c r="L5">
        <f ca="1">RANDBETWEEN(1,11)</f>
        <v>3</v>
      </c>
      <c r="M5" t="str">
        <f ca="1">VLOOKUP(L5,$AC$4:$AE$15,2,0)</f>
        <v>Northwest Ter</v>
      </c>
      <c r="N5">
        <f ca="1">K5*RANDBETWEEN(3,6)</f>
        <v>165057</v>
      </c>
      <c r="O5">
        <f ca="1">RAND()*N5</f>
        <v>130014.52071399917</v>
      </c>
      <c r="P5">
        <f ca="1">J5*RAND()*K5</f>
        <v>45173.327073549204</v>
      </c>
      <c r="Q5">
        <f ca="1">RANDBETWEEN(0,P5)</f>
        <v>7659</v>
      </c>
      <c r="R5">
        <f ca="1">RAND()*K5*2</f>
        <v>91460.039116306303</v>
      </c>
      <c r="S5">
        <f ca="1">RAND()*K5*1.5</f>
        <v>18495.733142939207</v>
      </c>
      <c r="T5">
        <f ca="1">N5+P5+S5</f>
        <v>228726.06021648843</v>
      </c>
      <c r="U5">
        <f ca="1">O5+Q5+R5</f>
        <v>229133.55983030546</v>
      </c>
      <c r="V5">
        <f ca="1">T5-U5</f>
        <v>-407.49961381702451</v>
      </c>
      <c r="Y5">
        <v>1</v>
      </c>
      <c r="Z5" t="s">
        <v>3</v>
      </c>
      <c r="AA5">
        <v>1</v>
      </c>
      <c r="AB5" t="s">
        <v>11</v>
      </c>
      <c r="AC5">
        <v>1</v>
      </c>
      <c r="AD5" t="s">
        <v>20</v>
      </c>
      <c r="AF5" s="7">
        <f t="shared" ref="AF5:AF68" ca="1" si="0">IF(C6="Men",1,0)</f>
        <v>0</v>
      </c>
      <c r="AG5">
        <f t="shared" ref="AG5:AG68" ca="1" si="1">IF(C6="Women",1,0)</f>
        <v>1</v>
      </c>
      <c r="AI5" s="8"/>
      <c r="AJ5" s="29"/>
      <c r="AK5" s="30"/>
      <c r="AL5" s="31"/>
      <c r="AM5" s="15"/>
      <c r="AN5" s="7">
        <f ca="1">SUM(AN7:AN433)</f>
        <v>62</v>
      </c>
      <c r="AP5">
        <f ca="1">IF(Table1[[#This Row],[Column5]]="Health",1,0)</f>
        <v>0</v>
      </c>
      <c r="AQ5">
        <f ca="1">IF(Table1[[#This Row],[Column5]]="IT",1,0)</f>
        <v>0</v>
      </c>
      <c r="AR5">
        <f ca="1">IF(Table1[[#This Row],[Column5]]="Construction",1,0)</f>
        <v>0</v>
      </c>
      <c r="AS5">
        <f ca="1">IF(Table1[[#This Row],[Column5]]="Agriculture",1,0)</f>
        <v>0</v>
      </c>
      <c r="AT5" s="19">
        <f ca="1">SUM(AN4:AN433)</f>
        <v>124</v>
      </c>
      <c r="AV5" s="35">
        <f ca="1">AVERAGE(K5:K433)</f>
        <v>57373.692307692305</v>
      </c>
      <c r="AW5" s="36"/>
      <c r="AX5" s="37"/>
      <c r="AZ5" s="7"/>
      <c r="BC5" s="8"/>
      <c r="BE5" s="7" t="s">
        <v>73</v>
      </c>
      <c r="BF5">
        <v>100000</v>
      </c>
      <c r="BG5" s="8" t="s">
        <v>74</v>
      </c>
      <c r="BI5" s="7"/>
      <c r="BL5" s="8"/>
      <c r="BN5" s="16" t="s">
        <v>20</v>
      </c>
      <c r="BO5" s="43" t="s">
        <v>21</v>
      </c>
      <c r="BP5" s="43" t="s">
        <v>22</v>
      </c>
      <c r="BQ5" s="43" t="s">
        <v>23</v>
      </c>
      <c r="BR5" s="43" t="s">
        <v>24</v>
      </c>
      <c r="BS5" s="43" t="s">
        <v>25</v>
      </c>
      <c r="BT5" s="43" t="s">
        <v>26</v>
      </c>
      <c r="BU5" s="43" t="s">
        <v>27</v>
      </c>
      <c r="BV5" s="43" t="s">
        <v>28</v>
      </c>
      <c r="BW5" s="43" t="s">
        <v>29</v>
      </c>
      <c r="BX5" s="44" t="s">
        <v>30</v>
      </c>
      <c r="BZ5" s="7"/>
      <c r="CA5" s="42"/>
      <c r="CB5" s="42"/>
      <c r="CC5" s="42"/>
      <c r="CD5" s="8"/>
      <c r="CF5" s="7" t="s">
        <v>1</v>
      </c>
      <c r="CG5" s="42" t="s">
        <v>79</v>
      </c>
      <c r="CH5" s="8" t="s">
        <v>74</v>
      </c>
    </row>
    <row r="6" spans="2:86" ht="15" thickBot="1" x14ac:dyDescent="0.35">
      <c r="B6">
        <f t="shared" ref="B6:B69" ca="1" si="2">RANDBETWEEN(1,2)</f>
        <v>2</v>
      </c>
      <c r="C6" t="str">
        <f t="shared" ref="C6:C69" ca="1" si="3">IF(B6=1,"Men","Women")</f>
        <v>Women</v>
      </c>
      <c r="D6">
        <f t="shared" ref="D6:D69" ca="1" si="4">RANDBETWEEN(25,45)</f>
        <v>42</v>
      </c>
      <c r="E6">
        <f t="shared" ref="E6:E69" ca="1" si="5">RANDBETWEEN(1,6)</f>
        <v>5</v>
      </c>
      <c r="F6" t="str">
        <f ca="1">VLOOKUP(E6,$Y$4:$Z$10:Z11,2,0)</f>
        <v>General</v>
      </c>
      <c r="G6">
        <f t="shared" ref="G6:G69" ca="1" si="6">RANDBETWEEN(1,5)</f>
        <v>2</v>
      </c>
      <c r="H6" t="str">
        <f t="shared" ref="H6:H69" ca="1" si="7">VLOOKUP(G6,$AA$4:$AB$9,2,0)</f>
        <v>College</v>
      </c>
      <c r="I6">
        <f t="shared" ref="I6:I69" ca="1" si="8">RANDBETWEEN(0,4)</f>
        <v>3</v>
      </c>
      <c r="J6">
        <f t="shared" ref="J6:J69" ca="1" si="9">RANDBETWEEN(1,3)</f>
        <v>1</v>
      </c>
      <c r="K6">
        <f t="shared" ref="K6:K69" ca="1" si="10">RANDBETWEEN(25000,90000)</f>
        <v>40420</v>
      </c>
      <c r="L6">
        <f t="shared" ref="L6:L69" ca="1" si="11">RANDBETWEEN(1,11)</f>
        <v>6</v>
      </c>
      <c r="M6" t="str">
        <f t="shared" ref="M6:M69" ca="1" si="12">VLOOKUP(L6,$AC$4:$AE$15,2,0)</f>
        <v>Manitoba</v>
      </c>
      <c r="N6">
        <f t="shared" ref="N6:N69" ca="1" si="13">K6*RANDBETWEEN(3,6)</f>
        <v>242520</v>
      </c>
      <c r="O6">
        <f ca="1">RAND()*N6</f>
        <v>169681.56195192895</v>
      </c>
      <c r="P6">
        <f t="shared" ref="P6:P69" ca="1" si="14">J6*RAND()*K6</f>
        <v>2760.3111413334368</v>
      </c>
      <c r="Q6">
        <f t="shared" ref="Q6:Q69" ca="1" si="15">RANDBETWEEN(0,P6)</f>
        <v>1877</v>
      </c>
      <c r="R6">
        <f t="shared" ref="R6:R69" ca="1" si="16">RAND()*K6*2</f>
        <v>3988.9228044316174</v>
      </c>
      <c r="S6">
        <f t="shared" ref="S6:S69" ca="1" si="17">RAND()*K6*1.5</f>
        <v>50305.654291287843</v>
      </c>
      <c r="T6">
        <f t="shared" ref="T6:T69" ca="1" si="18">N6+P6+S6</f>
        <v>295585.96543262125</v>
      </c>
      <c r="U6">
        <f t="shared" ref="U6:U69" ca="1" si="19">O6+Q6+R6</f>
        <v>175547.48475636056</v>
      </c>
      <c r="V6">
        <f t="shared" ref="V6:V69" ca="1" si="20">T6-U6</f>
        <v>120038.48067626069</v>
      </c>
      <c r="Y6">
        <v>2</v>
      </c>
      <c r="Z6" t="s">
        <v>4</v>
      </c>
      <c r="AA6">
        <v>2</v>
      </c>
      <c r="AB6" t="s">
        <v>12</v>
      </c>
      <c r="AC6">
        <v>2</v>
      </c>
      <c r="AD6" t="s">
        <v>21</v>
      </c>
      <c r="AF6" s="7">
        <f t="shared" ca="1" si="0"/>
        <v>0</v>
      </c>
      <c r="AG6">
        <f t="shared" ca="1" si="1"/>
        <v>1</v>
      </c>
      <c r="AI6" s="8"/>
      <c r="AJ6" s="32"/>
      <c r="AK6" s="33"/>
      <c r="AL6" s="34"/>
      <c r="AN6" s="7">
        <f ca="1">IF(Table1[[#This Row],[Column5]]="Teaching",1,0)</f>
        <v>0</v>
      </c>
      <c r="AO6">
        <f ca="1">IF(Table1[[#This Row],[Column5]]="Health",1,0)</f>
        <v>0</v>
      </c>
      <c r="AP6">
        <f ca="1">IF(Table1[[#This Row],[Column5]]="IT",1,0)</f>
        <v>0</v>
      </c>
      <c r="AQ6">
        <f ca="1">IF(Table1[[#This Row],[Column5]]="Construction",1,0)</f>
        <v>0</v>
      </c>
      <c r="AR6">
        <f ca="1">IF(Table1[[#This Row],[Column5]]="Agriculture",1,0)</f>
        <v>0</v>
      </c>
      <c r="AS6">
        <f ca="1">IF(Table1[[#This Row],[Column5]]="General",1,0)</f>
        <v>1</v>
      </c>
      <c r="AT6" s="18" t="s">
        <v>67</v>
      </c>
      <c r="AV6" s="38"/>
      <c r="AW6" s="39"/>
      <c r="AX6" s="40"/>
      <c r="AZ6" s="16" t="s">
        <v>71</v>
      </c>
      <c r="BA6" s="17" t="s">
        <v>72</v>
      </c>
      <c r="BC6" s="8"/>
      <c r="BE6" s="7">
        <f ca="1">IF(R5&gt;$BF$5,1,0)</f>
        <v>0</v>
      </c>
      <c r="BG6" s="8">
        <f ca="1">SUM(BE6:BE434)</f>
        <v>63</v>
      </c>
      <c r="BI6" s="7"/>
      <c r="BJ6" s="21">
        <f ca="1">O5/N5</f>
        <v>0.7876946794985924</v>
      </c>
      <c r="BK6">
        <f ca="1">IF(BJ6&lt;30%,1,0)</f>
        <v>0</v>
      </c>
      <c r="BL6" s="8">
        <f ca="1">SUM(BK6:BK434)</f>
        <v>134</v>
      </c>
      <c r="BN6" s="7">
        <f>IF(M4="Yukon",K5,)</f>
        <v>0</v>
      </c>
      <c r="BO6" s="42">
        <f ca="1">IF(M5="BC",K5,0)</f>
        <v>0</v>
      </c>
      <c r="BP6" s="42">
        <f ca="1">IF(M5="Northwest Ter",K5,0)</f>
        <v>55019</v>
      </c>
      <c r="BQ6" s="42">
        <f ca="1">IF(M5="Alberta",K5,0)</f>
        <v>0</v>
      </c>
      <c r="BR6" s="42">
        <f ca="1">IF(M5="Saskatchewan",K5,0)</f>
        <v>0</v>
      </c>
      <c r="BS6" s="42">
        <f ca="1">IF(M5="Manitoba",K5,0)</f>
        <v>0</v>
      </c>
      <c r="BT6" s="42">
        <f ca="1">IF(M5="Ontario",K5,0)</f>
        <v>0</v>
      </c>
      <c r="BU6" s="42">
        <f ca="1">IF(M5="NewFarmland",K5,0)</f>
        <v>0</v>
      </c>
      <c r="BV6" s="42">
        <f ca="1">IF(M5="New Bruncwick",K5,0)</f>
        <v>0</v>
      </c>
      <c r="BW6" s="42">
        <f ca="1">IF(M5="Nova Scotia",K5,0)</f>
        <v>0</v>
      </c>
      <c r="BX6" s="8">
        <f ca="1">IF(M5="Prince Edward Island",K5,0)</f>
        <v>0</v>
      </c>
      <c r="BZ6" s="7">
        <f ca="1">IF(R5&gt;K5,1,0)</f>
        <v>1</v>
      </c>
      <c r="CA6" s="42">
        <f ca="1">SUM(BZ6:BZ434)</f>
        <v>227</v>
      </c>
      <c r="CB6" s="42"/>
      <c r="CC6" s="42"/>
      <c r="CD6" s="8"/>
      <c r="CF6" s="7">
        <f ca="1">IF(V5&gt;50000,D5,0)</f>
        <v>0</v>
      </c>
      <c r="CG6" s="42">
        <f ca="1">COUNT(CF6:CF434)</f>
        <v>429</v>
      </c>
      <c r="CH6" s="8"/>
    </row>
    <row r="7" spans="2:86" x14ac:dyDescent="0.3">
      <c r="B7">
        <f t="shared" ca="1" si="2"/>
        <v>2</v>
      </c>
      <c r="C7" t="str">
        <f t="shared" ca="1" si="3"/>
        <v>Women</v>
      </c>
      <c r="D7">
        <f t="shared" ca="1" si="4"/>
        <v>31</v>
      </c>
      <c r="E7">
        <f t="shared" ca="1" si="5"/>
        <v>1</v>
      </c>
      <c r="F7" t="str">
        <f ca="1">VLOOKUP(E7,$Y$4:$Z$10:Z12,2,0)</f>
        <v>Health</v>
      </c>
      <c r="G7">
        <f t="shared" ca="1" si="6"/>
        <v>3</v>
      </c>
      <c r="H7" t="str">
        <f t="shared" ca="1" si="7"/>
        <v>University</v>
      </c>
      <c r="I7">
        <f t="shared" ca="1" si="8"/>
        <v>4</v>
      </c>
      <c r="J7">
        <f t="shared" ca="1" si="9"/>
        <v>3</v>
      </c>
      <c r="K7">
        <f t="shared" ca="1" si="10"/>
        <v>74885</v>
      </c>
      <c r="L7">
        <f t="shared" ca="1" si="11"/>
        <v>7</v>
      </c>
      <c r="M7" t="str">
        <f t="shared" ca="1" si="12"/>
        <v>Ontario</v>
      </c>
      <c r="N7">
        <f t="shared" ca="1" si="13"/>
        <v>299540</v>
      </c>
      <c r="O7">
        <f t="shared" ref="O7:O69" ca="1" si="21">RAND()*N7</f>
        <v>102970.63111958173</v>
      </c>
      <c r="P7">
        <f t="shared" ca="1" si="14"/>
        <v>19987.780770521334</v>
      </c>
      <c r="Q7">
        <f t="shared" ca="1" si="15"/>
        <v>4004</v>
      </c>
      <c r="R7">
        <f t="shared" ca="1" si="16"/>
        <v>103887.95115344228</v>
      </c>
      <c r="S7">
        <f t="shared" ca="1" si="17"/>
        <v>33566.955904921197</v>
      </c>
      <c r="T7">
        <f t="shared" ca="1" si="18"/>
        <v>353094.73667544255</v>
      </c>
      <c r="U7">
        <f t="shared" ca="1" si="19"/>
        <v>210862.58227302402</v>
      </c>
      <c r="V7">
        <f t="shared" ca="1" si="20"/>
        <v>142232.15440241853</v>
      </c>
      <c r="Y7">
        <v>3</v>
      </c>
      <c r="Z7" t="s">
        <v>5</v>
      </c>
      <c r="AA7">
        <v>3</v>
      </c>
      <c r="AB7" t="s">
        <v>13</v>
      </c>
      <c r="AC7">
        <v>3</v>
      </c>
      <c r="AD7" t="s">
        <v>22</v>
      </c>
      <c r="AF7" s="7">
        <f t="shared" ca="1" si="0"/>
        <v>1</v>
      </c>
      <c r="AG7">
        <f t="shared" ca="1" si="1"/>
        <v>0</v>
      </c>
      <c r="AI7" s="8"/>
      <c r="AN7" s="7">
        <f ca="1">IF(Table1[[#This Row],[Column5]]="Teaching",1,0)</f>
        <v>0</v>
      </c>
      <c r="AO7">
        <f ca="1">IF(Table1[[#This Row],[Column5]]="Health",1,0)</f>
        <v>1</v>
      </c>
      <c r="AP7">
        <f ca="1">IF(Table1[[#This Row],[Column5]]="IT",1,0)</f>
        <v>0</v>
      </c>
      <c r="AQ7">
        <f ca="1">IF(Table1[[#This Row],[Column5]]="Construction",1,0)</f>
        <v>0</v>
      </c>
      <c r="AR7">
        <f ca="1">IF(Table1[[#This Row],[Column5]]="Agriculture",1,0)</f>
        <v>0</v>
      </c>
      <c r="AS7">
        <f ca="1">IF(Table1[[#This Row],[Column5]]="General",1,0)</f>
        <v>0</v>
      </c>
      <c r="AT7" s="19">
        <f ca="1">SUM(AO5:AO433)</f>
        <v>85</v>
      </c>
      <c r="AZ7" s="7">
        <f ca="1">P5/J5</f>
        <v>22586.663536774602</v>
      </c>
      <c r="BA7" s="20">
        <f ca="1">AVERAGE(AZ7:AZ434)</f>
        <v>28635.798394545604</v>
      </c>
      <c r="BC7" s="8"/>
      <c r="BE7" s="7">
        <f t="shared" ref="BE7:BE70" ca="1" si="22">IF(R6&gt;$BF$5,1,0)</f>
        <v>0</v>
      </c>
      <c r="BG7" s="8"/>
      <c r="BI7" s="7"/>
      <c r="BJ7" s="21">
        <f t="shared" ref="BJ7:BJ70" ca="1" si="23">O6/N6</f>
        <v>0.69966007732116509</v>
      </c>
      <c r="BK7">
        <f t="shared" ref="BK7:BK70" ca="1" si="24">IF(BJ7&lt;30%,1,0)</f>
        <v>0</v>
      </c>
      <c r="BL7" s="8"/>
      <c r="BN7" s="7">
        <f t="shared" ref="BN7:BN70" ca="1" si="25">IF(M5="Yukon",K6,)</f>
        <v>0</v>
      </c>
      <c r="BO7" s="42">
        <f t="shared" ref="BO7:BO70" ca="1" si="26">IF(M6="BC",K6,0)</f>
        <v>0</v>
      </c>
      <c r="BP7" s="42">
        <f t="shared" ref="BP7:BP70" ca="1" si="27">IF(M6="Northwest Ter",K6,0)</f>
        <v>0</v>
      </c>
      <c r="BQ7" s="42">
        <f t="shared" ref="BQ7:BQ70" ca="1" si="28">IF(M6="Alberta",K6,0)</f>
        <v>0</v>
      </c>
      <c r="BR7" s="42">
        <f t="shared" ref="BR7:BR70" ca="1" si="29">IF(M6="Saskatchewan",K6,0)</f>
        <v>0</v>
      </c>
      <c r="BS7" s="42">
        <f t="shared" ref="BS7:BS70" ca="1" si="30">IF(M6="Manitoba",K6,0)</f>
        <v>40420</v>
      </c>
      <c r="BT7" s="42">
        <f t="shared" ref="BT7:BT70" ca="1" si="31">IF(M6="Ontario",K6,0)</f>
        <v>0</v>
      </c>
      <c r="BU7" s="42">
        <f t="shared" ref="BU7:BU70" ca="1" si="32">IF(M6="NewFarmland",K6,0)</f>
        <v>0</v>
      </c>
      <c r="BV7" s="42">
        <f t="shared" ref="BV7:BV70" ca="1" si="33">IF(M6="New Bruncwick",K6,0)</f>
        <v>0</v>
      </c>
      <c r="BW7" s="42">
        <f t="shared" ref="BW7:BW70" ca="1" si="34">IF(M6="Nova Scotia",K6,0)</f>
        <v>0</v>
      </c>
      <c r="BX7" s="8">
        <f t="shared" ref="BX7:BX70" ca="1" si="35">IF(M6="Prince Edward Island",K6,0)</f>
        <v>0</v>
      </c>
      <c r="BZ7" s="7">
        <f t="shared" ref="BZ7:BZ70" ca="1" si="36">IF(R6&gt;K6,1,0)</f>
        <v>0</v>
      </c>
      <c r="CA7" s="42"/>
      <c r="CB7" s="42"/>
      <c r="CC7" s="42"/>
      <c r="CD7" s="8"/>
      <c r="CF7" s="7">
        <f t="shared" ref="CF7:CF70" ca="1" si="37">IF(V6&gt;50000,D6,0)</f>
        <v>42</v>
      </c>
      <c r="CG7" s="42"/>
      <c r="CH7" s="8"/>
    </row>
    <row r="8" spans="2:86" x14ac:dyDescent="0.3">
      <c r="B8">
        <f t="shared" ca="1" si="2"/>
        <v>1</v>
      </c>
      <c r="C8" t="str">
        <f t="shared" ca="1" si="3"/>
        <v>Men</v>
      </c>
      <c r="D8">
        <f t="shared" ca="1" si="4"/>
        <v>30</v>
      </c>
      <c r="E8">
        <f t="shared" ca="1" si="5"/>
        <v>6</v>
      </c>
      <c r="F8" t="str">
        <f ca="1">VLOOKUP(E8,$Y$4:$Z$10:Z13,2,0)</f>
        <v>Agriculture</v>
      </c>
      <c r="G8">
        <f t="shared" ca="1" si="6"/>
        <v>1</v>
      </c>
      <c r="H8" t="str">
        <f t="shared" ca="1" si="7"/>
        <v>Highschool</v>
      </c>
      <c r="I8">
        <f t="shared" ca="1" si="8"/>
        <v>4</v>
      </c>
      <c r="J8">
        <f t="shared" ca="1" si="9"/>
        <v>3</v>
      </c>
      <c r="K8">
        <f t="shared" ca="1" si="10"/>
        <v>72219</v>
      </c>
      <c r="L8">
        <f t="shared" ca="1" si="11"/>
        <v>6</v>
      </c>
      <c r="M8" t="str">
        <f t="shared" ca="1" si="12"/>
        <v>Manitoba</v>
      </c>
      <c r="N8">
        <f t="shared" ca="1" si="13"/>
        <v>216657</v>
      </c>
      <c r="O8">
        <f t="shared" ca="1" si="21"/>
        <v>77998.673213930393</v>
      </c>
      <c r="P8">
        <f t="shared" ca="1" si="14"/>
        <v>106143.69831240973</v>
      </c>
      <c r="Q8">
        <f t="shared" ca="1" si="15"/>
        <v>66000</v>
      </c>
      <c r="R8">
        <f t="shared" ca="1" si="16"/>
        <v>109226.12036290597</v>
      </c>
      <c r="S8">
        <f t="shared" ca="1" si="17"/>
        <v>105001.04534417145</v>
      </c>
      <c r="T8">
        <f t="shared" ca="1" si="18"/>
        <v>427801.74365658121</v>
      </c>
      <c r="U8">
        <f t="shared" ca="1" si="19"/>
        <v>253224.79357683635</v>
      </c>
      <c r="V8">
        <f t="shared" ca="1" si="20"/>
        <v>174576.95007974486</v>
      </c>
      <c r="Y8">
        <v>4</v>
      </c>
      <c r="Z8" t="s">
        <v>6</v>
      </c>
      <c r="AA8">
        <v>4</v>
      </c>
      <c r="AB8" t="s">
        <v>14</v>
      </c>
      <c r="AC8">
        <v>4</v>
      </c>
      <c r="AD8" t="s">
        <v>23</v>
      </c>
      <c r="AF8" s="7">
        <f t="shared" ca="1" si="0"/>
        <v>0</v>
      </c>
      <c r="AG8">
        <f t="shared" ca="1" si="1"/>
        <v>1</v>
      </c>
      <c r="AI8" s="8"/>
      <c r="AN8" s="7">
        <f ca="1">IF(Table1[[#This Row],[Column5]]="Teaching",1,0)</f>
        <v>0</v>
      </c>
      <c r="AO8">
        <f ca="1">IF(Table1[[#This Row],[Column5]]="Health",1,0)</f>
        <v>0</v>
      </c>
      <c r="AP8">
        <f ca="1">IF(Table1[[#This Row],[Column5]]="IT",1,0)</f>
        <v>0</v>
      </c>
      <c r="AQ8">
        <f ca="1">IF(Table1[[#This Row],[Column5]]="Construction",1,0)</f>
        <v>0</v>
      </c>
      <c r="AR8">
        <f ca="1">IF(Table1[[#This Row],[Column5]]="Agriculture",1,0)</f>
        <v>1</v>
      </c>
      <c r="AS8">
        <f ca="1">IF(Table1[[#This Row],[Column5]]="General",1,0)</f>
        <v>0</v>
      </c>
      <c r="AT8" s="18" t="s">
        <v>6</v>
      </c>
      <c r="AZ8" s="7">
        <f t="shared" ref="AZ8:AZ71" ca="1" si="38">P6/J6</f>
        <v>2760.3111413334368</v>
      </c>
      <c r="BC8" s="8"/>
      <c r="BE8" s="7">
        <f t="shared" ca="1" si="22"/>
        <v>1</v>
      </c>
      <c r="BG8" s="8"/>
      <c r="BI8" s="7"/>
      <c r="BJ8" s="21">
        <f t="shared" ca="1" si="23"/>
        <v>0.34376253962603232</v>
      </c>
      <c r="BK8">
        <f t="shared" ca="1" si="24"/>
        <v>0</v>
      </c>
      <c r="BL8" s="8"/>
      <c r="BN8" s="7">
        <f t="shared" ca="1" si="25"/>
        <v>0</v>
      </c>
      <c r="BO8" s="42">
        <f t="shared" ca="1" si="26"/>
        <v>0</v>
      </c>
      <c r="BP8" s="42">
        <f t="shared" ca="1" si="27"/>
        <v>0</v>
      </c>
      <c r="BQ8" s="42">
        <f t="shared" ca="1" si="28"/>
        <v>0</v>
      </c>
      <c r="BR8" s="42">
        <f t="shared" ca="1" si="29"/>
        <v>0</v>
      </c>
      <c r="BS8" s="42">
        <f t="shared" ca="1" si="30"/>
        <v>0</v>
      </c>
      <c r="BT8" s="42">
        <f t="shared" ca="1" si="31"/>
        <v>74885</v>
      </c>
      <c r="BU8" s="42">
        <f t="shared" ca="1" si="32"/>
        <v>0</v>
      </c>
      <c r="BV8" s="42">
        <f t="shared" ca="1" si="33"/>
        <v>0</v>
      </c>
      <c r="BW8" s="42">
        <f t="shared" ca="1" si="34"/>
        <v>0</v>
      </c>
      <c r="BX8" s="8">
        <f t="shared" ca="1" si="35"/>
        <v>0</v>
      </c>
      <c r="BZ8" s="7">
        <f t="shared" ca="1" si="36"/>
        <v>1</v>
      </c>
      <c r="CA8" s="42"/>
      <c r="CB8" s="42"/>
      <c r="CC8" s="42"/>
      <c r="CD8" s="8"/>
      <c r="CF8" s="7">
        <f t="shared" ca="1" si="37"/>
        <v>31</v>
      </c>
      <c r="CG8" s="42"/>
      <c r="CH8" s="8"/>
    </row>
    <row r="9" spans="2:86" x14ac:dyDescent="0.3">
      <c r="B9">
        <f t="shared" ca="1" si="2"/>
        <v>2</v>
      </c>
      <c r="C9" t="str">
        <f t="shared" ca="1" si="3"/>
        <v>Women</v>
      </c>
      <c r="D9">
        <f t="shared" ca="1" si="4"/>
        <v>43</v>
      </c>
      <c r="E9">
        <f t="shared" ca="1" si="5"/>
        <v>6</v>
      </c>
      <c r="F9" t="str">
        <f ca="1">VLOOKUP(E9,$Y$4:$Z$10:Z14,2,0)</f>
        <v>Agriculture</v>
      </c>
      <c r="G9">
        <f t="shared" ca="1" si="6"/>
        <v>4</v>
      </c>
      <c r="H9" t="str">
        <f t="shared" ca="1" si="7"/>
        <v>Technical</v>
      </c>
      <c r="I9">
        <f t="shared" ca="1" si="8"/>
        <v>4</v>
      </c>
      <c r="J9">
        <f t="shared" ca="1" si="9"/>
        <v>3</v>
      </c>
      <c r="K9">
        <f t="shared" ca="1" si="10"/>
        <v>76132</v>
      </c>
      <c r="L9">
        <f t="shared" ca="1" si="11"/>
        <v>5</v>
      </c>
      <c r="M9" t="str">
        <f t="shared" ca="1" si="12"/>
        <v>Saskatchewan</v>
      </c>
      <c r="N9">
        <f t="shared" ca="1" si="13"/>
        <v>380660</v>
      </c>
      <c r="O9">
        <f t="shared" ca="1" si="21"/>
        <v>81379.467801285791</v>
      </c>
      <c r="P9">
        <f t="shared" ca="1" si="14"/>
        <v>121933.09561851773</v>
      </c>
      <c r="Q9">
        <f t="shared" ca="1" si="15"/>
        <v>53244</v>
      </c>
      <c r="R9">
        <f t="shared" ca="1" si="16"/>
        <v>69309.260289027647</v>
      </c>
      <c r="S9">
        <f t="shared" ca="1" si="17"/>
        <v>27825.533810270907</v>
      </c>
      <c r="T9">
        <f t="shared" ca="1" si="18"/>
        <v>530418.62942878867</v>
      </c>
      <c r="U9">
        <f t="shared" ca="1" si="19"/>
        <v>203932.72809031344</v>
      </c>
      <c r="V9">
        <f t="shared" ca="1" si="20"/>
        <v>326485.90133847523</v>
      </c>
      <c r="Y9">
        <v>5</v>
      </c>
      <c r="Z9" t="s">
        <v>7</v>
      </c>
      <c r="AA9">
        <v>5</v>
      </c>
      <c r="AB9" t="s">
        <v>15</v>
      </c>
      <c r="AC9">
        <v>5</v>
      </c>
      <c r="AD9" t="s">
        <v>24</v>
      </c>
      <c r="AF9" s="7">
        <f t="shared" ca="1" si="0"/>
        <v>1</v>
      </c>
      <c r="AG9">
        <f t="shared" ca="1" si="1"/>
        <v>0</v>
      </c>
      <c r="AI9" s="8"/>
      <c r="AN9" s="7">
        <f ca="1">IF(Table1[[#This Row],[Column5]]="Teaching",1,0)</f>
        <v>0</v>
      </c>
      <c r="AO9">
        <f ca="1">IF(Table1[[#This Row],[Column5]]="Health",1,0)</f>
        <v>0</v>
      </c>
      <c r="AP9">
        <f ca="1">IF(Table1[[#This Row],[Column5]]="IT",1,0)</f>
        <v>0</v>
      </c>
      <c r="AQ9">
        <f ca="1">IF(Table1[[#This Row],[Column5]]="Construction",1,0)</f>
        <v>0</v>
      </c>
      <c r="AR9">
        <f ca="1">IF(Table1[[#This Row],[Column5]]="Agriculture",1,0)</f>
        <v>1</v>
      </c>
      <c r="AS9">
        <f ca="1">IF(Table1[[#This Row],[Column5]]="General",1,0)</f>
        <v>0</v>
      </c>
      <c r="AT9" s="19">
        <f ca="1">SUM(AP5:AP433)</f>
        <v>61</v>
      </c>
      <c r="AZ9" s="7">
        <f t="shared" ca="1" si="38"/>
        <v>6662.5935901737785</v>
      </c>
      <c r="BC9" s="8"/>
      <c r="BE9" s="7">
        <f t="shared" ca="1" si="22"/>
        <v>1</v>
      </c>
      <c r="BG9" s="8"/>
      <c r="BI9" s="7"/>
      <c r="BJ9" s="21">
        <f t="shared" ca="1" si="23"/>
        <v>0.36000993835385142</v>
      </c>
      <c r="BK9">
        <f t="shared" ca="1" si="24"/>
        <v>0</v>
      </c>
      <c r="BL9" s="8"/>
      <c r="BN9" s="7">
        <f t="shared" ca="1" si="25"/>
        <v>0</v>
      </c>
      <c r="BO9" s="42">
        <f t="shared" ca="1" si="26"/>
        <v>0</v>
      </c>
      <c r="BP9" s="42">
        <f t="shared" ca="1" si="27"/>
        <v>0</v>
      </c>
      <c r="BQ9" s="42">
        <f t="shared" ca="1" si="28"/>
        <v>0</v>
      </c>
      <c r="BR9" s="42">
        <f t="shared" ca="1" si="29"/>
        <v>0</v>
      </c>
      <c r="BS9" s="42">
        <f t="shared" ca="1" si="30"/>
        <v>72219</v>
      </c>
      <c r="BT9" s="42">
        <f t="shared" ca="1" si="31"/>
        <v>0</v>
      </c>
      <c r="BU9" s="42">
        <f t="shared" ca="1" si="32"/>
        <v>0</v>
      </c>
      <c r="BV9" s="42">
        <f t="shared" ca="1" si="33"/>
        <v>0</v>
      </c>
      <c r="BW9" s="42">
        <f t="shared" ca="1" si="34"/>
        <v>0</v>
      </c>
      <c r="BX9" s="8">
        <f t="shared" ca="1" si="35"/>
        <v>0</v>
      </c>
      <c r="BZ9" s="7">
        <f t="shared" ca="1" si="36"/>
        <v>1</v>
      </c>
      <c r="CA9" s="42"/>
      <c r="CB9" s="42"/>
      <c r="CC9" s="42"/>
      <c r="CD9" s="8"/>
      <c r="CF9" s="7">
        <f t="shared" ca="1" si="37"/>
        <v>30</v>
      </c>
      <c r="CG9" s="42"/>
      <c r="CH9" s="8"/>
    </row>
    <row r="10" spans="2:86" x14ac:dyDescent="0.3">
      <c r="B10">
        <f t="shared" ca="1" si="2"/>
        <v>1</v>
      </c>
      <c r="C10" t="str">
        <f t="shared" ca="1" si="3"/>
        <v>Men</v>
      </c>
      <c r="D10">
        <f t="shared" ca="1" si="4"/>
        <v>40</v>
      </c>
      <c r="E10">
        <f t="shared" ca="1" si="5"/>
        <v>5</v>
      </c>
      <c r="F10" t="str">
        <f ca="1">VLOOKUP(E10,$Y$4:$Z$10:Z15,2,0)</f>
        <v>General</v>
      </c>
      <c r="G10">
        <f t="shared" ca="1" si="6"/>
        <v>5</v>
      </c>
      <c r="H10" t="str">
        <f t="shared" ca="1" si="7"/>
        <v>Other</v>
      </c>
      <c r="I10">
        <f t="shared" ca="1" si="8"/>
        <v>4</v>
      </c>
      <c r="J10">
        <f t="shared" ca="1" si="9"/>
        <v>1</v>
      </c>
      <c r="K10">
        <f t="shared" ca="1" si="10"/>
        <v>63116</v>
      </c>
      <c r="L10">
        <f t="shared" ca="1" si="11"/>
        <v>2</v>
      </c>
      <c r="M10" t="str">
        <f t="shared" ca="1" si="12"/>
        <v>BC</v>
      </c>
      <c r="N10">
        <f t="shared" ca="1" si="13"/>
        <v>189348</v>
      </c>
      <c r="O10">
        <f t="shared" ca="1" si="21"/>
        <v>105018.36887294434</v>
      </c>
      <c r="P10">
        <f t="shared" ca="1" si="14"/>
        <v>13450.614393972892</v>
      </c>
      <c r="Q10">
        <f t="shared" ca="1" si="15"/>
        <v>5921</v>
      </c>
      <c r="R10">
        <f t="shared" ca="1" si="16"/>
        <v>13768.496989316145</v>
      </c>
      <c r="S10">
        <f t="shared" ca="1" si="17"/>
        <v>92172.691105910679</v>
      </c>
      <c r="T10">
        <f t="shared" ca="1" si="18"/>
        <v>294971.30549988354</v>
      </c>
      <c r="U10">
        <f t="shared" ca="1" si="19"/>
        <v>124707.86586226049</v>
      </c>
      <c r="V10">
        <f t="shared" ca="1" si="20"/>
        <v>170263.43963762306</v>
      </c>
      <c r="Y10">
        <v>6</v>
      </c>
      <c r="Z10" t="s">
        <v>8</v>
      </c>
      <c r="AC10">
        <v>6</v>
      </c>
      <c r="AD10" t="s">
        <v>25</v>
      </c>
      <c r="AF10" s="7">
        <f t="shared" ca="1" si="0"/>
        <v>0</v>
      </c>
      <c r="AG10">
        <f t="shared" ca="1" si="1"/>
        <v>1</v>
      </c>
      <c r="AI10" s="8"/>
      <c r="AN10" s="7">
        <f ca="1">IF(Table1[[#This Row],[Column5]]="Teaching",1,0)</f>
        <v>0</v>
      </c>
      <c r="AO10">
        <f ca="1">IF(Table1[[#This Row],[Column5]]="Health",1,0)</f>
        <v>0</v>
      </c>
      <c r="AP10">
        <f ca="1">IF(Table1[[#This Row],[Column5]]="IT",1,0)</f>
        <v>0</v>
      </c>
      <c r="AQ10">
        <f ca="1">IF(Table1[[#This Row],[Column5]]="Construction",1,0)</f>
        <v>0</v>
      </c>
      <c r="AR10">
        <f ca="1">IF(Table1[[#This Row],[Column5]]="Agriculture",1,0)</f>
        <v>0</v>
      </c>
      <c r="AS10">
        <f ca="1">IF(Table1[[#This Row],[Column5]]="General",1,0)</f>
        <v>1</v>
      </c>
      <c r="AT10" s="18" t="s">
        <v>4</v>
      </c>
      <c r="AZ10" s="7">
        <f t="shared" ca="1" si="38"/>
        <v>35381.232770803246</v>
      </c>
      <c r="BC10" s="8"/>
      <c r="BE10" s="7">
        <f t="shared" ca="1" si="22"/>
        <v>0</v>
      </c>
      <c r="BG10" s="8"/>
      <c r="BI10" s="7"/>
      <c r="BJ10" s="21">
        <f t="shared" ca="1" si="23"/>
        <v>0.21378518310640937</v>
      </c>
      <c r="BK10">
        <f t="shared" ca="1" si="24"/>
        <v>1</v>
      </c>
      <c r="BL10" s="8"/>
      <c r="BN10" s="7">
        <f t="shared" ca="1" si="25"/>
        <v>0</v>
      </c>
      <c r="BO10" s="42">
        <f t="shared" ca="1" si="26"/>
        <v>0</v>
      </c>
      <c r="BP10" s="42">
        <f t="shared" ca="1" si="27"/>
        <v>0</v>
      </c>
      <c r="BQ10" s="42">
        <f t="shared" ca="1" si="28"/>
        <v>0</v>
      </c>
      <c r="BR10" s="42">
        <f t="shared" ca="1" si="29"/>
        <v>76132</v>
      </c>
      <c r="BS10" s="42">
        <f t="shared" ca="1" si="30"/>
        <v>0</v>
      </c>
      <c r="BT10" s="42">
        <f t="shared" ca="1" si="31"/>
        <v>0</v>
      </c>
      <c r="BU10" s="42">
        <f t="shared" ca="1" si="32"/>
        <v>0</v>
      </c>
      <c r="BV10" s="42">
        <f t="shared" ca="1" si="33"/>
        <v>0</v>
      </c>
      <c r="BW10" s="42">
        <f t="shared" ca="1" si="34"/>
        <v>0</v>
      </c>
      <c r="BX10" s="8">
        <f t="shared" ca="1" si="35"/>
        <v>0</v>
      </c>
      <c r="BZ10" s="7">
        <f t="shared" ca="1" si="36"/>
        <v>0</v>
      </c>
      <c r="CA10" s="42"/>
      <c r="CB10" s="42"/>
      <c r="CC10" s="42"/>
      <c r="CD10" s="8"/>
      <c r="CF10" s="7">
        <f t="shared" ca="1" si="37"/>
        <v>43</v>
      </c>
      <c r="CG10" s="42"/>
      <c r="CH10" s="8"/>
    </row>
    <row r="11" spans="2:86" x14ac:dyDescent="0.3">
      <c r="B11">
        <f t="shared" ca="1" si="2"/>
        <v>2</v>
      </c>
      <c r="C11" t="str">
        <f t="shared" ca="1" si="3"/>
        <v>Women</v>
      </c>
      <c r="D11">
        <f t="shared" ca="1" si="4"/>
        <v>33</v>
      </c>
      <c r="E11">
        <f t="shared" ca="1" si="5"/>
        <v>4</v>
      </c>
      <c r="F11" t="str">
        <f ca="1">VLOOKUP(E11,$Y$4:$Z$10:Z16,2,0)</f>
        <v>IT</v>
      </c>
      <c r="G11">
        <f t="shared" ca="1" si="6"/>
        <v>1</v>
      </c>
      <c r="H11" t="str">
        <f t="shared" ca="1" si="7"/>
        <v>Highschool</v>
      </c>
      <c r="I11">
        <f t="shared" ca="1" si="8"/>
        <v>3</v>
      </c>
      <c r="J11">
        <f t="shared" ca="1" si="9"/>
        <v>3</v>
      </c>
      <c r="K11">
        <f t="shared" ca="1" si="10"/>
        <v>66396</v>
      </c>
      <c r="L11">
        <f t="shared" ca="1" si="11"/>
        <v>1</v>
      </c>
      <c r="M11" t="str">
        <f t="shared" ca="1" si="12"/>
        <v>Yukon</v>
      </c>
      <c r="N11">
        <f t="shared" ca="1" si="13"/>
        <v>398376</v>
      </c>
      <c r="O11">
        <f t="shared" ca="1" si="21"/>
        <v>142453.66186032267</v>
      </c>
      <c r="P11">
        <f t="shared" ca="1" si="14"/>
        <v>163596.33118257948</v>
      </c>
      <c r="Q11">
        <f t="shared" ca="1" si="15"/>
        <v>40970</v>
      </c>
      <c r="R11">
        <f t="shared" ca="1" si="16"/>
        <v>115395.182118995</v>
      </c>
      <c r="S11">
        <f t="shared" ca="1" si="17"/>
        <v>58776.175349703117</v>
      </c>
      <c r="T11">
        <f t="shared" ca="1" si="18"/>
        <v>620748.50653228257</v>
      </c>
      <c r="U11">
        <f t="shared" ca="1" si="19"/>
        <v>298818.84397931769</v>
      </c>
      <c r="V11">
        <f t="shared" ca="1" si="20"/>
        <v>321929.66255296487</v>
      </c>
      <c r="AC11">
        <v>7</v>
      </c>
      <c r="AD11" t="s">
        <v>26</v>
      </c>
      <c r="AF11" s="7">
        <f t="shared" ca="1" si="0"/>
        <v>0</v>
      </c>
      <c r="AG11">
        <f t="shared" ca="1" si="1"/>
        <v>1</v>
      </c>
      <c r="AI11" s="8"/>
      <c r="AN11" s="7">
        <f ca="1">IF(Table1[[#This Row],[Column5]]="Teaching",1,0)</f>
        <v>0</v>
      </c>
      <c r="AO11">
        <f ca="1">IF(Table1[[#This Row],[Column5]]="Health",1,0)</f>
        <v>0</v>
      </c>
      <c r="AP11">
        <f ca="1">IF(Table1[[#This Row],[Column5]]="IT",1,0)</f>
        <v>1</v>
      </c>
      <c r="AQ11">
        <f ca="1">IF(Table1[[#This Row],[Column5]]="Construction",1,0)</f>
        <v>0</v>
      </c>
      <c r="AR11">
        <f ca="1">IF(Table1[[#This Row],[Column5]]="Agriculture",1,0)</f>
        <v>0</v>
      </c>
      <c r="AS11">
        <f ca="1">IF(Table1[[#This Row],[Column5]]="General",1,0)</f>
        <v>0</v>
      </c>
      <c r="AT11" s="19">
        <f ca="1">SUM(AQ5:AQ433)</f>
        <v>66</v>
      </c>
      <c r="AZ11" s="7">
        <f t="shared" ca="1" si="38"/>
        <v>40644.365206172581</v>
      </c>
      <c r="BC11" s="8"/>
      <c r="BE11" s="7">
        <f t="shared" ca="1" si="22"/>
        <v>0</v>
      </c>
      <c r="BG11" s="8"/>
      <c r="BI11" s="7"/>
      <c r="BJ11" s="21">
        <f t="shared" ca="1" si="23"/>
        <v>0.55463151907041186</v>
      </c>
      <c r="BK11">
        <f t="shared" ca="1" si="24"/>
        <v>0</v>
      </c>
      <c r="BL11" s="8"/>
      <c r="BN11" s="7">
        <f t="shared" ca="1" si="25"/>
        <v>0</v>
      </c>
      <c r="BO11" s="42">
        <f t="shared" ca="1" si="26"/>
        <v>63116</v>
      </c>
      <c r="BP11" s="42">
        <f t="shared" ca="1" si="27"/>
        <v>0</v>
      </c>
      <c r="BQ11" s="42">
        <f t="shared" ca="1" si="28"/>
        <v>0</v>
      </c>
      <c r="BR11" s="42">
        <f t="shared" ca="1" si="29"/>
        <v>0</v>
      </c>
      <c r="BS11" s="42">
        <f t="shared" ca="1" si="30"/>
        <v>0</v>
      </c>
      <c r="BT11" s="42">
        <f t="shared" ca="1" si="31"/>
        <v>0</v>
      </c>
      <c r="BU11" s="42">
        <f t="shared" ca="1" si="32"/>
        <v>0</v>
      </c>
      <c r="BV11" s="42">
        <f t="shared" ca="1" si="33"/>
        <v>0</v>
      </c>
      <c r="BW11" s="42">
        <f t="shared" ca="1" si="34"/>
        <v>0</v>
      </c>
      <c r="BX11" s="8">
        <f t="shared" ca="1" si="35"/>
        <v>0</v>
      </c>
      <c r="BZ11" s="7">
        <f t="shared" ca="1" si="36"/>
        <v>0</v>
      </c>
      <c r="CA11" s="42"/>
      <c r="CB11" s="42"/>
      <c r="CC11" s="42"/>
      <c r="CD11" s="8"/>
      <c r="CF11" s="7">
        <f t="shared" ca="1" si="37"/>
        <v>40</v>
      </c>
      <c r="CG11" s="42"/>
      <c r="CH11" s="8"/>
    </row>
    <row r="12" spans="2:86" x14ac:dyDescent="0.3">
      <c r="B12">
        <f t="shared" ca="1" si="2"/>
        <v>2</v>
      </c>
      <c r="C12" t="str">
        <f t="shared" ca="1" si="3"/>
        <v>Women</v>
      </c>
      <c r="D12">
        <f t="shared" ca="1" si="4"/>
        <v>36</v>
      </c>
      <c r="E12">
        <f t="shared" ca="1" si="5"/>
        <v>1</v>
      </c>
      <c r="F12" t="str">
        <f ca="1">VLOOKUP(E12,$Y$4:$Z$10:Z17,2,0)</f>
        <v>Health</v>
      </c>
      <c r="G12">
        <f t="shared" ca="1" si="6"/>
        <v>4</v>
      </c>
      <c r="H12" t="str">
        <f t="shared" ca="1" si="7"/>
        <v>Technical</v>
      </c>
      <c r="I12">
        <f t="shared" ca="1" si="8"/>
        <v>0</v>
      </c>
      <c r="J12">
        <f t="shared" ca="1" si="9"/>
        <v>3</v>
      </c>
      <c r="K12">
        <f t="shared" ca="1" si="10"/>
        <v>63780</v>
      </c>
      <c r="L12">
        <f t="shared" ca="1" si="11"/>
        <v>10</v>
      </c>
      <c r="M12" t="str">
        <f t="shared" ca="1" si="12"/>
        <v>Nova Scotia</v>
      </c>
      <c r="N12">
        <f t="shared" ca="1" si="13"/>
        <v>191340</v>
      </c>
      <c r="O12">
        <f t="shared" ca="1" si="21"/>
        <v>182045.21603239636</v>
      </c>
      <c r="P12">
        <f t="shared" ca="1" si="14"/>
        <v>25997.394883561137</v>
      </c>
      <c r="Q12">
        <f t="shared" ca="1" si="15"/>
        <v>7747</v>
      </c>
      <c r="R12">
        <f t="shared" ca="1" si="16"/>
        <v>34541.441435464352</v>
      </c>
      <c r="S12">
        <f t="shared" ca="1" si="17"/>
        <v>78654.263341264115</v>
      </c>
      <c r="T12">
        <f t="shared" ca="1" si="18"/>
        <v>295991.65822482522</v>
      </c>
      <c r="U12">
        <f t="shared" ca="1" si="19"/>
        <v>224333.65746786073</v>
      </c>
      <c r="V12">
        <f t="shared" ca="1" si="20"/>
        <v>71658.000756964495</v>
      </c>
      <c r="AC12">
        <v>8</v>
      </c>
      <c r="AD12" t="s">
        <v>27</v>
      </c>
      <c r="AF12" s="7">
        <f t="shared" ca="1" si="0"/>
        <v>1</v>
      </c>
      <c r="AG12">
        <f t="shared" ca="1" si="1"/>
        <v>0</v>
      </c>
      <c r="AI12" s="8"/>
      <c r="AN12" s="7">
        <f ca="1">IF(Table1[[#This Row],[Column5]]="Teaching",1,0)</f>
        <v>0</v>
      </c>
      <c r="AO12">
        <f ca="1">IF(Table1[[#This Row],[Column5]]="Health",1,0)</f>
        <v>1</v>
      </c>
      <c r="AP12">
        <f ca="1">IF(Table1[[#This Row],[Column5]]="IT",1,0)</f>
        <v>0</v>
      </c>
      <c r="AQ12">
        <f ca="1">IF(Table1[[#This Row],[Column5]]="Construction",1,0)</f>
        <v>0</v>
      </c>
      <c r="AR12">
        <f ca="1">IF(Table1[[#This Row],[Column5]]="Agriculture",1,0)</f>
        <v>0</v>
      </c>
      <c r="AS12">
        <f ca="1">IF(Table1[[#This Row],[Column5]]="General",1,0)</f>
        <v>0</v>
      </c>
      <c r="AT12" s="18" t="s">
        <v>8</v>
      </c>
      <c r="AZ12" s="7">
        <f t="shared" ca="1" si="38"/>
        <v>13450.614393972892</v>
      </c>
      <c r="BC12" s="8"/>
      <c r="BE12" s="7">
        <f t="shared" ca="1" si="22"/>
        <v>1</v>
      </c>
      <c r="BG12" s="8"/>
      <c r="BI12" s="7"/>
      <c r="BJ12" s="21">
        <f t="shared" ca="1" si="23"/>
        <v>0.35758595362251405</v>
      </c>
      <c r="BK12">
        <f t="shared" ca="1" si="24"/>
        <v>0</v>
      </c>
      <c r="BL12" s="8"/>
      <c r="BN12" s="7">
        <f t="shared" ca="1" si="25"/>
        <v>0</v>
      </c>
      <c r="BO12" s="42">
        <f t="shared" ca="1" si="26"/>
        <v>0</v>
      </c>
      <c r="BP12" s="42">
        <f t="shared" ca="1" si="27"/>
        <v>0</v>
      </c>
      <c r="BQ12" s="42">
        <f t="shared" ca="1" si="28"/>
        <v>0</v>
      </c>
      <c r="BR12" s="42">
        <f t="shared" ca="1" si="29"/>
        <v>0</v>
      </c>
      <c r="BS12" s="42">
        <f t="shared" ca="1" si="30"/>
        <v>0</v>
      </c>
      <c r="BT12" s="42">
        <f t="shared" ca="1" si="31"/>
        <v>0</v>
      </c>
      <c r="BU12" s="42">
        <f t="shared" ca="1" si="32"/>
        <v>0</v>
      </c>
      <c r="BV12" s="42">
        <f t="shared" ca="1" si="33"/>
        <v>0</v>
      </c>
      <c r="BW12" s="42">
        <f t="shared" ca="1" si="34"/>
        <v>0</v>
      </c>
      <c r="BX12" s="8">
        <f t="shared" ca="1" si="35"/>
        <v>0</v>
      </c>
      <c r="BZ12" s="7">
        <f t="shared" ca="1" si="36"/>
        <v>1</v>
      </c>
      <c r="CA12" s="42"/>
      <c r="CB12" s="42"/>
      <c r="CC12" s="42"/>
      <c r="CD12" s="8"/>
      <c r="CF12" s="7">
        <f t="shared" ca="1" si="37"/>
        <v>33</v>
      </c>
      <c r="CG12" s="42"/>
      <c r="CH12" s="8"/>
    </row>
    <row r="13" spans="2:86" x14ac:dyDescent="0.3">
      <c r="B13">
        <f t="shared" ca="1" si="2"/>
        <v>1</v>
      </c>
      <c r="C13" t="str">
        <f t="shared" ca="1" si="3"/>
        <v>Men</v>
      </c>
      <c r="D13">
        <f t="shared" ca="1" si="4"/>
        <v>40</v>
      </c>
      <c r="E13">
        <f t="shared" ca="1" si="5"/>
        <v>5</v>
      </c>
      <c r="F13" t="str">
        <f ca="1">VLOOKUP(E13,$Y$4:$Z$10:Z18,2,0)</f>
        <v>General</v>
      </c>
      <c r="G13">
        <f t="shared" ca="1" si="6"/>
        <v>3</v>
      </c>
      <c r="H13" t="str">
        <f t="shared" ca="1" si="7"/>
        <v>University</v>
      </c>
      <c r="I13">
        <f t="shared" ca="1" si="8"/>
        <v>0</v>
      </c>
      <c r="J13">
        <f t="shared" ca="1" si="9"/>
        <v>1</v>
      </c>
      <c r="K13">
        <f t="shared" ca="1" si="10"/>
        <v>39426</v>
      </c>
      <c r="L13">
        <f t="shared" ca="1" si="11"/>
        <v>4</v>
      </c>
      <c r="M13" t="str">
        <f t="shared" ca="1" si="12"/>
        <v>Alberta</v>
      </c>
      <c r="N13">
        <f t="shared" ca="1" si="13"/>
        <v>118278</v>
      </c>
      <c r="O13">
        <f t="shared" ca="1" si="21"/>
        <v>4319.6042614803891</v>
      </c>
      <c r="P13">
        <f t="shared" ca="1" si="14"/>
        <v>35613.214582355686</v>
      </c>
      <c r="Q13">
        <f t="shared" ca="1" si="15"/>
        <v>15939</v>
      </c>
      <c r="R13">
        <f t="shared" ca="1" si="16"/>
        <v>32809.661431074172</v>
      </c>
      <c r="S13">
        <f t="shared" ca="1" si="17"/>
        <v>44117.892740957876</v>
      </c>
      <c r="T13">
        <f t="shared" ca="1" si="18"/>
        <v>198009.10732331357</v>
      </c>
      <c r="U13">
        <f t="shared" ca="1" si="19"/>
        <v>53068.26569255456</v>
      </c>
      <c r="V13">
        <f t="shared" ca="1" si="20"/>
        <v>144940.84163075901</v>
      </c>
      <c r="AC13">
        <v>9</v>
      </c>
      <c r="AD13" t="s">
        <v>28</v>
      </c>
      <c r="AF13" s="7">
        <f t="shared" ca="1" si="0"/>
        <v>1</v>
      </c>
      <c r="AG13">
        <f t="shared" ca="1" si="1"/>
        <v>0</v>
      </c>
      <c r="AI13" s="8"/>
      <c r="AN13" s="7">
        <f ca="1">IF(Table1[[#This Row],[Column5]]="Teaching",1,0)</f>
        <v>0</v>
      </c>
      <c r="AO13">
        <f ca="1">IF(Table1[[#This Row],[Column5]]="Health",1,0)</f>
        <v>0</v>
      </c>
      <c r="AP13">
        <f ca="1">IF(Table1[[#This Row],[Column5]]="IT",1,0)</f>
        <v>0</v>
      </c>
      <c r="AQ13">
        <f ca="1">IF(Table1[[#This Row],[Column5]]="Construction",1,0)</f>
        <v>0</v>
      </c>
      <c r="AR13">
        <f ca="1">IF(Table1[[#This Row],[Column5]]="Agriculture",1,0)</f>
        <v>0</v>
      </c>
      <c r="AS13">
        <f ca="1">IF(Table1[[#This Row],[Column5]]="General",1,0)</f>
        <v>1</v>
      </c>
      <c r="AT13" s="19">
        <f ca="1">SUM(AR5:AR433)</f>
        <v>87</v>
      </c>
      <c r="AZ13" s="7">
        <f t="shared" ca="1" si="38"/>
        <v>54532.110394193158</v>
      </c>
      <c r="BC13" s="8"/>
      <c r="BE13" s="7">
        <f t="shared" ca="1" si="22"/>
        <v>0</v>
      </c>
      <c r="BG13" s="8"/>
      <c r="BI13" s="7"/>
      <c r="BJ13" s="21">
        <f t="shared" ca="1" si="23"/>
        <v>0.95142268230582394</v>
      </c>
      <c r="BK13">
        <f t="shared" ca="1" si="24"/>
        <v>0</v>
      </c>
      <c r="BL13" s="8"/>
      <c r="BN13" s="7">
        <f t="shared" ca="1" si="25"/>
        <v>63780</v>
      </c>
      <c r="BO13" s="42">
        <f t="shared" ca="1" si="26"/>
        <v>0</v>
      </c>
      <c r="BP13" s="42">
        <f t="shared" ca="1" si="27"/>
        <v>0</v>
      </c>
      <c r="BQ13" s="42">
        <f t="shared" ca="1" si="28"/>
        <v>0</v>
      </c>
      <c r="BR13" s="42">
        <f t="shared" ca="1" si="29"/>
        <v>0</v>
      </c>
      <c r="BS13" s="42">
        <f t="shared" ca="1" si="30"/>
        <v>0</v>
      </c>
      <c r="BT13" s="42">
        <f t="shared" ca="1" si="31"/>
        <v>0</v>
      </c>
      <c r="BU13" s="42">
        <f t="shared" ca="1" si="32"/>
        <v>0</v>
      </c>
      <c r="BV13" s="42">
        <f t="shared" ca="1" si="33"/>
        <v>0</v>
      </c>
      <c r="BW13" s="42">
        <f t="shared" ca="1" si="34"/>
        <v>63780</v>
      </c>
      <c r="BX13" s="8">
        <f t="shared" ca="1" si="35"/>
        <v>0</v>
      </c>
      <c r="BZ13" s="7">
        <f t="shared" ca="1" si="36"/>
        <v>0</v>
      </c>
      <c r="CA13" s="42"/>
      <c r="CB13" s="42"/>
      <c r="CC13" s="42"/>
      <c r="CD13" s="8"/>
      <c r="CF13" s="7">
        <f t="shared" ca="1" si="37"/>
        <v>36</v>
      </c>
      <c r="CG13" s="42"/>
      <c r="CH13" s="8"/>
    </row>
    <row r="14" spans="2:86" x14ac:dyDescent="0.3">
      <c r="B14">
        <f t="shared" ca="1" si="2"/>
        <v>1</v>
      </c>
      <c r="C14" t="str">
        <f t="shared" ca="1" si="3"/>
        <v>Men</v>
      </c>
      <c r="D14">
        <f t="shared" ca="1" si="4"/>
        <v>34</v>
      </c>
      <c r="E14">
        <f t="shared" ca="1" si="5"/>
        <v>5</v>
      </c>
      <c r="F14" t="str">
        <f ca="1">VLOOKUP(E14,$Y$4:$Z$10:Z19,2,0)</f>
        <v>General</v>
      </c>
      <c r="G14">
        <f t="shared" ca="1" si="6"/>
        <v>5</v>
      </c>
      <c r="H14" t="str">
        <f t="shared" ca="1" si="7"/>
        <v>Other</v>
      </c>
      <c r="I14">
        <f t="shared" ca="1" si="8"/>
        <v>4</v>
      </c>
      <c r="J14">
        <f t="shared" ca="1" si="9"/>
        <v>3</v>
      </c>
      <c r="K14">
        <f t="shared" ca="1" si="10"/>
        <v>28771</v>
      </c>
      <c r="L14">
        <f t="shared" ca="1" si="11"/>
        <v>2</v>
      </c>
      <c r="M14" t="str">
        <f t="shared" ca="1" si="12"/>
        <v>BC</v>
      </c>
      <c r="N14">
        <f t="shared" ca="1" si="13"/>
        <v>143855</v>
      </c>
      <c r="O14">
        <f t="shared" ca="1" si="21"/>
        <v>87643.493233670597</v>
      </c>
      <c r="P14">
        <f t="shared" ca="1" si="14"/>
        <v>45255.932435489063</v>
      </c>
      <c r="Q14">
        <f t="shared" ca="1" si="15"/>
        <v>6781</v>
      </c>
      <c r="R14">
        <f t="shared" ca="1" si="16"/>
        <v>50468.787514495503</v>
      </c>
      <c r="S14">
        <f t="shared" ca="1" si="17"/>
        <v>547.86222835195827</v>
      </c>
      <c r="T14">
        <f t="shared" ca="1" si="18"/>
        <v>189658.79466384102</v>
      </c>
      <c r="U14">
        <f t="shared" ca="1" si="19"/>
        <v>144893.28074816609</v>
      </c>
      <c r="V14">
        <f t="shared" ca="1" si="20"/>
        <v>44765.513915674936</v>
      </c>
      <c r="AC14">
        <v>10</v>
      </c>
      <c r="AD14" t="s">
        <v>29</v>
      </c>
      <c r="AF14" s="7">
        <f t="shared" ca="1" si="0"/>
        <v>1</v>
      </c>
      <c r="AG14">
        <f t="shared" ca="1" si="1"/>
        <v>0</v>
      </c>
      <c r="AI14" s="8"/>
      <c r="AN14" s="7">
        <f ca="1">IF(Table1[[#This Row],[Column5]]="Teaching",1,0)</f>
        <v>0</v>
      </c>
      <c r="AO14">
        <f ca="1">IF(Table1[[#This Row],[Column5]]="Health",1,0)</f>
        <v>0</v>
      </c>
      <c r="AP14">
        <f ca="1">IF(Table1[[#This Row],[Column5]]="IT",1,0)</f>
        <v>0</v>
      </c>
      <c r="AQ14">
        <f ca="1">IF(Table1[[#This Row],[Column5]]="Construction",1,0)</f>
        <v>0</v>
      </c>
      <c r="AR14">
        <f ca="1">IF(Table1[[#This Row],[Column5]]="Agriculture",1,0)</f>
        <v>0</v>
      </c>
      <c r="AS14">
        <f ca="1">IF(Table1[[#This Row],[Column5]]="General",1,0)</f>
        <v>1</v>
      </c>
      <c r="AT14" s="18" t="s">
        <v>68</v>
      </c>
      <c r="AZ14" s="7">
        <f t="shared" ca="1" si="38"/>
        <v>8665.7982945203785</v>
      </c>
      <c r="BC14" s="8"/>
      <c r="BE14" s="7">
        <f t="shared" ca="1" si="22"/>
        <v>0</v>
      </c>
      <c r="BG14" s="8"/>
      <c r="BI14" s="7"/>
      <c r="BJ14" s="21">
        <f t="shared" ca="1" si="23"/>
        <v>3.6520775304624609E-2</v>
      </c>
      <c r="BK14">
        <f t="shared" ca="1" si="24"/>
        <v>1</v>
      </c>
      <c r="BL14" s="8"/>
      <c r="BN14" s="7">
        <f t="shared" ca="1" si="25"/>
        <v>0</v>
      </c>
      <c r="BO14" s="42">
        <f t="shared" ca="1" si="26"/>
        <v>0</v>
      </c>
      <c r="BP14" s="42">
        <f t="shared" ca="1" si="27"/>
        <v>0</v>
      </c>
      <c r="BQ14" s="42">
        <f t="shared" ca="1" si="28"/>
        <v>39426</v>
      </c>
      <c r="BR14" s="42">
        <f t="shared" ca="1" si="29"/>
        <v>0</v>
      </c>
      <c r="BS14" s="42">
        <f t="shared" ca="1" si="30"/>
        <v>0</v>
      </c>
      <c r="BT14" s="42">
        <f t="shared" ca="1" si="31"/>
        <v>0</v>
      </c>
      <c r="BU14" s="42">
        <f t="shared" ca="1" si="32"/>
        <v>0</v>
      </c>
      <c r="BV14" s="42">
        <f t="shared" ca="1" si="33"/>
        <v>0</v>
      </c>
      <c r="BW14" s="42">
        <f t="shared" ca="1" si="34"/>
        <v>0</v>
      </c>
      <c r="BX14" s="8">
        <f t="shared" ca="1" si="35"/>
        <v>0</v>
      </c>
      <c r="BZ14" s="7">
        <f t="shared" ca="1" si="36"/>
        <v>0</v>
      </c>
      <c r="CA14" s="42"/>
      <c r="CB14" s="42"/>
      <c r="CC14" s="42"/>
      <c r="CD14" s="8"/>
      <c r="CF14" s="7">
        <f t="shared" ca="1" si="37"/>
        <v>40</v>
      </c>
      <c r="CG14" s="42"/>
      <c r="CH14" s="8"/>
    </row>
    <row r="15" spans="2:86" x14ac:dyDescent="0.3">
      <c r="B15">
        <f t="shared" ca="1" si="2"/>
        <v>1</v>
      </c>
      <c r="C15" t="str">
        <f t="shared" ca="1" si="3"/>
        <v>Men</v>
      </c>
      <c r="D15">
        <f t="shared" ca="1" si="4"/>
        <v>31</v>
      </c>
      <c r="E15">
        <f t="shared" ca="1" si="5"/>
        <v>3</v>
      </c>
      <c r="F15" t="str">
        <f ca="1">VLOOKUP(E15,$Y$4:$Z$10:Z20,2,0)</f>
        <v>Teaching</v>
      </c>
      <c r="G15">
        <f t="shared" ca="1" si="6"/>
        <v>5</v>
      </c>
      <c r="H15" t="str">
        <f t="shared" ca="1" si="7"/>
        <v>Other</v>
      </c>
      <c r="I15">
        <f t="shared" ca="1" si="8"/>
        <v>0</v>
      </c>
      <c r="J15">
        <f t="shared" ca="1" si="9"/>
        <v>3</v>
      </c>
      <c r="K15">
        <f t="shared" ca="1" si="10"/>
        <v>56202</v>
      </c>
      <c r="L15">
        <f t="shared" ca="1" si="11"/>
        <v>8</v>
      </c>
      <c r="M15" t="str">
        <f t="shared" ca="1" si="12"/>
        <v>NewFarmland</v>
      </c>
      <c r="N15">
        <f t="shared" ca="1" si="13"/>
        <v>168606</v>
      </c>
      <c r="O15">
        <f t="shared" ca="1" si="21"/>
        <v>34001.178224504365</v>
      </c>
      <c r="P15">
        <f t="shared" ca="1" si="14"/>
        <v>104274.61083950028</v>
      </c>
      <c r="Q15">
        <f t="shared" ca="1" si="15"/>
        <v>20955</v>
      </c>
      <c r="R15">
        <f t="shared" ca="1" si="16"/>
        <v>62149.507564980857</v>
      </c>
      <c r="S15">
        <f t="shared" ca="1" si="17"/>
        <v>24806.546308902471</v>
      </c>
      <c r="T15">
        <f t="shared" ca="1" si="18"/>
        <v>297687.15714840277</v>
      </c>
      <c r="U15">
        <f t="shared" ca="1" si="19"/>
        <v>117105.68578948523</v>
      </c>
      <c r="V15">
        <f t="shared" ca="1" si="20"/>
        <v>180581.47135891754</v>
      </c>
      <c r="AC15">
        <v>11</v>
      </c>
      <c r="AD15" t="s">
        <v>30</v>
      </c>
      <c r="AF15" s="7">
        <f t="shared" ca="1" si="0"/>
        <v>0</v>
      </c>
      <c r="AG15">
        <f t="shared" ca="1" si="1"/>
        <v>1</v>
      </c>
      <c r="AI15" s="8"/>
      <c r="AN15" s="7">
        <f ca="1">IF(Table1[[#This Row],[Column5]]="Teaching",1,0)</f>
        <v>1</v>
      </c>
      <c r="AO15">
        <f ca="1">IF(Table1[[#This Row],[Column5]]="Health",1,0)</f>
        <v>0</v>
      </c>
      <c r="AP15">
        <f ca="1">IF(Table1[[#This Row],[Column5]]="IT",1,0)</f>
        <v>0</v>
      </c>
      <c r="AQ15">
        <f ca="1">IF(Table1[[#This Row],[Column5]]="Construction",1,0)</f>
        <v>0</v>
      </c>
      <c r="AR15">
        <f ca="1">IF(Table1[[#This Row],[Column5]]="Agriculture",1,0)</f>
        <v>0</v>
      </c>
      <c r="AS15">
        <f ca="1">IF(Table1[[#This Row],[Column5]]="General",1,0)</f>
        <v>0</v>
      </c>
      <c r="AT15" s="19">
        <f ca="1">SUM(AS5:AS433)</f>
        <v>66</v>
      </c>
      <c r="AZ15" s="7">
        <f t="shared" ca="1" si="38"/>
        <v>35613.214582355686</v>
      </c>
      <c r="BC15" s="8"/>
      <c r="BE15" s="7">
        <f t="shared" ca="1" si="22"/>
        <v>0</v>
      </c>
      <c r="BG15" s="8"/>
      <c r="BI15" s="7"/>
      <c r="BJ15" s="21">
        <f t="shared" ca="1" si="23"/>
        <v>0.60924884942247814</v>
      </c>
      <c r="BK15">
        <f t="shared" ca="1" si="24"/>
        <v>0</v>
      </c>
      <c r="BL15" s="8"/>
      <c r="BN15" s="7">
        <f t="shared" ca="1" si="25"/>
        <v>0</v>
      </c>
      <c r="BO15" s="42">
        <f t="shared" ca="1" si="26"/>
        <v>28771</v>
      </c>
      <c r="BP15" s="42">
        <f t="shared" ca="1" si="27"/>
        <v>0</v>
      </c>
      <c r="BQ15" s="42">
        <f t="shared" ca="1" si="28"/>
        <v>0</v>
      </c>
      <c r="BR15" s="42">
        <f t="shared" ca="1" si="29"/>
        <v>0</v>
      </c>
      <c r="BS15" s="42">
        <f t="shared" ca="1" si="30"/>
        <v>0</v>
      </c>
      <c r="BT15" s="42">
        <f t="shared" ca="1" si="31"/>
        <v>0</v>
      </c>
      <c r="BU15" s="42">
        <f t="shared" ca="1" si="32"/>
        <v>0</v>
      </c>
      <c r="BV15" s="42">
        <f t="shared" ca="1" si="33"/>
        <v>0</v>
      </c>
      <c r="BW15" s="42">
        <f t="shared" ca="1" si="34"/>
        <v>0</v>
      </c>
      <c r="BX15" s="8">
        <f t="shared" ca="1" si="35"/>
        <v>0</v>
      </c>
      <c r="BZ15" s="7">
        <f t="shared" ca="1" si="36"/>
        <v>1</v>
      </c>
      <c r="CA15" s="42"/>
      <c r="CB15" s="42"/>
      <c r="CC15" s="42"/>
      <c r="CD15" s="8"/>
      <c r="CF15" s="7">
        <f t="shared" ca="1" si="37"/>
        <v>0</v>
      </c>
      <c r="CG15" s="42"/>
      <c r="CH15" s="8"/>
    </row>
    <row r="16" spans="2:86" x14ac:dyDescent="0.3">
      <c r="B16">
        <f t="shared" ca="1" si="2"/>
        <v>2</v>
      </c>
      <c r="C16" t="str">
        <f t="shared" ca="1" si="3"/>
        <v>Women</v>
      </c>
      <c r="D16">
        <f t="shared" ca="1" si="4"/>
        <v>31</v>
      </c>
      <c r="E16">
        <f t="shared" ca="1" si="5"/>
        <v>6</v>
      </c>
      <c r="F16" t="str">
        <f ca="1">VLOOKUP(E16,$Y$4:$Z$10:Z21,2,0)</f>
        <v>Agriculture</v>
      </c>
      <c r="G16">
        <f t="shared" ca="1" si="6"/>
        <v>3</v>
      </c>
      <c r="H16" t="str">
        <f t="shared" ca="1" si="7"/>
        <v>University</v>
      </c>
      <c r="I16">
        <f t="shared" ca="1" si="8"/>
        <v>1</v>
      </c>
      <c r="J16">
        <f t="shared" ca="1" si="9"/>
        <v>2</v>
      </c>
      <c r="K16">
        <f t="shared" ca="1" si="10"/>
        <v>81774</v>
      </c>
      <c r="L16">
        <f t="shared" ca="1" si="11"/>
        <v>8</v>
      </c>
      <c r="M16" t="str">
        <f t="shared" ca="1" si="12"/>
        <v>NewFarmland</v>
      </c>
      <c r="N16">
        <f t="shared" ca="1" si="13"/>
        <v>327096</v>
      </c>
      <c r="O16">
        <f t="shared" ca="1" si="21"/>
        <v>297253.04128503788</v>
      </c>
      <c r="P16">
        <f t="shared" ca="1" si="14"/>
        <v>153033.9982113665</v>
      </c>
      <c r="Q16">
        <f t="shared" ca="1" si="15"/>
        <v>148999</v>
      </c>
      <c r="R16">
        <f t="shared" ca="1" si="16"/>
        <v>6312.551831246129</v>
      </c>
      <c r="S16">
        <f t="shared" ca="1" si="17"/>
        <v>62750.09499853912</v>
      </c>
      <c r="T16">
        <f t="shared" ca="1" si="18"/>
        <v>542880.09320990555</v>
      </c>
      <c r="U16">
        <f t="shared" ca="1" si="19"/>
        <v>452564.593116284</v>
      </c>
      <c r="V16">
        <f t="shared" ca="1" si="20"/>
        <v>90315.500093621551</v>
      </c>
      <c r="AF16" s="7">
        <f t="shared" ca="1" si="0"/>
        <v>1</v>
      </c>
      <c r="AG16">
        <f t="shared" ca="1" si="1"/>
        <v>0</v>
      </c>
      <c r="AI16" s="8"/>
      <c r="AN16" s="7">
        <f ca="1">IF(Table1[[#This Row],[Column5]]="Teaching",1,0)</f>
        <v>0</v>
      </c>
      <c r="AO16">
        <f ca="1">IF(Table1[[#This Row],[Column5]]="Health",1,0)</f>
        <v>0</v>
      </c>
      <c r="AP16">
        <f ca="1">IF(Table1[[#This Row],[Column5]]="IT",1,0)</f>
        <v>0</v>
      </c>
      <c r="AQ16">
        <f ca="1">IF(Table1[[#This Row],[Column5]]="Construction",1,0)</f>
        <v>0</v>
      </c>
      <c r="AR16">
        <f ca="1">IF(Table1[[#This Row],[Column5]]="Agriculture",1,0)</f>
        <v>1</v>
      </c>
      <c r="AS16">
        <f ca="1">IF(Table1[[#This Row],[Column5]]="General",1,0)</f>
        <v>0</v>
      </c>
      <c r="AT16" s="8"/>
      <c r="AZ16" s="7">
        <f t="shared" ca="1" si="38"/>
        <v>15085.310811829688</v>
      </c>
      <c r="BC16" s="8"/>
      <c r="BE16" s="7">
        <f t="shared" ca="1" si="22"/>
        <v>0</v>
      </c>
      <c r="BG16" s="8"/>
      <c r="BI16" s="7"/>
      <c r="BJ16" s="21">
        <f t="shared" ca="1" si="23"/>
        <v>0.20166054721957916</v>
      </c>
      <c r="BK16">
        <f t="shared" ca="1" si="24"/>
        <v>1</v>
      </c>
      <c r="BL16" s="8"/>
      <c r="BN16" s="7">
        <f t="shared" ca="1" si="25"/>
        <v>0</v>
      </c>
      <c r="BO16" s="42">
        <f t="shared" ca="1" si="26"/>
        <v>0</v>
      </c>
      <c r="BP16" s="42">
        <f t="shared" ca="1" si="27"/>
        <v>0</v>
      </c>
      <c r="BQ16" s="42">
        <f t="shared" ca="1" si="28"/>
        <v>0</v>
      </c>
      <c r="BR16" s="42">
        <f t="shared" ca="1" si="29"/>
        <v>0</v>
      </c>
      <c r="BS16" s="42">
        <f t="shared" ca="1" si="30"/>
        <v>0</v>
      </c>
      <c r="BT16" s="42">
        <f t="shared" ca="1" si="31"/>
        <v>0</v>
      </c>
      <c r="BU16" s="42">
        <f t="shared" ca="1" si="32"/>
        <v>56202</v>
      </c>
      <c r="BV16" s="42">
        <f t="shared" ca="1" si="33"/>
        <v>0</v>
      </c>
      <c r="BW16" s="42">
        <f t="shared" ca="1" si="34"/>
        <v>0</v>
      </c>
      <c r="BX16" s="8">
        <f t="shared" ca="1" si="35"/>
        <v>0</v>
      </c>
      <c r="BZ16" s="7">
        <f t="shared" ca="1" si="36"/>
        <v>1</v>
      </c>
      <c r="CA16" s="42"/>
      <c r="CB16" s="42"/>
      <c r="CC16" s="42"/>
      <c r="CD16" s="8"/>
      <c r="CF16" s="7">
        <f t="shared" ca="1" si="37"/>
        <v>31</v>
      </c>
      <c r="CG16" s="42"/>
      <c r="CH16" s="8"/>
    </row>
    <row r="17" spans="2:86" x14ac:dyDescent="0.3">
      <c r="B17">
        <f t="shared" ca="1" si="2"/>
        <v>1</v>
      </c>
      <c r="C17" t="str">
        <f t="shared" ca="1" si="3"/>
        <v>Men</v>
      </c>
      <c r="D17">
        <f t="shared" ca="1" si="4"/>
        <v>38</v>
      </c>
      <c r="E17">
        <f t="shared" ca="1" si="5"/>
        <v>4</v>
      </c>
      <c r="F17" t="str">
        <f ca="1">VLOOKUP(E17,$Y$4:$Z$10:Z22,2,0)</f>
        <v>IT</v>
      </c>
      <c r="G17">
        <f t="shared" ca="1" si="6"/>
        <v>1</v>
      </c>
      <c r="H17" t="str">
        <f t="shared" ca="1" si="7"/>
        <v>Highschool</v>
      </c>
      <c r="I17">
        <f t="shared" ca="1" si="8"/>
        <v>0</v>
      </c>
      <c r="J17">
        <f t="shared" ca="1" si="9"/>
        <v>2</v>
      </c>
      <c r="K17">
        <f t="shared" ca="1" si="10"/>
        <v>39351</v>
      </c>
      <c r="L17">
        <f t="shared" ca="1" si="11"/>
        <v>8</v>
      </c>
      <c r="M17" t="str">
        <f t="shared" ca="1" si="12"/>
        <v>NewFarmland</v>
      </c>
      <c r="N17">
        <f t="shared" ca="1" si="13"/>
        <v>196755</v>
      </c>
      <c r="O17">
        <f t="shared" ca="1" si="21"/>
        <v>156653.10239458043</v>
      </c>
      <c r="P17">
        <f t="shared" ca="1" si="14"/>
        <v>50711.072378749035</v>
      </c>
      <c r="Q17">
        <f t="shared" ca="1" si="15"/>
        <v>35206</v>
      </c>
      <c r="R17">
        <f t="shared" ca="1" si="16"/>
        <v>32327.384104331657</v>
      </c>
      <c r="S17">
        <f t="shared" ca="1" si="17"/>
        <v>29132.55281110439</v>
      </c>
      <c r="T17">
        <f t="shared" ca="1" si="18"/>
        <v>276598.62518985342</v>
      </c>
      <c r="U17">
        <f t="shared" ca="1" si="19"/>
        <v>224186.4864989121</v>
      </c>
      <c r="V17">
        <f t="shared" ca="1" si="20"/>
        <v>52412.138690941327</v>
      </c>
      <c r="AF17" s="7">
        <f t="shared" ca="1" si="0"/>
        <v>1</v>
      </c>
      <c r="AG17">
        <f t="shared" ca="1" si="1"/>
        <v>0</v>
      </c>
      <c r="AI17" s="8"/>
      <c r="AN17" s="7">
        <f ca="1">IF(Table1[[#This Row],[Column5]]="Teaching",1,0)</f>
        <v>0</v>
      </c>
      <c r="AO17">
        <f ca="1">IF(Table1[[#This Row],[Column5]]="Health",1,0)</f>
        <v>0</v>
      </c>
      <c r="AP17">
        <f ca="1">IF(Table1[[#This Row],[Column5]]="IT",1,0)</f>
        <v>1</v>
      </c>
      <c r="AQ17">
        <f ca="1">IF(Table1[[#This Row],[Column5]]="Construction",1,0)</f>
        <v>0</v>
      </c>
      <c r="AR17">
        <f ca="1">IF(Table1[[#This Row],[Column5]]="Agriculture",1,0)</f>
        <v>0</v>
      </c>
      <c r="AS17">
        <f ca="1">IF(Table1[[#This Row],[Column5]]="General",1,0)</f>
        <v>0</v>
      </c>
      <c r="AT17" s="8"/>
      <c r="AZ17" s="7">
        <f t="shared" ca="1" si="38"/>
        <v>34758.203613166763</v>
      </c>
      <c r="BC17" s="8"/>
      <c r="BE17" s="7">
        <f t="shared" ca="1" si="22"/>
        <v>0</v>
      </c>
      <c r="BG17" s="8"/>
      <c r="BI17" s="7"/>
      <c r="BJ17" s="21">
        <f t="shared" ca="1" si="23"/>
        <v>0.9087639142179601</v>
      </c>
      <c r="BK17">
        <f t="shared" ca="1" si="24"/>
        <v>0</v>
      </c>
      <c r="BL17" s="8"/>
      <c r="BN17" s="7">
        <f t="shared" ca="1" si="25"/>
        <v>0</v>
      </c>
      <c r="BO17" s="42">
        <f t="shared" ca="1" si="26"/>
        <v>0</v>
      </c>
      <c r="BP17" s="42">
        <f t="shared" ca="1" si="27"/>
        <v>0</v>
      </c>
      <c r="BQ17" s="42">
        <f t="shared" ca="1" si="28"/>
        <v>0</v>
      </c>
      <c r="BR17" s="42">
        <f t="shared" ca="1" si="29"/>
        <v>0</v>
      </c>
      <c r="BS17" s="42">
        <f t="shared" ca="1" si="30"/>
        <v>0</v>
      </c>
      <c r="BT17" s="42">
        <f t="shared" ca="1" si="31"/>
        <v>0</v>
      </c>
      <c r="BU17" s="42">
        <f t="shared" ca="1" si="32"/>
        <v>81774</v>
      </c>
      <c r="BV17" s="42">
        <f t="shared" ca="1" si="33"/>
        <v>0</v>
      </c>
      <c r="BW17" s="42">
        <f t="shared" ca="1" si="34"/>
        <v>0</v>
      </c>
      <c r="BX17" s="8">
        <f t="shared" ca="1" si="35"/>
        <v>0</v>
      </c>
      <c r="BZ17" s="7">
        <f t="shared" ca="1" si="36"/>
        <v>0</v>
      </c>
      <c r="CA17" s="42"/>
      <c r="CB17" s="42"/>
      <c r="CC17" s="42"/>
      <c r="CD17" s="8"/>
      <c r="CF17" s="7">
        <f t="shared" ca="1" si="37"/>
        <v>31</v>
      </c>
      <c r="CG17" s="42"/>
      <c r="CH17" s="8"/>
    </row>
    <row r="18" spans="2:86" x14ac:dyDescent="0.3">
      <c r="B18">
        <f t="shared" ca="1" si="2"/>
        <v>1</v>
      </c>
      <c r="C18" t="str">
        <f t="shared" ca="1" si="3"/>
        <v>Men</v>
      </c>
      <c r="D18">
        <f t="shared" ca="1" si="4"/>
        <v>25</v>
      </c>
      <c r="E18">
        <f t="shared" ca="1" si="5"/>
        <v>2</v>
      </c>
      <c r="F18" t="str">
        <f ca="1">VLOOKUP(E18,$Y$4:$Z$10:Z23,2,0)</f>
        <v>Construction</v>
      </c>
      <c r="G18">
        <f t="shared" ca="1" si="6"/>
        <v>2</v>
      </c>
      <c r="H18" t="str">
        <f t="shared" ca="1" si="7"/>
        <v>College</v>
      </c>
      <c r="I18">
        <f t="shared" ca="1" si="8"/>
        <v>2</v>
      </c>
      <c r="J18">
        <f t="shared" ca="1" si="9"/>
        <v>3</v>
      </c>
      <c r="K18">
        <f t="shared" ca="1" si="10"/>
        <v>31162</v>
      </c>
      <c r="L18">
        <f t="shared" ca="1" si="11"/>
        <v>4</v>
      </c>
      <c r="M18" t="str">
        <f t="shared" ca="1" si="12"/>
        <v>Alberta</v>
      </c>
      <c r="N18">
        <f t="shared" ca="1" si="13"/>
        <v>124648</v>
      </c>
      <c r="O18">
        <f t="shared" ca="1" si="21"/>
        <v>17945.490254053268</v>
      </c>
      <c r="P18">
        <f t="shared" ca="1" si="14"/>
        <v>59873.625650298578</v>
      </c>
      <c r="Q18">
        <f t="shared" ca="1" si="15"/>
        <v>23029</v>
      </c>
      <c r="R18">
        <f t="shared" ca="1" si="16"/>
        <v>41439.615140021473</v>
      </c>
      <c r="S18">
        <f t="shared" ca="1" si="17"/>
        <v>40939.717788513124</v>
      </c>
      <c r="T18">
        <f t="shared" ca="1" si="18"/>
        <v>225461.34343881172</v>
      </c>
      <c r="U18">
        <f t="shared" ca="1" si="19"/>
        <v>82414.105394074737</v>
      </c>
      <c r="V18">
        <f t="shared" ca="1" si="20"/>
        <v>143047.23804473697</v>
      </c>
      <c r="AF18" s="7">
        <f t="shared" ca="1" si="0"/>
        <v>0</v>
      </c>
      <c r="AG18">
        <f t="shared" ca="1" si="1"/>
        <v>1</v>
      </c>
      <c r="AI18" s="8"/>
      <c r="AN18" s="7">
        <f ca="1">IF(Table1[[#This Row],[Column5]]="Teaching",1,0)</f>
        <v>0</v>
      </c>
      <c r="AO18">
        <f ca="1">IF(Table1[[#This Row],[Column5]]="Health",1,0)</f>
        <v>0</v>
      </c>
      <c r="AP18">
        <f ca="1">IF(Table1[[#This Row],[Column5]]="IT",1,0)</f>
        <v>0</v>
      </c>
      <c r="AQ18">
        <f ca="1">IF(Table1[[#This Row],[Column5]]="Construction",1,0)</f>
        <v>1</v>
      </c>
      <c r="AR18">
        <f ca="1">IF(Table1[[#This Row],[Column5]]="Agriculture",1,0)</f>
        <v>0</v>
      </c>
      <c r="AS18">
        <f ca="1">IF(Table1[[#This Row],[Column5]]="General",1,0)</f>
        <v>0</v>
      </c>
      <c r="AT18" s="8"/>
      <c r="AZ18" s="7">
        <f t="shared" ca="1" si="38"/>
        <v>76516.999105683251</v>
      </c>
      <c r="BC18" s="8"/>
      <c r="BE18" s="7">
        <f t="shared" ca="1" si="22"/>
        <v>0</v>
      </c>
      <c r="BG18" s="8"/>
      <c r="BI18" s="7"/>
      <c r="BJ18" s="21">
        <f t="shared" ca="1" si="23"/>
        <v>0.79618359073253764</v>
      </c>
      <c r="BK18">
        <f t="shared" ca="1" si="24"/>
        <v>0</v>
      </c>
      <c r="BL18" s="8"/>
      <c r="BN18" s="7">
        <f t="shared" ca="1" si="25"/>
        <v>0</v>
      </c>
      <c r="BO18" s="42">
        <f t="shared" ca="1" si="26"/>
        <v>0</v>
      </c>
      <c r="BP18" s="42">
        <f t="shared" ca="1" si="27"/>
        <v>0</v>
      </c>
      <c r="BQ18" s="42">
        <f t="shared" ca="1" si="28"/>
        <v>0</v>
      </c>
      <c r="BR18" s="42">
        <f t="shared" ca="1" si="29"/>
        <v>0</v>
      </c>
      <c r="BS18" s="42">
        <f t="shared" ca="1" si="30"/>
        <v>0</v>
      </c>
      <c r="BT18" s="42">
        <f t="shared" ca="1" si="31"/>
        <v>0</v>
      </c>
      <c r="BU18" s="42">
        <f t="shared" ca="1" si="32"/>
        <v>39351</v>
      </c>
      <c r="BV18" s="42">
        <f t="shared" ca="1" si="33"/>
        <v>0</v>
      </c>
      <c r="BW18" s="42">
        <f t="shared" ca="1" si="34"/>
        <v>0</v>
      </c>
      <c r="BX18" s="8">
        <f t="shared" ca="1" si="35"/>
        <v>0</v>
      </c>
      <c r="BZ18" s="7">
        <f t="shared" ca="1" si="36"/>
        <v>0</v>
      </c>
      <c r="CA18" s="42"/>
      <c r="CB18" s="42"/>
      <c r="CC18" s="42"/>
      <c r="CD18" s="8"/>
      <c r="CF18" s="7">
        <f t="shared" ca="1" si="37"/>
        <v>38</v>
      </c>
      <c r="CG18" s="42"/>
      <c r="CH18" s="8"/>
    </row>
    <row r="19" spans="2:86" x14ac:dyDescent="0.3">
      <c r="B19">
        <f t="shared" ca="1" si="2"/>
        <v>2</v>
      </c>
      <c r="C19" t="str">
        <f t="shared" ca="1" si="3"/>
        <v>Women</v>
      </c>
      <c r="D19">
        <f t="shared" ca="1" si="4"/>
        <v>36</v>
      </c>
      <c r="E19">
        <f t="shared" ca="1" si="5"/>
        <v>2</v>
      </c>
      <c r="F19" t="str">
        <f ca="1">VLOOKUP(E19,$Y$4:$Z$10:Z24,2,0)</f>
        <v>Construction</v>
      </c>
      <c r="G19">
        <f t="shared" ca="1" si="6"/>
        <v>1</v>
      </c>
      <c r="H19" t="str">
        <f t="shared" ca="1" si="7"/>
        <v>Highschool</v>
      </c>
      <c r="I19">
        <f t="shared" ca="1" si="8"/>
        <v>3</v>
      </c>
      <c r="J19">
        <f t="shared" ca="1" si="9"/>
        <v>2</v>
      </c>
      <c r="K19">
        <f t="shared" ca="1" si="10"/>
        <v>67340</v>
      </c>
      <c r="L19">
        <f t="shared" ca="1" si="11"/>
        <v>8</v>
      </c>
      <c r="M19" t="str">
        <f t="shared" ca="1" si="12"/>
        <v>NewFarmland</v>
      </c>
      <c r="N19">
        <f t="shared" ca="1" si="13"/>
        <v>404040</v>
      </c>
      <c r="O19">
        <f t="shared" ca="1" si="21"/>
        <v>253793.69906168111</v>
      </c>
      <c r="P19">
        <f t="shared" ca="1" si="14"/>
        <v>97130.552213163333</v>
      </c>
      <c r="Q19">
        <f t="shared" ca="1" si="15"/>
        <v>25715</v>
      </c>
      <c r="R19">
        <f t="shared" ca="1" si="16"/>
        <v>52380.737985683307</v>
      </c>
      <c r="S19">
        <f t="shared" ca="1" si="17"/>
        <v>33190.345482910401</v>
      </c>
      <c r="T19">
        <f t="shared" ca="1" si="18"/>
        <v>534360.89769607375</v>
      </c>
      <c r="U19">
        <f t="shared" ca="1" si="19"/>
        <v>331889.43704736442</v>
      </c>
      <c r="V19">
        <f t="shared" ca="1" si="20"/>
        <v>202471.46064870933</v>
      </c>
      <c r="AF19" s="7">
        <f t="shared" ca="1" si="0"/>
        <v>1</v>
      </c>
      <c r="AG19">
        <f t="shared" ca="1" si="1"/>
        <v>0</v>
      </c>
      <c r="AI19" s="8"/>
      <c r="AN19" s="7">
        <f ca="1">IF(Table1[[#This Row],[Column5]]="Teaching",1,0)</f>
        <v>0</v>
      </c>
      <c r="AO19">
        <f ca="1">IF(Table1[[#This Row],[Column5]]="Health",1,0)</f>
        <v>0</v>
      </c>
      <c r="AP19">
        <f ca="1">IF(Table1[[#This Row],[Column5]]="IT",1,0)</f>
        <v>0</v>
      </c>
      <c r="AQ19">
        <f ca="1">IF(Table1[[#This Row],[Column5]]="Construction",1,0)</f>
        <v>1</v>
      </c>
      <c r="AR19">
        <f ca="1">IF(Table1[[#This Row],[Column5]]="Agriculture",1,0)</f>
        <v>0</v>
      </c>
      <c r="AS19">
        <f ca="1">IF(Table1[[#This Row],[Column5]]="General",1,0)</f>
        <v>0</v>
      </c>
      <c r="AT19" s="8"/>
      <c r="AZ19" s="7">
        <f t="shared" ca="1" si="38"/>
        <v>25355.536189374518</v>
      </c>
      <c r="BC19" s="8"/>
      <c r="BE19" s="7">
        <f t="shared" ca="1" si="22"/>
        <v>0</v>
      </c>
      <c r="BG19" s="8"/>
      <c r="BI19" s="7"/>
      <c r="BJ19" s="21">
        <f t="shared" ca="1" si="23"/>
        <v>0.14396933969300163</v>
      </c>
      <c r="BK19">
        <f t="shared" ca="1" si="24"/>
        <v>1</v>
      </c>
      <c r="BL19" s="8"/>
      <c r="BN19" s="7">
        <f t="shared" ca="1" si="25"/>
        <v>0</v>
      </c>
      <c r="BO19" s="42">
        <f t="shared" ca="1" si="26"/>
        <v>0</v>
      </c>
      <c r="BP19" s="42">
        <f t="shared" ca="1" si="27"/>
        <v>0</v>
      </c>
      <c r="BQ19" s="42">
        <f t="shared" ca="1" si="28"/>
        <v>31162</v>
      </c>
      <c r="BR19" s="42">
        <f t="shared" ca="1" si="29"/>
        <v>0</v>
      </c>
      <c r="BS19" s="42">
        <f t="shared" ca="1" si="30"/>
        <v>0</v>
      </c>
      <c r="BT19" s="42">
        <f t="shared" ca="1" si="31"/>
        <v>0</v>
      </c>
      <c r="BU19" s="42">
        <f t="shared" ca="1" si="32"/>
        <v>0</v>
      </c>
      <c r="BV19" s="42">
        <f t="shared" ca="1" si="33"/>
        <v>0</v>
      </c>
      <c r="BW19" s="42">
        <f t="shared" ca="1" si="34"/>
        <v>0</v>
      </c>
      <c r="BX19" s="8">
        <f t="shared" ca="1" si="35"/>
        <v>0</v>
      </c>
      <c r="BZ19" s="7">
        <f t="shared" ca="1" si="36"/>
        <v>1</v>
      </c>
      <c r="CA19" s="42"/>
      <c r="CB19" s="42"/>
      <c r="CC19" s="42"/>
      <c r="CD19" s="8"/>
      <c r="CF19" s="7">
        <f t="shared" ca="1" si="37"/>
        <v>25</v>
      </c>
      <c r="CG19" s="42"/>
      <c r="CH19" s="8"/>
    </row>
    <row r="20" spans="2:86" x14ac:dyDescent="0.3">
      <c r="B20">
        <f t="shared" ca="1" si="2"/>
        <v>1</v>
      </c>
      <c r="C20" t="str">
        <f t="shared" ca="1" si="3"/>
        <v>Men</v>
      </c>
      <c r="D20">
        <f t="shared" ca="1" si="4"/>
        <v>31</v>
      </c>
      <c r="E20">
        <f t="shared" ca="1" si="5"/>
        <v>6</v>
      </c>
      <c r="F20" t="str">
        <f ca="1">VLOOKUP(E20,$Y$4:$Z$10:Z25,2,0)</f>
        <v>Agriculture</v>
      </c>
      <c r="G20">
        <f t="shared" ca="1" si="6"/>
        <v>3</v>
      </c>
      <c r="H20" t="str">
        <f t="shared" ca="1" si="7"/>
        <v>University</v>
      </c>
      <c r="I20">
        <f t="shared" ca="1" si="8"/>
        <v>2</v>
      </c>
      <c r="J20">
        <f t="shared" ca="1" si="9"/>
        <v>2</v>
      </c>
      <c r="K20">
        <f t="shared" ca="1" si="10"/>
        <v>45397</v>
      </c>
      <c r="L20">
        <f t="shared" ca="1" si="11"/>
        <v>9</v>
      </c>
      <c r="M20" t="str">
        <f t="shared" ca="1" si="12"/>
        <v>New Bruncwick</v>
      </c>
      <c r="N20">
        <f t="shared" ca="1" si="13"/>
        <v>181588</v>
      </c>
      <c r="O20">
        <f t="shared" ca="1" si="21"/>
        <v>172628.38370487493</v>
      </c>
      <c r="P20">
        <f t="shared" ca="1" si="14"/>
        <v>5234.3899396664929</v>
      </c>
      <c r="Q20">
        <f t="shared" ca="1" si="15"/>
        <v>1650</v>
      </c>
      <c r="R20">
        <f t="shared" ca="1" si="16"/>
        <v>19709.773114969059</v>
      </c>
      <c r="S20">
        <f t="shared" ca="1" si="17"/>
        <v>40098.43963071629</v>
      </c>
      <c r="T20">
        <f t="shared" ca="1" si="18"/>
        <v>226920.82957038278</v>
      </c>
      <c r="U20">
        <f t="shared" ca="1" si="19"/>
        <v>193988.15681984398</v>
      </c>
      <c r="V20">
        <f t="shared" ca="1" si="20"/>
        <v>32932.672750538797</v>
      </c>
      <c r="AF20" s="7">
        <f t="shared" ca="1" si="0"/>
        <v>0</v>
      </c>
      <c r="AG20">
        <f t="shared" ca="1" si="1"/>
        <v>1</v>
      </c>
      <c r="AI20" s="8"/>
      <c r="AN20" s="7">
        <f ca="1">IF(Table1[[#This Row],[Column5]]="Teaching",1,0)</f>
        <v>0</v>
      </c>
      <c r="AO20">
        <f ca="1">IF(Table1[[#This Row],[Column5]]="Health",1,0)</f>
        <v>0</v>
      </c>
      <c r="AP20">
        <f ca="1">IF(Table1[[#This Row],[Column5]]="IT",1,0)</f>
        <v>0</v>
      </c>
      <c r="AQ20">
        <f ca="1">IF(Table1[[#This Row],[Column5]]="Construction",1,0)</f>
        <v>0</v>
      </c>
      <c r="AR20">
        <f ca="1">IF(Table1[[#This Row],[Column5]]="Agriculture",1,0)</f>
        <v>1</v>
      </c>
      <c r="AS20">
        <f ca="1">IF(Table1[[#This Row],[Column5]]="General",1,0)</f>
        <v>0</v>
      </c>
      <c r="AT20" s="8"/>
      <c r="AZ20" s="7">
        <f t="shared" ca="1" si="38"/>
        <v>19957.875216766191</v>
      </c>
      <c r="BC20" s="8"/>
      <c r="BE20" s="7">
        <f t="shared" ca="1" si="22"/>
        <v>0</v>
      </c>
      <c r="BG20" s="8"/>
      <c r="BI20" s="7"/>
      <c r="BJ20" s="21">
        <f t="shared" ca="1" si="23"/>
        <v>0.62814003331769408</v>
      </c>
      <c r="BK20">
        <f t="shared" ca="1" si="24"/>
        <v>0</v>
      </c>
      <c r="BL20" s="8"/>
      <c r="BN20" s="7">
        <f t="shared" ca="1" si="25"/>
        <v>0</v>
      </c>
      <c r="BO20" s="42">
        <f t="shared" ca="1" si="26"/>
        <v>0</v>
      </c>
      <c r="BP20" s="42">
        <f t="shared" ca="1" si="27"/>
        <v>0</v>
      </c>
      <c r="BQ20" s="42">
        <f t="shared" ca="1" si="28"/>
        <v>0</v>
      </c>
      <c r="BR20" s="42">
        <f t="shared" ca="1" si="29"/>
        <v>0</v>
      </c>
      <c r="BS20" s="42">
        <f t="shared" ca="1" si="30"/>
        <v>0</v>
      </c>
      <c r="BT20" s="42">
        <f t="shared" ca="1" si="31"/>
        <v>0</v>
      </c>
      <c r="BU20" s="42">
        <f t="shared" ca="1" si="32"/>
        <v>67340</v>
      </c>
      <c r="BV20" s="42">
        <f t="shared" ca="1" si="33"/>
        <v>0</v>
      </c>
      <c r="BW20" s="42">
        <f t="shared" ca="1" si="34"/>
        <v>0</v>
      </c>
      <c r="BX20" s="8">
        <f t="shared" ca="1" si="35"/>
        <v>0</v>
      </c>
      <c r="BZ20" s="7">
        <f t="shared" ca="1" si="36"/>
        <v>0</v>
      </c>
      <c r="CA20" s="42"/>
      <c r="CB20" s="42"/>
      <c r="CC20" s="42"/>
      <c r="CD20" s="8"/>
      <c r="CF20" s="7">
        <f t="shared" ca="1" si="37"/>
        <v>36</v>
      </c>
      <c r="CG20" s="42"/>
      <c r="CH20" s="8"/>
    </row>
    <row r="21" spans="2:86" x14ac:dyDescent="0.3">
      <c r="B21">
        <f t="shared" ca="1" si="2"/>
        <v>2</v>
      </c>
      <c r="C21" t="str">
        <f t="shared" ca="1" si="3"/>
        <v>Women</v>
      </c>
      <c r="D21">
        <f t="shared" ca="1" si="4"/>
        <v>26</v>
      </c>
      <c r="E21">
        <f t="shared" ca="1" si="5"/>
        <v>1</v>
      </c>
      <c r="F21" t="str">
        <f ca="1">VLOOKUP(E21,$Y$4:$Z$10:Z26,2,0)</f>
        <v>Health</v>
      </c>
      <c r="G21">
        <f t="shared" ca="1" si="6"/>
        <v>1</v>
      </c>
      <c r="H21" t="str">
        <f t="shared" ca="1" si="7"/>
        <v>Highschool</v>
      </c>
      <c r="I21">
        <f t="shared" ca="1" si="8"/>
        <v>3</v>
      </c>
      <c r="J21">
        <f t="shared" ca="1" si="9"/>
        <v>3</v>
      </c>
      <c r="K21">
        <f t="shared" ca="1" si="10"/>
        <v>71782</v>
      </c>
      <c r="L21">
        <f t="shared" ca="1" si="11"/>
        <v>1</v>
      </c>
      <c r="M21" t="str">
        <f t="shared" ca="1" si="12"/>
        <v>Yukon</v>
      </c>
      <c r="N21">
        <f t="shared" ca="1" si="13"/>
        <v>287128</v>
      </c>
      <c r="O21">
        <f t="shared" ca="1" si="21"/>
        <v>6983.6004822879968</v>
      </c>
      <c r="P21">
        <f t="shared" ca="1" si="14"/>
        <v>155632.95770743676</v>
      </c>
      <c r="Q21">
        <f t="shared" ca="1" si="15"/>
        <v>6018</v>
      </c>
      <c r="R21">
        <f t="shared" ca="1" si="16"/>
        <v>38027.218046704402</v>
      </c>
      <c r="S21">
        <f t="shared" ca="1" si="17"/>
        <v>8693.7911007144703</v>
      </c>
      <c r="T21">
        <f t="shared" ca="1" si="18"/>
        <v>451454.74880815123</v>
      </c>
      <c r="U21">
        <f t="shared" ca="1" si="19"/>
        <v>51028.8185289924</v>
      </c>
      <c r="V21">
        <f t="shared" ca="1" si="20"/>
        <v>400425.93027915881</v>
      </c>
      <c r="AF21" s="7">
        <f t="shared" ca="1" si="0"/>
        <v>0</v>
      </c>
      <c r="AG21">
        <f t="shared" ca="1" si="1"/>
        <v>1</v>
      </c>
      <c r="AI21" s="8"/>
      <c r="AN21" s="7">
        <f ca="1">IF(Table1[[#This Row],[Column5]]="Teaching",1,0)</f>
        <v>0</v>
      </c>
      <c r="AO21">
        <f ca="1">IF(Table1[[#This Row],[Column5]]="Health",1,0)</f>
        <v>1</v>
      </c>
      <c r="AP21">
        <f ca="1">IF(Table1[[#This Row],[Column5]]="IT",1,0)</f>
        <v>0</v>
      </c>
      <c r="AQ21">
        <f ca="1">IF(Table1[[#This Row],[Column5]]="Construction",1,0)</f>
        <v>0</v>
      </c>
      <c r="AR21">
        <f ca="1">IF(Table1[[#This Row],[Column5]]="Agriculture",1,0)</f>
        <v>0</v>
      </c>
      <c r="AS21">
        <f ca="1">IF(Table1[[#This Row],[Column5]]="General",1,0)</f>
        <v>0</v>
      </c>
      <c r="AT21" s="8"/>
      <c r="AZ21" s="7">
        <f t="shared" ca="1" si="38"/>
        <v>48565.276106581667</v>
      </c>
      <c r="BC21" s="8"/>
      <c r="BE21" s="7">
        <f t="shared" ca="1" si="22"/>
        <v>0</v>
      </c>
      <c r="BG21" s="8"/>
      <c r="BI21" s="7"/>
      <c r="BJ21" s="21">
        <f t="shared" ca="1" si="23"/>
        <v>0.95065964548799986</v>
      </c>
      <c r="BK21">
        <f t="shared" ca="1" si="24"/>
        <v>0</v>
      </c>
      <c r="BL21" s="8"/>
      <c r="BN21" s="7">
        <f t="shared" ca="1" si="25"/>
        <v>0</v>
      </c>
      <c r="BO21" s="42">
        <f t="shared" ca="1" si="26"/>
        <v>0</v>
      </c>
      <c r="BP21" s="42">
        <f t="shared" ca="1" si="27"/>
        <v>0</v>
      </c>
      <c r="BQ21" s="42">
        <f t="shared" ca="1" si="28"/>
        <v>0</v>
      </c>
      <c r="BR21" s="42">
        <f t="shared" ca="1" si="29"/>
        <v>0</v>
      </c>
      <c r="BS21" s="42">
        <f t="shared" ca="1" si="30"/>
        <v>0</v>
      </c>
      <c r="BT21" s="42">
        <f t="shared" ca="1" si="31"/>
        <v>0</v>
      </c>
      <c r="BU21" s="42">
        <f t="shared" ca="1" si="32"/>
        <v>0</v>
      </c>
      <c r="BV21" s="42">
        <f t="shared" ca="1" si="33"/>
        <v>45397</v>
      </c>
      <c r="BW21" s="42">
        <f t="shared" ca="1" si="34"/>
        <v>0</v>
      </c>
      <c r="BX21" s="8">
        <f t="shared" ca="1" si="35"/>
        <v>0</v>
      </c>
      <c r="BZ21" s="7">
        <f t="shared" ca="1" si="36"/>
        <v>0</v>
      </c>
      <c r="CA21" s="42"/>
      <c r="CB21" s="42"/>
      <c r="CC21" s="42"/>
      <c r="CD21" s="8"/>
      <c r="CF21" s="7">
        <f t="shared" ca="1" si="37"/>
        <v>0</v>
      </c>
      <c r="CG21" s="42"/>
      <c r="CH21" s="8"/>
    </row>
    <row r="22" spans="2:86" x14ac:dyDescent="0.3">
      <c r="B22">
        <f t="shared" ca="1" si="2"/>
        <v>2</v>
      </c>
      <c r="C22" t="str">
        <f t="shared" ca="1" si="3"/>
        <v>Women</v>
      </c>
      <c r="D22">
        <f t="shared" ca="1" si="4"/>
        <v>34</v>
      </c>
      <c r="E22">
        <f t="shared" ca="1" si="5"/>
        <v>4</v>
      </c>
      <c r="F22" t="str">
        <f ca="1">VLOOKUP(E22,$Y$4:$Z$10:Z27,2,0)</f>
        <v>IT</v>
      </c>
      <c r="G22">
        <f t="shared" ca="1" si="6"/>
        <v>3</v>
      </c>
      <c r="H22" t="str">
        <f t="shared" ca="1" si="7"/>
        <v>University</v>
      </c>
      <c r="I22">
        <f t="shared" ca="1" si="8"/>
        <v>4</v>
      </c>
      <c r="J22">
        <f t="shared" ca="1" si="9"/>
        <v>1</v>
      </c>
      <c r="K22">
        <f t="shared" ca="1" si="10"/>
        <v>70683</v>
      </c>
      <c r="L22">
        <f t="shared" ca="1" si="11"/>
        <v>10</v>
      </c>
      <c r="M22" t="str">
        <f t="shared" ca="1" si="12"/>
        <v>Nova Scotia</v>
      </c>
      <c r="N22">
        <f t="shared" ca="1" si="13"/>
        <v>212049</v>
      </c>
      <c r="O22">
        <f t="shared" ca="1" si="21"/>
        <v>114006.04897231313</v>
      </c>
      <c r="P22">
        <f t="shared" ca="1" si="14"/>
        <v>17238.66557045389</v>
      </c>
      <c r="Q22">
        <f t="shared" ca="1" si="15"/>
        <v>6831</v>
      </c>
      <c r="R22">
        <f t="shared" ca="1" si="16"/>
        <v>73008.18498841759</v>
      </c>
      <c r="S22">
        <f t="shared" ca="1" si="17"/>
        <v>51855.397469735632</v>
      </c>
      <c r="T22">
        <f t="shared" ca="1" si="18"/>
        <v>281143.0630401895</v>
      </c>
      <c r="U22">
        <f t="shared" ca="1" si="19"/>
        <v>193845.23396073072</v>
      </c>
      <c r="V22">
        <f t="shared" ca="1" si="20"/>
        <v>87297.829079458781</v>
      </c>
      <c r="AF22" s="7">
        <f t="shared" ca="1" si="0"/>
        <v>0</v>
      </c>
      <c r="AG22">
        <f t="shared" ca="1" si="1"/>
        <v>1</v>
      </c>
      <c r="AI22" s="8"/>
      <c r="AN22" s="7">
        <f ca="1">IF(Table1[[#This Row],[Column5]]="Teaching",1,0)</f>
        <v>0</v>
      </c>
      <c r="AO22">
        <f ca="1">IF(Table1[[#This Row],[Column5]]="Health",1,0)</f>
        <v>0</v>
      </c>
      <c r="AP22">
        <f ca="1">IF(Table1[[#This Row],[Column5]]="IT",1,0)</f>
        <v>1</v>
      </c>
      <c r="AQ22">
        <f ca="1">IF(Table1[[#This Row],[Column5]]="Construction",1,0)</f>
        <v>0</v>
      </c>
      <c r="AR22">
        <f ca="1">IF(Table1[[#This Row],[Column5]]="Agriculture",1,0)</f>
        <v>0</v>
      </c>
      <c r="AS22">
        <f ca="1">IF(Table1[[#This Row],[Column5]]="General",1,0)</f>
        <v>0</v>
      </c>
      <c r="AT22" s="8"/>
      <c r="AZ22" s="7">
        <f t="shared" ca="1" si="38"/>
        <v>2617.1949698332464</v>
      </c>
      <c r="BC22" s="8"/>
      <c r="BE22" s="7">
        <f t="shared" ca="1" si="22"/>
        <v>0</v>
      </c>
      <c r="BG22" s="8"/>
      <c r="BI22" s="7"/>
      <c r="BJ22" s="21">
        <f t="shared" ca="1" si="23"/>
        <v>2.4322255169429652E-2</v>
      </c>
      <c r="BK22">
        <f t="shared" ca="1" si="24"/>
        <v>1</v>
      </c>
      <c r="BL22" s="8"/>
      <c r="BN22" s="7">
        <f t="shared" ca="1" si="25"/>
        <v>0</v>
      </c>
      <c r="BO22" s="42">
        <f t="shared" ca="1" si="26"/>
        <v>0</v>
      </c>
      <c r="BP22" s="42">
        <f t="shared" ca="1" si="27"/>
        <v>0</v>
      </c>
      <c r="BQ22" s="42">
        <f t="shared" ca="1" si="28"/>
        <v>0</v>
      </c>
      <c r="BR22" s="42">
        <f t="shared" ca="1" si="29"/>
        <v>0</v>
      </c>
      <c r="BS22" s="42">
        <f t="shared" ca="1" si="30"/>
        <v>0</v>
      </c>
      <c r="BT22" s="42">
        <f t="shared" ca="1" si="31"/>
        <v>0</v>
      </c>
      <c r="BU22" s="42">
        <f t="shared" ca="1" si="32"/>
        <v>0</v>
      </c>
      <c r="BV22" s="42">
        <f t="shared" ca="1" si="33"/>
        <v>0</v>
      </c>
      <c r="BW22" s="42">
        <f t="shared" ca="1" si="34"/>
        <v>0</v>
      </c>
      <c r="BX22" s="8">
        <f t="shared" ca="1" si="35"/>
        <v>0</v>
      </c>
      <c r="BZ22" s="7">
        <f t="shared" ca="1" si="36"/>
        <v>0</v>
      </c>
      <c r="CA22" s="42"/>
      <c r="CB22" s="42"/>
      <c r="CC22" s="42"/>
      <c r="CD22" s="8"/>
      <c r="CF22" s="7">
        <f t="shared" ca="1" si="37"/>
        <v>26</v>
      </c>
      <c r="CG22" s="42"/>
      <c r="CH22" s="8"/>
    </row>
    <row r="23" spans="2:86" x14ac:dyDescent="0.3">
      <c r="B23">
        <f t="shared" ca="1" si="2"/>
        <v>2</v>
      </c>
      <c r="C23" t="str">
        <f t="shared" ca="1" si="3"/>
        <v>Women</v>
      </c>
      <c r="D23">
        <f t="shared" ca="1" si="4"/>
        <v>27</v>
      </c>
      <c r="E23">
        <f t="shared" ca="1" si="5"/>
        <v>1</v>
      </c>
      <c r="F23" t="str">
        <f ca="1">VLOOKUP(E23,$Y$4:$Z$10:Z28,2,0)</f>
        <v>Health</v>
      </c>
      <c r="G23">
        <f t="shared" ca="1" si="6"/>
        <v>3</v>
      </c>
      <c r="H23" t="str">
        <f t="shared" ca="1" si="7"/>
        <v>University</v>
      </c>
      <c r="I23">
        <f t="shared" ca="1" si="8"/>
        <v>3</v>
      </c>
      <c r="J23">
        <f t="shared" ca="1" si="9"/>
        <v>1</v>
      </c>
      <c r="K23">
        <f t="shared" ca="1" si="10"/>
        <v>86838</v>
      </c>
      <c r="L23">
        <f t="shared" ca="1" si="11"/>
        <v>8</v>
      </c>
      <c r="M23" t="str">
        <f t="shared" ca="1" si="12"/>
        <v>NewFarmland</v>
      </c>
      <c r="N23">
        <f t="shared" ca="1" si="13"/>
        <v>434190</v>
      </c>
      <c r="O23">
        <f t="shared" ca="1" si="21"/>
        <v>349199.95013309689</v>
      </c>
      <c r="P23">
        <f t="shared" ca="1" si="14"/>
        <v>2267.1489973525127</v>
      </c>
      <c r="Q23">
        <f t="shared" ca="1" si="15"/>
        <v>408</v>
      </c>
      <c r="R23">
        <f t="shared" ca="1" si="16"/>
        <v>13771.678082978189</v>
      </c>
      <c r="S23">
        <f t="shared" ca="1" si="17"/>
        <v>34961.333910820613</v>
      </c>
      <c r="T23">
        <f t="shared" ca="1" si="18"/>
        <v>471418.48290817311</v>
      </c>
      <c r="U23">
        <f t="shared" ca="1" si="19"/>
        <v>363379.62821607507</v>
      </c>
      <c r="V23">
        <f t="shared" ca="1" si="20"/>
        <v>108038.85469209804</v>
      </c>
      <c r="AF23" s="7">
        <f t="shared" ca="1" si="0"/>
        <v>1</v>
      </c>
      <c r="AG23">
        <f t="shared" ca="1" si="1"/>
        <v>0</v>
      </c>
      <c r="AI23" s="8"/>
      <c r="AN23" s="7">
        <f ca="1">IF(Table1[[#This Row],[Column5]]="Teaching",1,0)</f>
        <v>0</v>
      </c>
      <c r="AO23">
        <f ca="1">IF(Table1[[#This Row],[Column5]]="Health",1,0)</f>
        <v>1</v>
      </c>
      <c r="AP23">
        <f ca="1">IF(Table1[[#This Row],[Column5]]="IT",1,0)</f>
        <v>0</v>
      </c>
      <c r="AQ23">
        <f ca="1">IF(Table1[[#This Row],[Column5]]="Construction",1,0)</f>
        <v>0</v>
      </c>
      <c r="AR23">
        <f ca="1">IF(Table1[[#This Row],[Column5]]="Agriculture",1,0)</f>
        <v>0</v>
      </c>
      <c r="AS23">
        <f ca="1">IF(Table1[[#This Row],[Column5]]="General",1,0)</f>
        <v>0</v>
      </c>
      <c r="AT23" s="8"/>
      <c r="AZ23" s="7">
        <f t="shared" ca="1" si="38"/>
        <v>51877.652569145583</v>
      </c>
      <c r="BC23" s="8"/>
      <c r="BE23" s="7">
        <f t="shared" ca="1" si="22"/>
        <v>0</v>
      </c>
      <c r="BG23" s="8"/>
      <c r="BI23" s="7"/>
      <c r="BJ23" s="21">
        <f t="shared" ca="1" si="23"/>
        <v>0.53764011606898943</v>
      </c>
      <c r="BK23">
        <f t="shared" ca="1" si="24"/>
        <v>0</v>
      </c>
      <c r="BL23" s="8"/>
      <c r="BN23" s="7">
        <f t="shared" ca="1" si="25"/>
        <v>70683</v>
      </c>
      <c r="BO23" s="42">
        <f t="shared" ca="1" si="26"/>
        <v>0</v>
      </c>
      <c r="BP23" s="42">
        <f t="shared" ca="1" si="27"/>
        <v>0</v>
      </c>
      <c r="BQ23" s="42">
        <f t="shared" ca="1" si="28"/>
        <v>0</v>
      </c>
      <c r="BR23" s="42">
        <f t="shared" ca="1" si="29"/>
        <v>0</v>
      </c>
      <c r="BS23" s="42">
        <f t="shared" ca="1" si="30"/>
        <v>0</v>
      </c>
      <c r="BT23" s="42">
        <f t="shared" ca="1" si="31"/>
        <v>0</v>
      </c>
      <c r="BU23" s="42">
        <f t="shared" ca="1" si="32"/>
        <v>0</v>
      </c>
      <c r="BV23" s="42">
        <f t="shared" ca="1" si="33"/>
        <v>0</v>
      </c>
      <c r="BW23" s="42">
        <f t="shared" ca="1" si="34"/>
        <v>70683</v>
      </c>
      <c r="BX23" s="8">
        <f t="shared" ca="1" si="35"/>
        <v>0</v>
      </c>
      <c r="BZ23" s="7">
        <f t="shared" ca="1" si="36"/>
        <v>1</v>
      </c>
      <c r="CA23" s="42"/>
      <c r="CB23" s="42"/>
      <c r="CC23" s="42"/>
      <c r="CD23" s="8"/>
      <c r="CF23" s="7">
        <f t="shared" ca="1" si="37"/>
        <v>34</v>
      </c>
      <c r="CG23" s="42"/>
      <c r="CH23" s="8"/>
    </row>
    <row r="24" spans="2:86" x14ac:dyDescent="0.3">
      <c r="B24">
        <f t="shared" ca="1" si="2"/>
        <v>1</v>
      </c>
      <c r="C24" t="str">
        <f t="shared" ca="1" si="3"/>
        <v>Men</v>
      </c>
      <c r="D24">
        <f t="shared" ca="1" si="4"/>
        <v>32</v>
      </c>
      <c r="E24">
        <f t="shared" ca="1" si="5"/>
        <v>3</v>
      </c>
      <c r="F24" t="str">
        <f ca="1">VLOOKUP(E24,$Y$4:$Z$10:Z29,2,0)</f>
        <v>Teaching</v>
      </c>
      <c r="G24">
        <f t="shared" ca="1" si="6"/>
        <v>5</v>
      </c>
      <c r="H24" t="str">
        <f t="shared" ca="1" si="7"/>
        <v>Other</v>
      </c>
      <c r="I24">
        <f t="shared" ca="1" si="8"/>
        <v>1</v>
      </c>
      <c r="J24">
        <f t="shared" ca="1" si="9"/>
        <v>1</v>
      </c>
      <c r="K24">
        <f t="shared" ca="1" si="10"/>
        <v>85709</v>
      </c>
      <c r="L24">
        <f t="shared" ca="1" si="11"/>
        <v>5</v>
      </c>
      <c r="M24" t="str">
        <f t="shared" ca="1" si="12"/>
        <v>Saskatchewan</v>
      </c>
      <c r="N24">
        <f t="shared" ca="1" si="13"/>
        <v>514254</v>
      </c>
      <c r="O24">
        <f t="shared" ca="1" si="21"/>
        <v>169054.88779515773</v>
      </c>
      <c r="P24">
        <f t="shared" ca="1" si="14"/>
        <v>79598.469343407269</v>
      </c>
      <c r="Q24">
        <f t="shared" ca="1" si="15"/>
        <v>53453</v>
      </c>
      <c r="R24">
        <f t="shared" ca="1" si="16"/>
        <v>39412.446001832999</v>
      </c>
      <c r="S24">
        <f t="shared" ca="1" si="17"/>
        <v>12216.342289973109</v>
      </c>
      <c r="T24">
        <f t="shared" ca="1" si="18"/>
        <v>606068.81163338036</v>
      </c>
      <c r="U24">
        <f t="shared" ca="1" si="19"/>
        <v>261920.33379699074</v>
      </c>
      <c r="V24">
        <f t="shared" ca="1" si="20"/>
        <v>344148.47783638962</v>
      </c>
      <c r="AF24" s="7">
        <f t="shared" ca="1" si="0"/>
        <v>0</v>
      </c>
      <c r="AG24">
        <f t="shared" ca="1" si="1"/>
        <v>1</v>
      </c>
      <c r="AI24" s="8"/>
      <c r="AN24" s="7">
        <f ca="1">IF(Table1[[#This Row],[Column5]]="Teaching",1,0)</f>
        <v>1</v>
      </c>
      <c r="AO24">
        <f ca="1">IF(Table1[[#This Row],[Column5]]="Health",1,0)</f>
        <v>0</v>
      </c>
      <c r="AP24">
        <f ca="1">IF(Table1[[#This Row],[Column5]]="IT",1,0)</f>
        <v>0</v>
      </c>
      <c r="AQ24">
        <f ca="1">IF(Table1[[#This Row],[Column5]]="Construction",1,0)</f>
        <v>0</v>
      </c>
      <c r="AR24">
        <f ca="1">IF(Table1[[#This Row],[Column5]]="Agriculture",1,0)</f>
        <v>0</v>
      </c>
      <c r="AS24">
        <f ca="1">IF(Table1[[#This Row],[Column5]]="General",1,0)</f>
        <v>0</v>
      </c>
      <c r="AT24" s="8"/>
      <c r="AZ24" s="7">
        <f t="shared" ca="1" si="38"/>
        <v>17238.66557045389</v>
      </c>
      <c r="BC24" s="8"/>
      <c r="BE24" s="7">
        <f t="shared" ca="1" si="22"/>
        <v>0</v>
      </c>
      <c r="BG24" s="8"/>
      <c r="BI24" s="7"/>
      <c r="BJ24" s="21">
        <f t="shared" ca="1" si="23"/>
        <v>0.80425608635182033</v>
      </c>
      <c r="BK24">
        <f t="shared" ca="1" si="24"/>
        <v>0</v>
      </c>
      <c r="BL24" s="8"/>
      <c r="BN24" s="7">
        <f t="shared" ca="1" si="25"/>
        <v>0</v>
      </c>
      <c r="BO24" s="42">
        <f t="shared" ca="1" si="26"/>
        <v>0</v>
      </c>
      <c r="BP24" s="42">
        <f t="shared" ca="1" si="27"/>
        <v>0</v>
      </c>
      <c r="BQ24" s="42">
        <f t="shared" ca="1" si="28"/>
        <v>0</v>
      </c>
      <c r="BR24" s="42">
        <f t="shared" ca="1" si="29"/>
        <v>0</v>
      </c>
      <c r="BS24" s="42">
        <f t="shared" ca="1" si="30"/>
        <v>0</v>
      </c>
      <c r="BT24" s="42">
        <f t="shared" ca="1" si="31"/>
        <v>0</v>
      </c>
      <c r="BU24" s="42">
        <f t="shared" ca="1" si="32"/>
        <v>86838</v>
      </c>
      <c r="BV24" s="42">
        <f t="shared" ca="1" si="33"/>
        <v>0</v>
      </c>
      <c r="BW24" s="42">
        <f t="shared" ca="1" si="34"/>
        <v>0</v>
      </c>
      <c r="BX24" s="8">
        <f t="shared" ca="1" si="35"/>
        <v>0</v>
      </c>
      <c r="BZ24" s="7">
        <f t="shared" ca="1" si="36"/>
        <v>0</v>
      </c>
      <c r="CA24" s="42"/>
      <c r="CB24" s="42"/>
      <c r="CC24" s="42"/>
      <c r="CD24" s="8"/>
      <c r="CF24" s="7">
        <f t="shared" ca="1" si="37"/>
        <v>27</v>
      </c>
      <c r="CG24" s="42"/>
      <c r="CH24" s="8"/>
    </row>
    <row r="25" spans="2:86" x14ac:dyDescent="0.3">
      <c r="B25">
        <f t="shared" ca="1" si="2"/>
        <v>2</v>
      </c>
      <c r="C25" t="str">
        <f t="shared" ca="1" si="3"/>
        <v>Women</v>
      </c>
      <c r="D25">
        <f t="shared" ca="1" si="4"/>
        <v>28</v>
      </c>
      <c r="E25">
        <f t="shared" ca="1" si="5"/>
        <v>1</v>
      </c>
      <c r="F25" t="str">
        <f ca="1">VLOOKUP(E25,$Y$4:$Z$10:Z30,2,0)</f>
        <v>Health</v>
      </c>
      <c r="G25">
        <f t="shared" ca="1" si="6"/>
        <v>5</v>
      </c>
      <c r="H25" t="str">
        <f t="shared" ca="1" si="7"/>
        <v>Other</v>
      </c>
      <c r="I25">
        <f t="shared" ca="1" si="8"/>
        <v>0</v>
      </c>
      <c r="J25">
        <f t="shared" ca="1" si="9"/>
        <v>1</v>
      </c>
      <c r="K25">
        <f t="shared" ca="1" si="10"/>
        <v>52794</v>
      </c>
      <c r="L25">
        <f t="shared" ca="1" si="11"/>
        <v>7</v>
      </c>
      <c r="M25" t="str">
        <f t="shared" ca="1" si="12"/>
        <v>Ontario</v>
      </c>
      <c r="N25">
        <f t="shared" ca="1" si="13"/>
        <v>211176</v>
      </c>
      <c r="O25">
        <f t="shared" ca="1" si="21"/>
        <v>196353.21017702154</v>
      </c>
      <c r="P25">
        <f t="shared" ca="1" si="14"/>
        <v>37916.318235512503</v>
      </c>
      <c r="Q25">
        <f t="shared" ca="1" si="15"/>
        <v>18420</v>
      </c>
      <c r="R25">
        <f t="shared" ca="1" si="16"/>
        <v>87633.900035034152</v>
      </c>
      <c r="S25">
        <f t="shared" ca="1" si="17"/>
        <v>65039.263338569552</v>
      </c>
      <c r="T25">
        <f t="shared" ca="1" si="18"/>
        <v>314131.58157408203</v>
      </c>
      <c r="U25">
        <f t="shared" ca="1" si="19"/>
        <v>302407.11021205568</v>
      </c>
      <c r="V25">
        <f t="shared" ca="1" si="20"/>
        <v>11724.47136202635</v>
      </c>
      <c r="AF25" s="7">
        <f t="shared" ca="1" si="0"/>
        <v>1</v>
      </c>
      <c r="AG25">
        <f t="shared" ca="1" si="1"/>
        <v>0</v>
      </c>
      <c r="AI25" s="8"/>
      <c r="AN25" s="7">
        <f ca="1">IF(Table1[[#This Row],[Column5]]="Teaching",1,0)</f>
        <v>0</v>
      </c>
      <c r="AO25">
        <f ca="1">IF(Table1[[#This Row],[Column5]]="Health",1,0)</f>
        <v>1</v>
      </c>
      <c r="AP25">
        <f ca="1">IF(Table1[[#This Row],[Column5]]="IT",1,0)</f>
        <v>0</v>
      </c>
      <c r="AQ25">
        <f ca="1">IF(Table1[[#This Row],[Column5]]="Construction",1,0)</f>
        <v>0</v>
      </c>
      <c r="AR25">
        <f ca="1">IF(Table1[[#This Row],[Column5]]="Agriculture",1,0)</f>
        <v>0</v>
      </c>
      <c r="AS25">
        <f ca="1">IF(Table1[[#This Row],[Column5]]="General",1,0)</f>
        <v>0</v>
      </c>
      <c r="AT25" s="8"/>
      <c r="AZ25" s="7">
        <f t="shared" ca="1" si="38"/>
        <v>2267.1489973525127</v>
      </c>
      <c r="BC25" s="8"/>
      <c r="BE25" s="7">
        <f t="shared" ca="1" si="22"/>
        <v>0</v>
      </c>
      <c r="BG25" s="8"/>
      <c r="BI25" s="7"/>
      <c r="BJ25" s="21">
        <f t="shared" ca="1" si="23"/>
        <v>0.3287381095628964</v>
      </c>
      <c r="BK25">
        <f t="shared" ca="1" si="24"/>
        <v>0</v>
      </c>
      <c r="BL25" s="8"/>
      <c r="BN25" s="7">
        <f t="shared" ca="1" si="25"/>
        <v>0</v>
      </c>
      <c r="BO25" s="42">
        <f t="shared" ca="1" si="26"/>
        <v>0</v>
      </c>
      <c r="BP25" s="42">
        <f t="shared" ca="1" si="27"/>
        <v>0</v>
      </c>
      <c r="BQ25" s="42">
        <f t="shared" ca="1" si="28"/>
        <v>0</v>
      </c>
      <c r="BR25" s="42">
        <f t="shared" ca="1" si="29"/>
        <v>85709</v>
      </c>
      <c r="BS25" s="42">
        <f t="shared" ca="1" si="30"/>
        <v>0</v>
      </c>
      <c r="BT25" s="42">
        <f t="shared" ca="1" si="31"/>
        <v>0</v>
      </c>
      <c r="BU25" s="42">
        <f t="shared" ca="1" si="32"/>
        <v>0</v>
      </c>
      <c r="BV25" s="42">
        <f t="shared" ca="1" si="33"/>
        <v>0</v>
      </c>
      <c r="BW25" s="42">
        <f t="shared" ca="1" si="34"/>
        <v>0</v>
      </c>
      <c r="BX25" s="8">
        <f t="shared" ca="1" si="35"/>
        <v>0</v>
      </c>
      <c r="BZ25" s="7">
        <f t="shared" ca="1" si="36"/>
        <v>0</v>
      </c>
      <c r="CA25" s="42"/>
      <c r="CB25" s="42"/>
      <c r="CC25" s="42"/>
      <c r="CD25" s="8"/>
      <c r="CF25" s="7">
        <f t="shared" ca="1" si="37"/>
        <v>32</v>
      </c>
      <c r="CG25" s="42"/>
      <c r="CH25" s="8"/>
    </row>
    <row r="26" spans="2:86" x14ac:dyDescent="0.3">
      <c r="B26">
        <f t="shared" ca="1" si="2"/>
        <v>1</v>
      </c>
      <c r="C26" t="str">
        <f t="shared" ca="1" si="3"/>
        <v>Men</v>
      </c>
      <c r="D26">
        <f t="shared" ca="1" si="4"/>
        <v>30</v>
      </c>
      <c r="E26">
        <f t="shared" ca="1" si="5"/>
        <v>2</v>
      </c>
      <c r="F26" t="str">
        <f ca="1">VLOOKUP(E26,$Y$4:$Z$10:Z31,2,0)</f>
        <v>Construction</v>
      </c>
      <c r="G26">
        <f t="shared" ca="1" si="6"/>
        <v>1</v>
      </c>
      <c r="H26" t="str">
        <f t="shared" ca="1" si="7"/>
        <v>Highschool</v>
      </c>
      <c r="I26">
        <f t="shared" ca="1" si="8"/>
        <v>2</v>
      </c>
      <c r="J26">
        <f t="shared" ca="1" si="9"/>
        <v>2</v>
      </c>
      <c r="K26">
        <f t="shared" ca="1" si="10"/>
        <v>41550</v>
      </c>
      <c r="L26">
        <f t="shared" ca="1" si="11"/>
        <v>6</v>
      </c>
      <c r="M26" t="str">
        <f t="shared" ca="1" si="12"/>
        <v>Manitoba</v>
      </c>
      <c r="N26">
        <f t="shared" ca="1" si="13"/>
        <v>207750</v>
      </c>
      <c r="O26">
        <f t="shared" ca="1" si="21"/>
        <v>117052.68915261161</v>
      </c>
      <c r="P26">
        <f t="shared" ca="1" si="14"/>
        <v>75325.508287566263</v>
      </c>
      <c r="Q26">
        <f t="shared" ca="1" si="15"/>
        <v>63630</v>
      </c>
      <c r="R26">
        <f t="shared" ca="1" si="16"/>
        <v>38882.212621081562</v>
      </c>
      <c r="S26">
        <f t="shared" ca="1" si="17"/>
        <v>15078.030808702715</v>
      </c>
      <c r="T26">
        <f t="shared" ca="1" si="18"/>
        <v>298153.53909626894</v>
      </c>
      <c r="U26">
        <f t="shared" ca="1" si="19"/>
        <v>219564.90177369316</v>
      </c>
      <c r="V26">
        <f t="shared" ca="1" si="20"/>
        <v>78588.637322575785</v>
      </c>
      <c r="AF26" s="7">
        <f t="shared" ca="1" si="0"/>
        <v>0</v>
      </c>
      <c r="AG26">
        <f t="shared" ca="1" si="1"/>
        <v>1</v>
      </c>
      <c r="AI26" s="8"/>
      <c r="AN26" s="7">
        <f ca="1">IF(Table1[[#This Row],[Column5]]="Teaching",1,0)</f>
        <v>0</v>
      </c>
      <c r="AO26">
        <f ca="1">IF(Table1[[#This Row],[Column5]]="Health",1,0)</f>
        <v>0</v>
      </c>
      <c r="AP26">
        <f ca="1">IF(Table1[[#This Row],[Column5]]="IT",1,0)</f>
        <v>0</v>
      </c>
      <c r="AQ26">
        <f ca="1">IF(Table1[[#This Row],[Column5]]="Construction",1,0)</f>
        <v>1</v>
      </c>
      <c r="AR26">
        <f ca="1">IF(Table1[[#This Row],[Column5]]="Agriculture",1,0)</f>
        <v>0</v>
      </c>
      <c r="AS26">
        <f ca="1">IF(Table1[[#This Row],[Column5]]="General",1,0)</f>
        <v>0</v>
      </c>
      <c r="AT26" s="8"/>
      <c r="AZ26" s="7">
        <f t="shared" ca="1" si="38"/>
        <v>79598.469343407269</v>
      </c>
      <c r="BC26" s="8"/>
      <c r="BE26" s="7">
        <f t="shared" ca="1" si="22"/>
        <v>0</v>
      </c>
      <c r="BG26" s="8"/>
      <c r="BI26" s="7"/>
      <c r="BJ26" s="21">
        <f t="shared" ca="1" si="23"/>
        <v>0.92980835974268639</v>
      </c>
      <c r="BK26">
        <f t="shared" ca="1" si="24"/>
        <v>0</v>
      </c>
      <c r="BL26" s="8"/>
      <c r="BN26" s="7">
        <f t="shared" ca="1" si="25"/>
        <v>0</v>
      </c>
      <c r="BO26" s="42">
        <f t="shared" ca="1" si="26"/>
        <v>0</v>
      </c>
      <c r="BP26" s="42">
        <f t="shared" ca="1" si="27"/>
        <v>0</v>
      </c>
      <c r="BQ26" s="42">
        <f t="shared" ca="1" si="28"/>
        <v>0</v>
      </c>
      <c r="BR26" s="42">
        <f t="shared" ca="1" si="29"/>
        <v>0</v>
      </c>
      <c r="BS26" s="42">
        <f t="shared" ca="1" si="30"/>
        <v>0</v>
      </c>
      <c r="BT26" s="42">
        <f t="shared" ca="1" si="31"/>
        <v>52794</v>
      </c>
      <c r="BU26" s="42">
        <f t="shared" ca="1" si="32"/>
        <v>0</v>
      </c>
      <c r="BV26" s="42">
        <f t="shared" ca="1" si="33"/>
        <v>0</v>
      </c>
      <c r="BW26" s="42">
        <f t="shared" ca="1" si="34"/>
        <v>0</v>
      </c>
      <c r="BX26" s="8">
        <f t="shared" ca="1" si="35"/>
        <v>0</v>
      </c>
      <c r="BZ26" s="7">
        <f t="shared" ca="1" si="36"/>
        <v>1</v>
      </c>
      <c r="CA26" s="42"/>
      <c r="CB26" s="42"/>
      <c r="CC26" s="42"/>
      <c r="CD26" s="8"/>
      <c r="CF26" s="7">
        <f t="shared" ca="1" si="37"/>
        <v>0</v>
      </c>
      <c r="CG26" s="42"/>
      <c r="CH26" s="8"/>
    </row>
    <row r="27" spans="2:86" x14ac:dyDescent="0.3">
      <c r="B27">
        <f t="shared" ca="1" si="2"/>
        <v>2</v>
      </c>
      <c r="C27" t="str">
        <f t="shared" ca="1" si="3"/>
        <v>Women</v>
      </c>
      <c r="D27">
        <f t="shared" ca="1" si="4"/>
        <v>25</v>
      </c>
      <c r="E27">
        <f t="shared" ca="1" si="5"/>
        <v>6</v>
      </c>
      <c r="F27" t="str">
        <f ca="1">VLOOKUP(E27,$Y$4:$Z$10:Z32,2,0)</f>
        <v>Agriculture</v>
      </c>
      <c r="G27">
        <f t="shared" ca="1" si="6"/>
        <v>5</v>
      </c>
      <c r="H27" t="str">
        <f t="shared" ca="1" si="7"/>
        <v>Other</v>
      </c>
      <c r="I27">
        <f t="shared" ca="1" si="8"/>
        <v>0</v>
      </c>
      <c r="J27">
        <f t="shared" ca="1" si="9"/>
        <v>1</v>
      </c>
      <c r="K27">
        <f t="shared" ca="1" si="10"/>
        <v>57458</v>
      </c>
      <c r="L27">
        <f t="shared" ca="1" si="11"/>
        <v>3</v>
      </c>
      <c r="M27" t="str">
        <f t="shared" ca="1" si="12"/>
        <v>Northwest Ter</v>
      </c>
      <c r="N27">
        <f t="shared" ca="1" si="13"/>
        <v>229832</v>
      </c>
      <c r="O27">
        <f t="shared" ca="1" si="21"/>
        <v>68126.923513737696</v>
      </c>
      <c r="P27">
        <f t="shared" ca="1" si="14"/>
        <v>49007.011016925477</v>
      </c>
      <c r="Q27">
        <f t="shared" ca="1" si="15"/>
        <v>18340</v>
      </c>
      <c r="R27">
        <f t="shared" ca="1" si="16"/>
        <v>82700.474738639808</v>
      </c>
      <c r="S27">
        <f t="shared" ca="1" si="17"/>
        <v>40406.003577133226</v>
      </c>
      <c r="T27">
        <f t="shared" ca="1" si="18"/>
        <v>319245.01459405868</v>
      </c>
      <c r="U27">
        <f t="shared" ca="1" si="19"/>
        <v>169167.39825237752</v>
      </c>
      <c r="V27">
        <f t="shared" ca="1" si="20"/>
        <v>150077.61634168116</v>
      </c>
      <c r="AF27" s="7">
        <f t="shared" ca="1" si="0"/>
        <v>1</v>
      </c>
      <c r="AG27">
        <f t="shared" ca="1" si="1"/>
        <v>0</v>
      </c>
      <c r="AI27" s="8"/>
      <c r="AN27" s="7">
        <f ca="1">IF(Table1[[#This Row],[Column5]]="Teaching",1,0)</f>
        <v>0</v>
      </c>
      <c r="AO27">
        <f ca="1">IF(Table1[[#This Row],[Column5]]="Health",1,0)</f>
        <v>0</v>
      </c>
      <c r="AP27">
        <f ca="1">IF(Table1[[#This Row],[Column5]]="IT",1,0)</f>
        <v>0</v>
      </c>
      <c r="AQ27">
        <f ca="1">IF(Table1[[#This Row],[Column5]]="Construction",1,0)</f>
        <v>0</v>
      </c>
      <c r="AR27">
        <f ca="1">IF(Table1[[#This Row],[Column5]]="Agriculture",1,0)</f>
        <v>1</v>
      </c>
      <c r="AS27">
        <f ca="1">IF(Table1[[#This Row],[Column5]]="General",1,0)</f>
        <v>0</v>
      </c>
      <c r="AT27" s="8"/>
      <c r="AZ27" s="7">
        <f t="shared" ca="1" si="38"/>
        <v>37916.318235512503</v>
      </c>
      <c r="BC27" s="8"/>
      <c r="BE27" s="7">
        <f t="shared" ca="1" si="22"/>
        <v>0</v>
      </c>
      <c r="BG27" s="8"/>
      <c r="BI27" s="7"/>
      <c r="BJ27" s="21">
        <f t="shared" ca="1" si="23"/>
        <v>0.56343051336997163</v>
      </c>
      <c r="BK27">
        <f t="shared" ca="1" si="24"/>
        <v>0</v>
      </c>
      <c r="BL27" s="8"/>
      <c r="BN27" s="7">
        <f t="shared" ca="1" si="25"/>
        <v>0</v>
      </c>
      <c r="BO27" s="42">
        <f t="shared" ca="1" si="26"/>
        <v>0</v>
      </c>
      <c r="BP27" s="42">
        <f t="shared" ca="1" si="27"/>
        <v>0</v>
      </c>
      <c r="BQ27" s="42">
        <f t="shared" ca="1" si="28"/>
        <v>0</v>
      </c>
      <c r="BR27" s="42">
        <f t="shared" ca="1" si="29"/>
        <v>0</v>
      </c>
      <c r="BS27" s="42">
        <f t="shared" ca="1" si="30"/>
        <v>41550</v>
      </c>
      <c r="BT27" s="42">
        <f t="shared" ca="1" si="31"/>
        <v>0</v>
      </c>
      <c r="BU27" s="42">
        <f t="shared" ca="1" si="32"/>
        <v>0</v>
      </c>
      <c r="BV27" s="42">
        <f t="shared" ca="1" si="33"/>
        <v>0</v>
      </c>
      <c r="BW27" s="42">
        <f t="shared" ca="1" si="34"/>
        <v>0</v>
      </c>
      <c r="BX27" s="8">
        <f t="shared" ca="1" si="35"/>
        <v>0</v>
      </c>
      <c r="BZ27" s="7">
        <f t="shared" ca="1" si="36"/>
        <v>0</v>
      </c>
      <c r="CA27" s="42"/>
      <c r="CB27" s="42"/>
      <c r="CC27" s="42"/>
      <c r="CD27" s="8"/>
      <c r="CF27" s="7">
        <f t="shared" ca="1" si="37"/>
        <v>30</v>
      </c>
      <c r="CG27" s="42"/>
      <c r="CH27" s="8"/>
    </row>
    <row r="28" spans="2:86" x14ac:dyDescent="0.3">
      <c r="B28">
        <f t="shared" ca="1" si="2"/>
        <v>1</v>
      </c>
      <c r="C28" t="str">
        <f t="shared" ca="1" si="3"/>
        <v>Men</v>
      </c>
      <c r="D28">
        <f t="shared" ca="1" si="4"/>
        <v>38</v>
      </c>
      <c r="E28">
        <f t="shared" ca="1" si="5"/>
        <v>3</v>
      </c>
      <c r="F28" t="str">
        <f ca="1">VLOOKUP(E28,$Y$4:$Z$10:Z33,2,0)</f>
        <v>Teaching</v>
      </c>
      <c r="G28">
        <f t="shared" ca="1" si="6"/>
        <v>5</v>
      </c>
      <c r="H28" t="str">
        <f t="shared" ca="1" si="7"/>
        <v>Other</v>
      </c>
      <c r="I28">
        <f t="shared" ca="1" si="8"/>
        <v>0</v>
      </c>
      <c r="J28">
        <f t="shared" ca="1" si="9"/>
        <v>3</v>
      </c>
      <c r="K28">
        <f t="shared" ca="1" si="10"/>
        <v>59146</v>
      </c>
      <c r="L28">
        <f t="shared" ca="1" si="11"/>
        <v>9</v>
      </c>
      <c r="M28" t="str">
        <f t="shared" ca="1" si="12"/>
        <v>New Bruncwick</v>
      </c>
      <c r="N28">
        <f t="shared" ca="1" si="13"/>
        <v>354876</v>
      </c>
      <c r="O28">
        <f t="shared" ca="1" si="21"/>
        <v>243463.71543850403</v>
      </c>
      <c r="P28">
        <f t="shared" ca="1" si="14"/>
        <v>3174.2799246120321</v>
      </c>
      <c r="Q28">
        <f t="shared" ca="1" si="15"/>
        <v>3071</v>
      </c>
      <c r="R28">
        <f t="shared" ca="1" si="16"/>
        <v>81701.338169674462</v>
      </c>
      <c r="S28">
        <f t="shared" ca="1" si="17"/>
        <v>2537.4508658439022</v>
      </c>
      <c r="T28">
        <f t="shared" ca="1" si="18"/>
        <v>360587.73079045594</v>
      </c>
      <c r="U28">
        <f t="shared" ca="1" si="19"/>
        <v>328236.05360817851</v>
      </c>
      <c r="V28">
        <f t="shared" ca="1" si="20"/>
        <v>32351.677182277432</v>
      </c>
      <c r="AF28" s="7">
        <f t="shared" ca="1" si="0"/>
        <v>1</v>
      </c>
      <c r="AG28">
        <f t="shared" ca="1" si="1"/>
        <v>0</v>
      </c>
      <c r="AI28" s="8"/>
      <c r="AN28" s="7">
        <f ca="1">IF(Table1[[#This Row],[Column5]]="Teaching",1,0)</f>
        <v>1</v>
      </c>
      <c r="AO28">
        <f ca="1">IF(Table1[[#This Row],[Column5]]="Health",1,0)</f>
        <v>0</v>
      </c>
      <c r="AP28">
        <f ca="1">IF(Table1[[#This Row],[Column5]]="IT",1,0)</f>
        <v>0</v>
      </c>
      <c r="AQ28">
        <f ca="1">IF(Table1[[#This Row],[Column5]]="Construction",1,0)</f>
        <v>0</v>
      </c>
      <c r="AR28">
        <f ca="1">IF(Table1[[#This Row],[Column5]]="Agriculture",1,0)</f>
        <v>0</v>
      </c>
      <c r="AS28">
        <f ca="1">IF(Table1[[#This Row],[Column5]]="General",1,0)</f>
        <v>0</v>
      </c>
      <c r="AT28" s="8"/>
      <c r="AZ28" s="7">
        <f t="shared" ca="1" si="38"/>
        <v>37662.754143783131</v>
      </c>
      <c r="BC28" s="8"/>
      <c r="BE28" s="7">
        <f t="shared" ca="1" si="22"/>
        <v>0</v>
      </c>
      <c r="BG28" s="8"/>
      <c r="BI28" s="7"/>
      <c r="BJ28" s="21">
        <f t="shared" ca="1" si="23"/>
        <v>0.29642053114334688</v>
      </c>
      <c r="BK28">
        <f t="shared" ca="1" si="24"/>
        <v>1</v>
      </c>
      <c r="BL28" s="8"/>
      <c r="BN28" s="7">
        <f t="shared" ca="1" si="25"/>
        <v>0</v>
      </c>
      <c r="BO28" s="42">
        <f t="shared" ca="1" si="26"/>
        <v>0</v>
      </c>
      <c r="BP28" s="42">
        <f t="shared" ca="1" si="27"/>
        <v>57458</v>
      </c>
      <c r="BQ28" s="42">
        <f t="shared" ca="1" si="28"/>
        <v>0</v>
      </c>
      <c r="BR28" s="42">
        <f t="shared" ca="1" si="29"/>
        <v>0</v>
      </c>
      <c r="BS28" s="42">
        <f t="shared" ca="1" si="30"/>
        <v>0</v>
      </c>
      <c r="BT28" s="42">
        <f t="shared" ca="1" si="31"/>
        <v>0</v>
      </c>
      <c r="BU28" s="42">
        <f t="shared" ca="1" si="32"/>
        <v>0</v>
      </c>
      <c r="BV28" s="42">
        <f t="shared" ca="1" si="33"/>
        <v>0</v>
      </c>
      <c r="BW28" s="42">
        <f t="shared" ca="1" si="34"/>
        <v>0</v>
      </c>
      <c r="BX28" s="8">
        <f t="shared" ca="1" si="35"/>
        <v>0</v>
      </c>
      <c r="BZ28" s="7">
        <f t="shared" ca="1" si="36"/>
        <v>1</v>
      </c>
      <c r="CA28" s="42"/>
      <c r="CB28" s="42"/>
      <c r="CC28" s="42"/>
      <c r="CD28" s="8"/>
      <c r="CF28" s="7">
        <f t="shared" ca="1" si="37"/>
        <v>25</v>
      </c>
      <c r="CG28" s="42"/>
      <c r="CH28" s="8"/>
    </row>
    <row r="29" spans="2:86" x14ac:dyDescent="0.3">
      <c r="B29">
        <f t="shared" ca="1" si="2"/>
        <v>1</v>
      </c>
      <c r="C29" t="str">
        <f t="shared" ca="1" si="3"/>
        <v>Men</v>
      </c>
      <c r="D29">
        <f t="shared" ca="1" si="4"/>
        <v>39</v>
      </c>
      <c r="E29">
        <f t="shared" ca="1" si="5"/>
        <v>1</v>
      </c>
      <c r="F29" t="str">
        <f ca="1">VLOOKUP(E29,$Y$4:$Z$10:Z34,2,0)</f>
        <v>Health</v>
      </c>
      <c r="G29">
        <f t="shared" ca="1" si="6"/>
        <v>1</v>
      </c>
      <c r="H29" t="str">
        <f t="shared" ca="1" si="7"/>
        <v>Highschool</v>
      </c>
      <c r="I29">
        <f t="shared" ca="1" si="8"/>
        <v>1</v>
      </c>
      <c r="J29">
        <f t="shared" ca="1" si="9"/>
        <v>2</v>
      </c>
      <c r="K29">
        <f t="shared" ca="1" si="10"/>
        <v>65111</v>
      </c>
      <c r="L29">
        <f t="shared" ca="1" si="11"/>
        <v>4</v>
      </c>
      <c r="M29" t="str">
        <f t="shared" ca="1" si="12"/>
        <v>Alberta</v>
      </c>
      <c r="N29">
        <f t="shared" ca="1" si="13"/>
        <v>260444</v>
      </c>
      <c r="O29">
        <f t="shared" ca="1" si="21"/>
        <v>154666.75197177933</v>
      </c>
      <c r="P29">
        <f t="shared" ca="1" si="14"/>
        <v>112936.98271794904</v>
      </c>
      <c r="Q29">
        <f t="shared" ca="1" si="15"/>
        <v>73470</v>
      </c>
      <c r="R29">
        <f t="shared" ca="1" si="16"/>
        <v>48624.297896380529</v>
      </c>
      <c r="S29">
        <f t="shared" ca="1" si="17"/>
        <v>26743.51445792053</v>
      </c>
      <c r="T29">
        <f t="shared" ca="1" si="18"/>
        <v>400124.49717586953</v>
      </c>
      <c r="U29">
        <f t="shared" ca="1" si="19"/>
        <v>276761.04986815987</v>
      </c>
      <c r="V29">
        <f t="shared" ca="1" si="20"/>
        <v>123363.44730770966</v>
      </c>
      <c r="AF29" s="7">
        <f t="shared" ca="1" si="0"/>
        <v>1</v>
      </c>
      <c r="AG29">
        <f t="shared" ca="1" si="1"/>
        <v>0</v>
      </c>
      <c r="AI29" s="8"/>
      <c r="AN29" s="7">
        <f ca="1">IF(Table1[[#This Row],[Column5]]="Teaching",1,0)</f>
        <v>0</v>
      </c>
      <c r="AO29">
        <f ca="1">IF(Table1[[#This Row],[Column5]]="Health",1,0)</f>
        <v>1</v>
      </c>
      <c r="AP29">
        <f ca="1">IF(Table1[[#This Row],[Column5]]="IT",1,0)</f>
        <v>0</v>
      </c>
      <c r="AQ29">
        <f ca="1">IF(Table1[[#This Row],[Column5]]="Construction",1,0)</f>
        <v>0</v>
      </c>
      <c r="AR29">
        <f ca="1">IF(Table1[[#This Row],[Column5]]="Agriculture",1,0)</f>
        <v>0</v>
      </c>
      <c r="AS29">
        <f ca="1">IF(Table1[[#This Row],[Column5]]="General",1,0)</f>
        <v>0</v>
      </c>
      <c r="AT29" s="8"/>
      <c r="AZ29" s="7">
        <f t="shared" ca="1" si="38"/>
        <v>49007.011016925477</v>
      </c>
      <c r="BC29" s="8"/>
      <c r="BE29" s="7">
        <f t="shared" ca="1" si="22"/>
        <v>0</v>
      </c>
      <c r="BG29" s="8"/>
      <c r="BI29" s="7"/>
      <c r="BJ29" s="21">
        <f t="shared" ca="1" si="23"/>
        <v>0.68605291831091431</v>
      </c>
      <c r="BK29">
        <f t="shared" ca="1" si="24"/>
        <v>0</v>
      </c>
      <c r="BL29" s="8"/>
      <c r="BN29" s="7">
        <f t="shared" ca="1" si="25"/>
        <v>0</v>
      </c>
      <c r="BO29" s="42">
        <f t="shared" ca="1" si="26"/>
        <v>0</v>
      </c>
      <c r="BP29" s="42">
        <f t="shared" ca="1" si="27"/>
        <v>0</v>
      </c>
      <c r="BQ29" s="42">
        <f t="shared" ca="1" si="28"/>
        <v>0</v>
      </c>
      <c r="BR29" s="42">
        <f t="shared" ca="1" si="29"/>
        <v>0</v>
      </c>
      <c r="BS29" s="42">
        <f t="shared" ca="1" si="30"/>
        <v>0</v>
      </c>
      <c r="BT29" s="42">
        <f t="shared" ca="1" si="31"/>
        <v>0</v>
      </c>
      <c r="BU29" s="42">
        <f t="shared" ca="1" si="32"/>
        <v>0</v>
      </c>
      <c r="BV29" s="42">
        <f t="shared" ca="1" si="33"/>
        <v>59146</v>
      </c>
      <c r="BW29" s="42">
        <f t="shared" ca="1" si="34"/>
        <v>0</v>
      </c>
      <c r="BX29" s="8">
        <f t="shared" ca="1" si="35"/>
        <v>0</v>
      </c>
      <c r="BZ29" s="7">
        <f t="shared" ca="1" si="36"/>
        <v>1</v>
      </c>
      <c r="CA29" s="42"/>
      <c r="CB29" s="42"/>
      <c r="CC29" s="42"/>
      <c r="CD29" s="8"/>
      <c r="CF29" s="7">
        <f t="shared" ca="1" si="37"/>
        <v>0</v>
      </c>
      <c r="CG29" s="42"/>
      <c r="CH29" s="8"/>
    </row>
    <row r="30" spans="2:86" x14ac:dyDescent="0.3">
      <c r="B30">
        <f t="shared" ca="1" si="2"/>
        <v>1</v>
      </c>
      <c r="C30" t="str">
        <f t="shared" ca="1" si="3"/>
        <v>Men</v>
      </c>
      <c r="D30">
        <f t="shared" ca="1" si="4"/>
        <v>27</v>
      </c>
      <c r="E30">
        <f t="shared" ca="1" si="5"/>
        <v>1</v>
      </c>
      <c r="F30" t="str">
        <f ca="1">VLOOKUP(E30,$Y$4:$Z$10:Z35,2,0)</f>
        <v>Health</v>
      </c>
      <c r="G30">
        <f t="shared" ca="1" si="6"/>
        <v>4</v>
      </c>
      <c r="H30" t="str">
        <f t="shared" ca="1" si="7"/>
        <v>Technical</v>
      </c>
      <c r="I30">
        <f t="shared" ca="1" si="8"/>
        <v>2</v>
      </c>
      <c r="J30">
        <f t="shared" ca="1" si="9"/>
        <v>2</v>
      </c>
      <c r="K30">
        <f t="shared" ca="1" si="10"/>
        <v>51218</v>
      </c>
      <c r="L30">
        <f t="shared" ca="1" si="11"/>
        <v>7</v>
      </c>
      <c r="M30" t="str">
        <f t="shared" ca="1" si="12"/>
        <v>Ontario</v>
      </c>
      <c r="N30">
        <f t="shared" ca="1" si="13"/>
        <v>307308</v>
      </c>
      <c r="O30">
        <f t="shared" ca="1" si="21"/>
        <v>200792.43799478316</v>
      </c>
      <c r="P30">
        <f t="shared" ca="1" si="14"/>
        <v>72356.97343943236</v>
      </c>
      <c r="Q30">
        <f t="shared" ca="1" si="15"/>
        <v>18868</v>
      </c>
      <c r="R30">
        <f t="shared" ca="1" si="16"/>
        <v>52228.81271027973</v>
      </c>
      <c r="S30">
        <f t="shared" ca="1" si="17"/>
        <v>27716.922586121163</v>
      </c>
      <c r="T30">
        <f t="shared" ca="1" si="18"/>
        <v>407381.89602555352</v>
      </c>
      <c r="U30">
        <f t="shared" ca="1" si="19"/>
        <v>271889.25070506288</v>
      </c>
      <c r="V30">
        <f t="shared" ca="1" si="20"/>
        <v>135492.64532049064</v>
      </c>
      <c r="AF30" s="7">
        <f t="shared" ca="1" si="0"/>
        <v>0</v>
      </c>
      <c r="AG30">
        <f t="shared" ca="1" si="1"/>
        <v>1</v>
      </c>
      <c r="AI30" s="8"/>
      <c r="AN30" s="7">
        <f ca="1">IF(Table1[[#This Row],[Column5]]="Teaching",1,0)</f>
        <v>0</v>
      </c>
      <c r="AO30">
        <f ca="1">IF(Table1[[#This Row],[Column5]]="Health",1,0)</f>
        <v>1</v>
      </c>
      <c r="AP30">
        <f ca="1">IF(Table1[[#This Row],[Column5]]="IT",1,0)</f>
        <v>0</v>
      </c>
      <c r="AQ30">
        <f ca="1">IF(Table1[[#This Row],[Column5]]="Construction",1,0)</f>
        <v>0</v>
      </c>
      <c r="AR30">
        <f ca="1">IF(Table1[[#This Row],[Column5]]="Agriculture",1,0)</f>
        <v>0</v>
      </c>
      <c r="AS30">
        <f ca="1">IF(Table1[[#This Row],[Column5]]="General",1,0)</f>
        <v>0</v>
      </c>
      <c r="AT30" s="8"/>
      <c r="AZ30" s="7">
        <f t="shared" ca="1" si="38"/>
        <v>1058.0933082040108</v>
      </c>
      <c r="BC30" s="8"/>
      <c r="BE30" s="7">
        <f t="shared" ca="1" si="22"/>
        <v>0</v>
      </c>
      <c r="BG30" s="8"/>
      <c r="BI30" s="7"/>
      <c r="BJ30" s="21">
        <f t="shared" ca="1" si="23"/>
        <v>0.59385799623634772</v>
      </c>
      <c r="BK30">
        <f t="shared" ca="1" si="24"/>
        <v>0</v>
      </c>
      <c r="BL30" s="8"/>
      <c r="BN30" s="7">
        <f t="shared" ca="1" si="25"/>
        <v>0</v>
      </c>
      <c r="BO30" s="42">
        <f t="shared" ca="1" si="26"/>
        <v>0</v>
      </c>
      <c r="BP30" s="42">
        <f t="shared" ca="1" si="27"/>
        <v>0</v>
      </c>
      <c r="BQ30" s="42">
        <f t="shared" ca="1" si="28"/>
        <v>65111</v>
      </c>
      <c r="BR30" s="42">
        <f t="shared" ca="1" si="29"/>
        <v>0</v>
      </c>
      <c r="BS30" s="42">
        <f t="shared" ca="1" si="30"/>
        <v>0</v>
      </c>
      <c r="BT30" s="42">
        <f t="shared" ca="1" si="31"/>
        <v>0</v>
      </c>
      <c r="BU30" s="42">
        <f t="shared" ca="1" si="32"/>
        <v>0</v>
      </c>
      <c r="BV30" s="42">
        <f t="shared" ca="1" si="33"/>
        <v>0</v>
      </c>
      <c r="BW30" s="42">
        <f t="shared" ca="1" si="34"/>
        <v>0</v>
      </c>
      <c r="BX30" s="8">
        <f t="shared" ca="1" si="35"/>
        <v>0</v>
      </c>
      <c r="BZ30" s="7">
        <f t="shared" ca="1" si="36"/>
        <v>0</v>
      </c>
      <c r="CA30" s="42"/>
      <c r="CB30" s="42"/>
      <c r="CC30" s="42"/>
      <c r="CD30" s="8"/>
      <c r="CF30" s="7">
        <f t="shared" ca="1" si="37"/>
        <v>39</v>
      </c>
      <c r="CG30" s="42"/>
      <c r="CH30" s="8"/>
    </row>
    <row r="31" spans="2:86" x14ac:dyDescent="0.3">
      <c r="B31">
        <f t="shared" ca="1" si="2"/>
        <v>2</v>
      </c>
      <c r="C31" t="str">
        <f t="shared" ca="1" si="3"/>
        <v>Women</v>
      </c>
      <c r="D31">
        <f t="shared" ca="1" si="4"/>
        <v>40</v>
      </c>
      <c r="E31">
        <f t="shared" ca="1" si="5"/>
        <v>1</v>
      </c>
      <c r="F31" t="str">
        <f ca="1">VLOOKUP(E31,$Y$4:$Z$10:Z36,2,0)</f>
        <v>Health</v>
      </c>
      <c r="G31">
        <f t="shared" ca="1" si="6"/>
        <v>2</v>
      </c>
      <c r="H31" t="str">
        <f t="shared" ca="1" si="7"/>
        <v>College</v>
      </c>
      <c r="I31">
        <f t="shared" ca="1" si="8"/>
        <v>4</v>
      </c>
      <c r="J31">
        <f t="shared" ca="1" si="9"/>
        <v>2</v>
      </c>
      <c r="K31">
        <f t="shared" ca="1" si="10"/>
        <v>62679</v>
      </c>
      <c r="L31">
        <f t="shared" ca="1" si="11"/>
        <v>3</v>
      </c>
      <c r="M31" t="str">
        <f t="shared" ca="1" si="12"/>
        <v>Northwest Ter</v>
      </c>
      <c r="N31">
        <f t="shared" ca="1" si="13"/>
        <v>188037</v>
      </c>
      <c r="O31">
        <f t="shared" ca="1" si="21"/>
        <v>103570.35077168469</v>
      </c>
      <c r="P31">
        <f t="shared" ca="1" si="14"/>
        <v>70535.4681353091</v>
      </c>
      <c r="Q31">
        <f t="shared" ca="1" si="15"/>
        <v>64957</v>
      </c>
      <c r="R31">
        <f t="shared" ca="1" si="16"/>
        <v>67633.077010341367</v>
      </c>
      <c r="S31">
        <f t="shared" ca="1" si="17"/>
        <v>74936.873551160679</v>
      </c>
      <c r="T31">
        <f t="shared" ca="1" si="18"/>
        <v>333509.34168646979</v>
      </c>
      <c r="U31">
        <f t="shared" ca="1" si="19"/>
        <v>236160.42778202606</v>
      </c>
      <c r="V31">
        <f t="shared" ca="1" si="20"/>
        <v>97348.913904443732</v>
      </c>
      <c r="AF31" s="7">
        <f t="shared" ca="1" si="0"/>
        <v>0</v>
      </c>
      <c r="AG31">
        <f t="shared" ca="1" si="1"/>
        <v>1</v>
      </c>
      <c r="AI31" s="8"/>
      <c r="AN31" s="7">
        <f ca="1">IF(Table1[[#This Row],[Column5]]="Teaching",1,0)</f>
        <v>0</v>
      </c>
      <c r="AO31">
        <f ca="1">IF(Table1[[#This Row],[Column5]]="Health",1,0)</f>
        <v>1</v>
      </c>
      <c r="AP31">
        <f ca="1">IF(Table1[[#This Row],[Column5]]="IT",1,0)</f>
        <v>0</v>
      </c>
      <c r="AQ31">
        <f ca="1">IF(Table1[[#This Row],[Column5]]="Construction",1,0)</f>
        <v>0</v>
      </c>
      <c r="AR31">
        <f ca="1">IF(Table1[[#This Row],[Column5]]="Agriculture",1,0)</f>
        <v>0</v>
      </c>
      <c r="AS31">
        <f ca="1">IF(Table1[[#This Row],[Column5]]="General",1,0)</f>
        <v>0</v>
      </c>
      <c r="AT31" s="8"/>
      <c r="AZ31" s="7">
        <f t="shared" ca="1" si="38"/>
        <v>56468.491358974519</v>
      </c>
      <c r="BC31" s="8"/>
      <c r="BE31" s="7">
        <f t="shared" ca="1" si="22"/>
        <v>0</v>
      </c>
      <c r="BG31" s="8"/>
      <c r="BI31" s="7"/>
      <c r="BJ31" s="21">
        <f t="shared" ca="1" si="23"/>
        <v>0.65339150947838376</v>
      </c>
      <c r="BK31">
        <f t="shared" ca="1" si="24"/>
        <v>0</v>
      </c>
      <c r="BL31" s="8"/>
      <c r="BN31" s="7">
        <f t="shared" ca="1" si="25"/>
        <v>0</v>
      </c>
      <c r="BO31" s="42">
        <f t="shared" ca="1" si="26"/>
        <v>0</v>
      </c>
      <c r="BP31" s="42">
        <f t="shared" ca="1" si="27"/>
        <v>0</v>
      </c>
      <c r="BQ31" s="42">
        <f t="shared" ca="1" si="28"/>
        <v>0</v>
      </c>
      <c r="BR31" s="42">
        <f t="shared" ca="1" si="29"/>
        <v>0</v>
      </c>
      <c r="BS31" s="42">
        <f t="shared" ca="1" si="30"/>
        <v>0</v>
      </c>
      <c r="BT31" s="42">
        <f t="shared" ca="1" si="31"/>
        <v>51218</v>
      </c>
      <c r="BU31" s="42">
        <f t="shared" ca="1" si="32"/>
        <v>0</v>
      </c>
      <c r="BV31" s="42">
        <f t="shared" ca="1" si="33"/>
        <v>0</v>
      </c>
      <c r="BW31" s="42">
        <f t="shared" ca="1" si="34"/>
        <v>0</v>
      </c>
      <c r="BX31" s="8">
        <f t="shared" ca="1" si="35"/>
        <v>0</v>
      </c>
      <c r="BZ31" s="7">
        <f t="shared" ca="1" si="36"/>
        <v>1</v>
      </c>
      <c r="CA31" s="42"/>
      <c r="CB31" s="42"/>
      <c r="CC31" s="42"/>
      <c r="CD31" s="8"/>
      <c r="CF31" s="7">
        <f t="shared" ca="1" si="37"/>
        <v>27</v>
      </c>
      <c r="CG31" s="42"/>
      <c r="CH31" s="8"/>
    </row>
    <row r="32" spans="2:86" x14ac:dyDescent="0.3">
      <c r="B32">
        <f t="shared" ca="1" si="2"/>
        <v>2</v>
      </c>
      <c r="C32" t="str">
        <f t="shared" ca="1" si="3"/>
        <v>Women</v>
      </c>
      <c r="D32">
        <f t="shared" ca="1" si="4"/>
        <v>32</v>
      </c>
      <c r="E32">
        <f t="shared" ca="1" si="5"/>
        <v>2</v>
      </c>
      <c r="F32" t="str">
        <f ca="1">VLOOKUP(E32,$Y$4:$Z$10:Z37,2,0)</f>
        <v>Construction</v>
      </c>
      <c r="G32">
        <f t="shared" ca="1" si="6"/>
        <v>3</v>
      </c>
      <c r="H32" t="str">
        <f t="shared" ca="1" si="7"/>
        <v>University</v>
      </c>
      <c r="I32">
        <f t="shared" ca="1" si="8"/>
        <v>1</v>
      </c>
      <c r="J32">
        <f t="shared" ca="1" si="9"/>
        <v>1</v>
      </c>
      <c r="K32">
        <f t="shared" ca="1" si="10"/>
        <v>38274</v>
      </c>
      <c r="L32">
        <f t="shared" ca="1" si="11"/>
        <v>4</v>
      </c>
      <c r="M32" t="str">
        <f t="shared" ca="1" si="12"/>
        <v>Alberta</v>
      </c>
      <c r="N32">
        <f t="shared" ca="1" si="13"/>
        <v>229644</v>
      </c>
      <c r="O32">
        <f t="shared" ca="1" si="21"/>
        <v>44590.113817272402</v>
      </c>
      <c r="P32">
        <f t="shared" ca="1" si="14"/>
        <v>32926.352874724165</v>
      </c>
      <c r="Q32">
        <f t="shared" ca="1" si="15"/>
        <v>29542</v>
      </c>
      <c r="R32">
        <f t="shared" ca="1" si="16"/>
        <v>7825.2141515965814</v>
      </c>
      <c r="S32">
        <f t="shared" ca="1" si="17"/>
        <v>45536.767095474948</v>
      </c>
      <c r="T32">
        <f t="shared" ca="1" si="18"/>
        <v>308107.11997019913</v>
      </c>
      <c r="U32">
        <f t="shared" ca="1" si="19"/>
        <v>81957.32796886898</v>
      </c>
      <c r="V32">
        <f t="shared" ca="1" si="20"/>
        <v>226149.79200133015</v>
      </c>
      <c r="AF32" s="7">
        <f t="shared" ca="1" si="0"/>
        <v>1</v>
      </c>
      <c r="AG32">
        <f t="shared" ca="1" si="1"/>
        <v>0</v>
      </c>
      <c r="AI32" s="8"/>
      <c r="AN32" s="7">
        <f ca="1">IF(Table1[[#This Row],[Column5]]="Teaching",1,0)</f>
        <v>0</v>
      </c>
      <c r="AO32">
        <f ca="1">IF(Table1[[#This Row],[Column5]]="Health",1,0)</f>
        <v>0</v>
      </c>
      <c r="AP32">
        <f ca="1">IF(Table1[[#This Row],[Column5]]="IT",1,0)</f>
        <v>0</v>
      </c>
      <c r="AQ32">
        <f ca="1">IF(Table1[[#This Row],[Column5]]="Construction",1,0)</f>
        <v>1</v>
      </c>
      <c r="AR32">
        <f ca="1">IF(Table1[[#This Row],[Column5]]="Agriculture",1,0)</f>
        <v>0</v>
      </c>
      <c r="AS32">
        <f ca="1">IF(Table1[[#This Row],[Column5]]="General",1,0)</f>
        <v>0</v>
      </c>
      <c r="AT32" s="8"/>
      <c r="AZ32" s="7">
        <f t="shared" ca="1" si="38"/>
        <v>36178.48671971618</v>
      </c>
      <c r="BC32" s="8"/>
      <c r="BE32" s="7">
        <f t="shared" ca="1" si="22"/>
        <v>0</v>
      </c>
      <c r="BG32" s="8"/>
      <c r="BI32" s="7"/>
      <c r="BJ32" s="21">
        <f t="shared" ca="1" si="23"/>
        <v>0.55079771944715505</v>
      </c>
      <c r="BK32">
        <f t="shared" ca="1" si="24"/>
        <v>0</v>
      </c>
      <c r="BL32" s="8"/>
      <c r="BN32" s="7">
        <f t="shared" ca="1" si="25"/>
        <v>0</v>
      </c>
      <c r="BO32" s="42">
        <f t="shared" ca="1" si="26"/>
        <v>0</v>
      </c>
      <c r="BP32" s="42">
        <f t="shared" ca="1" si="27"/>
        <v>62679</v>
      </c>
      <c r="BQ32" s="42">
        <f t="shared" ca="1" si="28"/>
        <v>0</v>
      </c>
      <c r="BR32" s="42">
        <f t="shared" ca="1" si="29"/>
        <v>0</v>
      </c>
      <c r="BS32" s="42">
        <f t="shared" ca="1" si="30"/>
        <v>0</v>
      </c>
      <c r="BT32" s="42">
        <f t="shared" ca="1" si="31"/>
        <v>0</v>
      </c>
      <c r="BU32" s="42">
        <f t="shared" ca="1" si="32"/>
        <v>0</v>
      </c>
      <c r="BV32" s="42">
        <f t="shared" ca="1" si="33"/>
        <v>0</v>
      </c>
      <c r="BW32" s="42">
        <f t="shared" ca="1" si="34"/>
        <v>0</v>
      </c>
      <c r="BX32" s="8">
        <f t="shared" ca="1" si="35"/>
        <v>0</v>
      </c>
      <c r="BZ32" s="7">
        <f t="shared" ca="1" si="36"/>
        <v>1</v>
      </c>
      <c r="CA32" s="42"/>
      <c r="CB32" s="42"/>
      <c r="CC32" s="42"/>
      <c r="CD32" s="8"/>
      <c r="CF32" s="7">
        <f t="shared" ca="1" si="37"/>
        <v>40</v>
      </c>
      <c r="CG32" s="42"/>
      <c r="CH32" s="8"/>
    </row>
    <row r="33" spans="2:86" x14ac:dyDescent="0.3">
      <c r="B33">
        <f t="shared" ca="1" si="2"/>
        <v>1</v>
      </c>
      <c r="C33" t="str">
        <f t="shared" ca="1" si="3"/>
        <v>Men</v>
      </c>
      <c r="D33">
        <f t="shared" ca="1" si="4"/>
        <v>29</v>
      </c>
      <c r="E33">
        <f t="shared" ca="1" si="5"/>
        <v>3</v>
      </c>
      <c r="F33" t="str">
        <f ca="1">VLOOKUP(E33,$Y$4:$Z$10:Z38,2,0)</f>
        <v>Teaching</v>
      </c>
      <c r="G33">
        <f t="shared" ca="1" si="6"/>
        <v>1</v>
      </c>
      <c r="H33" t="str">
        <f t="shared" ca="1" si="7"/>
        <v>Highschool</v>
      </c>
      <c r="I33">
        <f t="shared" ca="1" si="8"/>
        <v>3</v>
      </c>
      <c r="J33">
        <f t="shared" ca="1" si="9"/>
        <v>2</v>
      </c>
      <c r="K33">
        <f t="shared" ca="1" si="10"/>
        <v>80081</v>
      </c>
      <c r="L33">
        <f t="shared" ca="1" si="11"/>
        <v>9</v>
      </c>
      <c r="M33" t="str">
        <f t="shared" ca="1" si="12"/>
        <v>New Bruncwick</v>
      </c>
      <c r="N33">
        <f t="shared" ca="1" si="13"/>
        <v>320324</v>
      </c>
      <c r="O33">
        <f t="shared" ca="1" si="21"/>
        <v>277694.66010688699</v>
      </c>
      <c r="P33">
        <f t="shared" ca="1" si="14"/>
        <v>148765.56960887313</v>
      </c>
      <c r="Q33">
        <f t="shared" ca="1" si="15"/>
        <v>86360</v>
      </c>
      <c r="R33">
        <f t="shared" ca="1" si="16"/>
        <v>154549.87357100227</v>
      </c>
      <c r="S33">
        <f t="shared" ca="1" si="17"/>
        <v>67891.744282310625</v>
      </c>
      <c r="T33">
        <f t="shared" ca="1" si="18"/>
        <v>536981.3138911837</v>
      </c>
      <c r="U33">
        <f t="shared" ca="1" si="19"/>
        <v>518604.53367788927</v>
      </c>
      <c r="V33">
        <f t="shared" ca="1" si="20"/>
        <v>18376.780213294434</v>
      </c>
      <c r="AF33" s="7">
        <f t="shared" ca="1" si="0"/>
        <v>0</v>
      </c>
      <c r="AG33">
        <f t="shared" ca="1" si="1"/>
        <v>1</v>
      </c>
      <c r="AI33" s="8"/>
      <c r="AN33" s="7">
        <f ca="1">IF(Table1[[#This Row],[Column5]]="Teaching",1,0)</f>
        <v>1</v>
      </c>
      <c r="AO33">
        <f ca="1">IF(Table1[[#This Row],[Column5]]="Health",1,0)</f>
        <v>0</v>
      </c>
      <c r="AP33">
        <f ca="1">IF(Table1[[#This Row],[Column5]]="IT",1,0)</f>
        <v>0</v>
      </c>
      <c r="AQ33">
        <f ca="1">IF(Table1[[#This Row],[Column5]]="Construction",1,0)</f>
        <v>0</v>
      </c>
      <c r="AR33">
        <f ca="1">IF(Table1[[#This Row],[Column5]]="Agriculture",1,0)</f>
        <v>0</v>
      </c>
      <c r="AS33">
        <f ca="1">IF(Table1[[#This Row],[Column5]]="General",1,0)</f>
        <v>0</v>
      </c>
      <c r="AT33" s="8"/>
      <c r="AZ33" s="7">
        <f t="shared" ca="1" si="38"/>
        <v>35267.73406765455</v>
      </c>
      <c r="BC33" s="8"/>
      <c r="BE33" s="7">
        <f t="shared" ca="1" si="22"/>
        <v>0</v>
      </c>
      <c r="BG33" s="8"/>
      <c r="BI33" s="7"/>
      <c r="BJ33" s="21">
        <f t="shared" ca="1" si="23"/>
        <v>0.19417060239881034</v>
      </c>
      <c r="BK33">
        <f t="shared" ca="1" si="24"/>
        <v>1</v>
      </c>
      <c r="BL33" s="8"/>
      <c r="BN33" s="7">
        <f t="shared" ca="1" si="25"/>
        <v>0</v>
      </c>
      <c r="BO33" s="42">
        <f t="shared" ca="1" si="26"/>
        <v>0</v>
      </c>
      <c r="BP33" s="42">
        <f t="shared" ca="1" si="27"/>
        <v>0</v>
      </c>
      <c r="BQ33" s="42">
        <f t="shared" ca="1" si="28"/>
        <v>38274</v>
      </c>
      <c r="BR33" s="42">
        <f t="shared" ca="1" si="29"/>
        <v>0</v>
      </c>
      <c r="BS33" s="42">
        <f t="shared" ca="1" si="30"/>
        <v>0</v>
      </c>
      <c r="BT33" s="42">
        <f t="shared" ca="1" si="31"/>
        <v>0</v>
      </c>
      <c r="BU33" s="42">
        <f t="shared" ca="1" si="32"/>
        <v>0</v>
      </c>
      <c r="BV33" s="42">
        <f t="shared" ca="1" si="33"/>
        <v>0</v>
      </c>
      <c r="BW33" s="42">
        <f t="shared" ca="1" si="34"/>
        <v>0</v>
      </c>
      <c r="BX33" s="8">
        <f t="shared" ca="1" si="35"/>
        <v>0</v>
      </c>
      <c r="BZ33" s="7">
        <f t="shared" ca="1" si="36"/>
        <v>0</v>
      </c>
      <c r="CA33" s="42"/>
      <c r="CB33" s="42"/>
      <c r="CC33" s="42"/>
      <c r="CD33" s="8"/>
      <c r="CF33" s="7">
        <f t="shared" ca="1" si="37"/>
        <v>32</v>
      </c>
      <c r="CG33" s="42"/>
      <c r="CH33" s="8"/>
    </row>
    <row r="34" spans="2:86" x14ac:dyDescent="0.3">
      <c r="B34">
        <f t="shared" ca="1" si="2"/>
        <v>2</v>
      </c>
      <c r="C34" t="str">
        <f t="shared" ca="1" si="3"/>
        <v>Women</v>
      </c>
      <c r="D34">
        <f t="shared" ca="1" si="4"/>
        <v>31</v>
      </c>
      <c r="E34">
        <f t="shared" ca="1" si="5"/>
        <v>3</v>
      </c>
      <c r="F34" t="str">
        <f ca="1">VLOOKUP(E34,$Y$4:$Z$10:Z39,2,0)</f>
        <v>Teaching</v>
      </c>
      <c r="G34">
        <f t="shared" ca="1" si="6"/>
        <v>3</v>
      </c>
      <c r="H34" t="str">
        <f t="shared" ca="1" si="7"/>
        <v>University</v>
      </c>
      <c r="I34">
        <f t="shared" ca="1" si="8"/>
        <v>1</v>
      </c>
      <c r="J34">
        <f t="shared" ca="1" si="9"/>
        <v>1</v>
      </c>
      <c r="K34">
        <f t="shared" ca="1" si="10"/>
        <v>69927</v>
      </c>
      <c r="L34">
        <f t="shared" ca="1" si="11"/>
        <v>10</v>
      </c>
      <c r="M34" t="str">
        <f t="shared" ca="1" si="12"/>
        <v>Nova Scotia</v>
      </c>
      <c r="N34">
        <f t="shared" ca="1" si="13"/>
        <v>419562</v>
      </c>
      <c r="O34">
        <f t="shared" ca="1" si="21"/>
        <v>46178.021290969322</v>
      </c>
      <c r="P34">
        <f t="shared" ca="1" si="14"/>
        <v>22637.098691585856</v>
      </c>
      <c r="Q34">
        <f t="shared" ca="1" si="15"/>
        <v>2404</v>
      </c>
      <c r="R34">
        <f t="shared" ca="1" si="16"/>
        <v>43016.403774380444</v>
      </c>
      <c r="S34">
        <f t="shared" ca="1" si="17"/>
        <v>72587.580082863744</v>
      </c>
      <c r="T34">
        <f t="shared" ca="1" si="18"/>
        <v>514786.67877444963</v>
      </c>
      <c r="U34">
        <f t="shared" ca="1" si="19"/>
        <v>91598.425065349758</v>
      </c>
      <c r="V34">
        <f t="shared" ca="1" si="20"/>
        <v>423188.25370909984</v>
      </c>
      <c r="AF34" s="7">
        <f t="shared" ca="1" si="0"/>
        <v>1</v>
      </c>
      <c r="AG34">
        <f t="shared" ca="1" si="1"/>
        <v>0</v>
      </c>
      <c r="AI34" s="8"/>
      <c r="AN34" s="7">
        <f ca="1">IF(Table1[[#This Row],[Column5]]="Teaching",1,0)</f>
        <v>1</v>
      </c>
      <c r="AO34">
        <f ca="1">IF(Table1[[#This Row],[Column5]]="Health",1,0)</f>
        <v>0</v>
      </c>
      <c r="AP34">
        <f ca="1">IF(Table1[[#This Row],[Column5]]="IT",1,0)</f>
        <v>0</v>
      </c>
      <c r="AQ34">
        <f ca="1">IF(Table1[[#This Row],[Column5]]="Construction",1,0)</f>
        <v>0</v>
      </c>
      <c r="AR34">
        <f ca="1">IF(Table1[[#This Row],[Column5]]="Agriculture",1,0)</f>
        <v>0</v>
      </c>
      <c r="AS34">
        <f ca="1">IF(Table1[[#This Row],[Column5]]="General",1,0)</f>
        <v>0</v>
      </c>
      <c r="AT34" s="8"/>
      <c r="AZ34" s="7">
        <f t="shared" ca="1" si="38"/>
        <v>32926.352874724165</v>
      </c>
      <c r="BC34" s="8"/>
      <c r="BE34" s="7">
        <f t="shared" ca="1" si="22"/>
        <v>1</v>
      </c>
      <c r="BG34" s="8"/>
      <c r="BI34" s="7"/>
      <c r="BJ34" s="21">
        <f t="shared" ca="1" si="23"/>
        <v>0.86691805829999313</v>
      </c>
      <c r="BK34">
        <f t="shared" ca="1" si="24"/>
        <v>0</v>
      </c>
      <c r="BL34" s="8"/>
      <c r="BN34" s="7">
        <f t="shared" ca="1" si="25"/>
        <v>0</v>
      </c>
      <c r="BO34" s="42">
        <f t="shared" ca="1" si="26"/>
        <v>0</v>
      </c>
      <c r="BP34" s="42">
        <f t="shared" ca="1" si="27"/>
        <v>0</v>
      </c>
      <c r="BQ34" s="42">
        <f t="shared" ca="1" si="28"/>
        <v>0</v>
      </c>
      <c r="BR34" s="42">
        <f t="shared" ca="1" si="29"/>
        <v>0</v>
      </c>
      <c r="BS34" s="42">
        <f t="shared" ca="1" si="30"/>
        <v>0</v>
      </c>
      <c r="BT34" s="42">
        <f t="shared" ca="1" si="31"/>
        <v>0</v>
      </c>
      <c r="BU34" s="42">
        <f t="shared" ca="1" si="32"/>
        <v>0</v>
      </c>
      <c r="BV34" s="42">
        <f t="shared" ca="1" si="33"/>
        <v>80081</v>
      </c>
      <c r="BW34" s="42">
        <f t="shared" ca="1" si="34"/>
        <v>0</v>
      </c>
      <c r="BX34" s="8">
        <f t="shared" ca="1" si="35"/>
        <v>0</v>
      </c>
      <c r="BZ34" s="7">
        <f t="shared" ca="1" si="36"/>
        <v>1</v>
      </c>
      <c r="CA34" s="42"/>
      <c r="CB34" s="42"/>
      <c r="CC34" s="42"/>
      <c r="CD34" s="8"/>
      <c r="CF34" s="7">
        <f t="shared" ca="1" si="37"/>
        <v>0</v>
      </c>
      <c r="CG34" s="42"/>
      <c r="CH34" s="8"/>
    </row>
    <row r="35" spans="2:86" x14ac:dyDescent="0.3">
      <c r="B35">
        <f t="shared" ca="1" si="2"/>
        <v>1</v>
      </c>
      <c r="C35" t="str">
        <f t="shared" ca="1" si="3"/>
        <v>Men</v>
      </c>
      <c r="D35">
        <f t="shared" ca="1" si="4"/>
        <v>37</v>
      </c>
      <c r="E35">
        <f t="shared" ca="1" si="5"/>
        <v>1</v>
      </c>
      <c r="F35" t="str">
        <f ca="1">VLOOKUP(E35,$Y$4:$Z$10:Z40,2,0)</f>
        <v>Health</v>
      </c>
      <c r="G35">
        <f t="shared" ca="1" si="6"/>
        <v>2</v>
      </c>
      <c r="H35" t="str">
        <f t="shared" ca="1" si="7"/>
        <v>College</v>
      </c>
      <c r="I35">
        <f t="shared" ca="1" si="8"/>
        <v>0</v>
      </c>
      <c r="J35">
        <f t="shared" ca="1" si="9"/>
        <v>2</v>
      </c>
      <c r="K35">
        <f t="shared" ca="1" si="10"/>
        <v>85952</v>
      </c>
      <c r="L35">
        <f t="shared" ca="1" si="11"/>
        <v>3</v>
      </c>
      <c r="M35" t="str">
        <f t="shared" ca="1" si="12"/>
        <v>Northwest Ter</v>
      </c>
      <c r="N35">
        <f t="shared" ca="1" si="13"/>
        <v>515712</v>
      </c>
      <c r="O35">
        <f t="shared" ca="1" si="21"/>
        <v>169606.41372952913</v>
      </c>
      <c r="P35">
        <f t="shared" ca="1" si="14"/>
        <v>95216.80259985161</v>
      </c>
      <c r="Q35">
        <f t="shared" ca="1" si="15"/>
        <v>51340</v>
      </c>
      <c r="R35">
        <f t="shared" ca="1" si="16"/>
        <v>134079.46738251939</v>
      </c>
      <c r="S35">
        <f t="shared" ca="1" si="17"/>
        <v>126202.8033270743</v>
      </c>
      <c r="T35">
        <f t="shared" ca="1" si="18"/>
        <v>737131.6059269259</v>
      </c>
      <c r="U35">
        <f t="shared" ca="1" si="19"/>
        <v>355025.88111204852</v>
      </c>
      <c r="V35">
        <f t="shared" ca="1" si="20"/>
        <v>382105.72481487738</v>
      </c>
      <c r="AF35" s="7">
        <f t="shared" ca="1" si="0"/>
        <v>0</v>
      </c>
      <c r="AG35">
        <f t="shared" ca="1" si="1"/>
        <v>1</v>
      </c>
      <c r="AI35" s="8"/>
      <c r="AN35" s="7">
        <f ca="1">IF(Table1[[#This Row],[Column5]]="Teaching",1,0)</f>
        <v>0</v>
      </c>
      <c r="AO35">
        <f ca="1">IF(Table1[[#This Row],[Column5]]="Health",1,0)</f>
        <v>1</v>
      </c>
      <c r="AP35">
        <f ca="1">IF(Table1[[#This Row],[Column5]]="IT",1,0)</f>
        <v>0</v>
      </c>
      <c r="AQ35">
        <f ca="1">IF(Table1[[#This Row],[Column5]]="Construction",1,0)</f>
        <v>0</v>
      </c>
      <c r="AR35">
        <f ca="1">IF(Table1[[#This Row],[Column5]]="Agriculture",1,0)</f>
        <v>0</v>
      </c>
      <c r="AS35">
        <f ca="1">IF(Table1[[#This Row],[Column5]]="General",1,0)</f>
        <v>0</v>
      </c>
      <c r="AT35" s="8"/>
      <c r="AZ35" s="7">
        <f t="shared" ca="1" si="38"/>
        <v>74382.784804436567</v>
      </c>
      <c r="BC35" s="8"/>
      <c r="BE35" s="7">
        <f t="shared" ca="1" si="22"/>
        <v>0</v>
      </c>
      <c r="BG35" s="8"/>
      <c r="BI35" s="7"/>
      <c r="BJ35" s="21">
        <f t="shared" ca="1" si="23"/>
        <v>0.11006244915166132</v>
      </c>
      <c r="BK35">
        <f t="shared" ca="1" si="24"/>
        <v>1</v>
      </c>
      <c r="BL35" s="8"/>
      <c r="BN35" s="7">
        <f t="shared" ca="1" si="25"/>
        <v>0</v>
      </c>
      <c r="BO35" s="42">
        <f t="shared" ca="1" si="26"/>
        <v>0</v>
      </c>
      <c r="BP35" s="42">
        <f t="shared" ca="1" si="27"/>
        <v>0</v>
      </c>
      <c r="BQ35" s="42">
        <f t="shared" ca="1" si="28"/>
        <v>0</v>
      </c>
      <c r="BR35" s="42">
        <f t="shared" ca="1" si="29"/>
        <v>0</v>
      </c>
      <c r="BS35" s="42">
        <f t="shared" ca="1" si="30"/>
        <v>0</v>
      </c>
      <c r="BT35" s="42">
        <f t="shared" ca="1" si="31"/>
        <v>0</v>
      </c>
      <c r="BU35" s="42">
        <f t="shared" ca="1" si="32"/>
        <v>0</v>
      </c>
      <c r="BV35" s="42">
        <f t="shared" ca="1" si="33"/>
        <v>0</v>
      </c>
      <c r="BW35" s="42">
        <f t="shared" ca="1" si="34"/>
        <v>69927</v>
      </c>
      <c r="BX35" s="8">
        <f t="shared" ca="1" si="35"/>
        <v>0</v>
      </c>
      <c r="BZ35" s="7">
        <f t="shared" ca="1" si="36"/>
        <v>0</v>
      </c>
      <c r="CA35" s="42"/>
      <c r="CB35" s="42"/>
      <c r="CC35" s="42"/>
      <c r="CD35" s="8"/>
      <c r="CF35" s="7">
        <f t="shared" ca="1" si="37"/>
        <v>31</v>
      </c>
      <c r="CG35" s="42"/>
      <c r="CH35" s="8"/>
    </row>
    <row r="36" spans="2:86" x14ac:dyDescent="0.3">
      <c r="B36">
        <f t="shared" ca="1" si="2"/>
        <v>2</v>
      </c>
      <c r="C36" t="str">
        <f t="shared" ca="1" si="3"/>
        <v>Women</v>
      </c>
      <c r="D36">
        <f t="shared" ca="1" si="4"/>
        <v>32</v>
      </c>
      <c r="E36">
        <f t="shared" ca="1" si="5"/>
        <v>4</v>
      </c>
      <c r="F36" t="str">
        <f ca="1">VLOOKUP(E36,$Y$4:$Z$10:Z41,2,0)</f>
        <v>IT</v>
      </c>
      <c r="G36">
        <f t="shared" ca="1" si="6"/>
        <v>5</v>
      </c>
      <c r="H36" t="str">
        <f t="shared" ca="1" si="7"/>
        <v>Other</v>
      </c>
      <c r="I36">
        <f t="shared" ca="1" si="8"/>
        <v>1</v>
      </c>
      <c r="J36">
        <f t="shared" ca="1" si="9"/>
        <v>2</v>
      </c>
      <c r="K36">
        <f t="shared" ca="1" si="10"/>
        <v>30889</v>
      </c>
      <c r="L36">
        <f t="shared" ca="1" si="11"/>
        <v>11</v>
      </c>
      <c r="M36" t="str">
        <f t="shared" ca="1" si="12"/>
        <v>Prince Edward Island</v>
      </c>
      <c r="N36">
        <f t="shared" ca="1" si="13"/>
        <v>185334</v>
      </c>
      <c r="O36">
        <f t="shared" ca="1" si="21"/>
        <v>104611.87272221285</v>
      </c>
      <c r="P36">
        <f t="shared" ca="1" si="14"/>
        <v>42515.275712120594</v>
      </c>
      <c r="Q36">
        <f t="shared" ca="1" si="15"/>
        <v>2597</v>
      </c>
      <c r="R36">
        <f t="shared" ca="1" si="16"/>
        <v>40519.102564495006</v>
      </c>
      <c r="S36">
        <f t="shared" ca="1" si="17"/>
        <v>10074.341569877228</v>
      </c>
      <c r="T36">
        <f t="shared" ca="1" si="18"/>
        <v>237923.61728199781</v>
      </c>
      <c r="U36">
        <f t="shared" ca="1" si="19"/>
        <v>147727.97528670786</v>
      </c>
      <c r="V36">
        <f t="shared" ca="1" si="20"/>
        <v>90195.641995289945</v>
      </c>
      <c r="AF36" s="7">
        <f t="shared" ca="1" si="0"/>
        <v>1</v>
      </c>
      <c r="AG36">
        <f t="shared" ca="1" si="1"/>
        <v>0</v>
      </c>
      <c r="AI36" s="8"/>
      <c r="AN36" s="7">
        <f ca="1">IF(Table1[[#This Row],[Column5]]="Teaching",1,0)</f>
        <v>0</v>
      </c>
      <c r="AO36">
        <f ca="1">IF(Table1[[#This Row],[Column5]]="Health",1,0)</f>
        <v>0</v>
      </c>
      <c r="AP36">
        <f ca="1">IF(Table1[[#This Row],[Column5]]="IT",1,0)</f>
        <v>1</v>
      </c>
      <c r="AQ36">
        <f ca="1">IF(Table1[[#This Row],[Column5]]="Construction",1,0)</f>
        <v>0</v>
      </c>
      <c r="AR36">
        <f ca="1">IF(Table1[[#This Row],[Column5]]="Agriculture",1,0)</f>
        <v>0</v>
      </c>
      <c r="AS36">
        <f ca="1">IF(Table1[[#This Row],[Column5]]="General",1,0)</f>
        <v>0</v>
      </c>
      <c r="AT36" s="8"/>
      <c r="AZ36" s="7">
        <f t="shared" ca="1" si="38"/>
        <v>22637.098691585856</v>
      </c>
      <c r="BC36" s="8"/>
      <c r="BE36" s="7">
        <f t="shared" ca="1" si="22"/>
        <v>1</v>
      </c>
      <c r="BG36" s="8"/>
      <c r="BI36" s="7"/>
      <c r="BJ36" s="21">
        <f t="shared" ca="1" si="23"/>
        <v>0.32887816015436744</v>
      </c>
      <c r="BK36">
        <f t="shared" ca="1" si="24"/>
        <v>0</v>
      </c>
      <c r="BL36" s="8"/>
      <c r="BN36" s="7">
        <f t="shared" ca="1" si="25"/>
        <v>0</v>
      </c>
      <c r="BO36" s="42">
        <f t="shared" ca="1" si="26"/>
        <v>0</v>
      </c>
      <c r="BP36" s="42">
        <f t="shared" ca="1" si="27"/>
        <v>85952</v>
      </c>
      <c r="BQ36" s="42">
        <f t="shared" ca="1" si="28"/>
        <v>0</v>
      </c>
      <c r="BR36" s="42">
        <f t="shared" ca="1" si="29"/>
        <v>0</v>
      </c>
      <c r="BS36" s="42">
        <f t="shared" ca="1" si="30"/>
        <v>0</v>
      </c>
      <c r="BT36" s="42">
        <f t="shared" ca="1" si="31"/>
        <v>0</v>
      </c>
      <c r="BU36" s="42">
        <f t="shared" ca="1" si="32"/>
        <v>0</v>
      </c>
      <c r="BV36" s="42">
        <f t="shared" ca="1" si="33"/>
        <v>0</v>
      </c>
      <c r="BW36" s="42">
        <f t="shared" ca="1" si="34"/>
        <v>0</v>
      </c>
      <c r="BX36" s="8">
        <f t="shared" ca="1" si="35"/>
        <v>0</v>
      </c>
      <c r="BZ36" s="7">
        <f t="shared" ca="1" si="36"/>
        <v>1</v>
      </c>
      <c r="CA36" s="42"/>
      <c r="CB36" s="42"/>
      <c r="CC36" s="42"/>
      <c r="CD36" s="8"/>
      <c r="CF36" s="7">
        <f t="shared" ca="1" si="37"/>
        <v>37</v>
      </c>
      <c r="CG36" s="42"/>
      <c r="CH36" s="8"/>
    </row>
    <row r="37" spans="2:86" x14ac:dyDescent="0.3">
      <c r="B37">
        <f t="shared" ca="1" si="2"/>
        <v>1</v>
      </c>
      <c r="C37" t="str">
        <f t="shared" ca="1" si="3"/>
        <v>Men</v>
      </c>
      <c r="D37">
        <f t="shared" ca="1" si="4"/>
        <v>43</v>
      </c>
      <c r="E37">
        <f t="shared" ca="1" si="5"/>
        <v>4</v>
      </c>
      <c r="F37" t="str">
        <f ca="1">VLOOKUP(E37,$Y$4:$Z$10:Z42,2,0)</f>
        <v>IT</v>
      </c>
      <c r="G37">
        <f t="shared" ca="1" si="6"/>
        <v>3</v>
      </c>
      <c r="H37" t="str">
        <f t="shared" ca="1" si="7"/>
        <v>University</v>
      </c>
      <c r="I37">
        <f t="shared" ca="1" si="8"/>
        <v>2</v>
      </c>
      <c r="J37">
        <f t="shared" ca="1" si="9"/>
        <v>1</v>
      </c>
      <c r="K37">
        <f t="shared" ca="1" si="10"/>
        <v>64550</v>
      </c>
      <c r="L37">
        <f t="shared" ca="1" si="11"/>
        <v>1</v>
      </c>
      <c r="M37" t="str">
        <f t="shared" ca="1" si="12"/>
        <v>Yukon</v>
      </c>
      <c r="N37">
        <f t="shared" ca="1" si="13"/>
        <v>258200</v>
      </c>
      <c r="O37">
        <f t="shared" ca="1" si="21"/>
        <v>18534.387853407054</v>
      </c>
      <c r="P37">
        <f t="shared" ca="1" si="14"/>
        <v>48354.218344998662</v>
      </c>
      <c r="Q37">
        <f t="shared" ca="1" si="15"/>
        <v>21574</v>
      </c>
      <c r="R37">
        <f t="shared" ca="1" si="16"/>
        <v>13119.725080543274</v>
      </c>
      <c r="S37">
        <f t="shared" ca="1" si="17"/>
        <v>4172.2303363548035</v>
      </c>
      <c r="T37">
        <f t="shared" ca="1" si="18"/>
        <v>310726.44868135347</v>
      </c>
      <c r="U37">
        <f t="shared" ca="1" si="19"/>
        <v>53228.112933950324</v>
      </c>
      <c r="V37">
        <f t="shared" ca="1" si="20"/>
        <v>257498.33574740315</v>
      </c>
      <c r="AF37" s="7">
        <f t="shared" ca="1" si="0"/>
        <v>1</v>
      </c>
      <c r="AG37">
        <f t="shared" ca="1" si="1"/>
        <v>0</v>
      </c>
      <c r="AI37" s="8"/>
      <c r="AN37" s="7">
        <f ca="1">IF(Table1[[#This Row],[Column5]]="Teaching",1,0)</f>
        <v>0</v>
      </c>
      <c r="AO37">
        <f ca="1">IF(Table1[[#This Row],[Column5]]="Health",1,0)</f>
        <v>0</v>
      </c>
      <c r="AP37">
        <f ca="1">IF(Table1[[#This Row],[Column5]]="IT",1,0)</f>
        <v>1</v>
      </c>
      <c r="AQ37">
        <f ca="1">IF(Table1[[#This Row],[Column5]]="Construction",1,0)</f>
        <v>0</v>
      </c>
      <c r="AR37">
        <f ca="1">IF(Table1[[#This Row],[Column5]]="Agriculture",1,0)</f>
        <v>0</v>
      </c>
      <c r="AS37">
        <f ca="1">IF(Table1[[#This Row],[Column5]]="General",1,0)</f>
        <v>0</v>
      </c>
      <c r="AT37" s="8"/>
      <c r="AZ37" s="7">
        <f t="shared" ca="1" si="38"/>
        <v>47608.401299925805</v>
      </c>
      <c r="BC37" s="8"/>
      <c r="BE37" s="7">
        <f t="shared" ca="1" si="22"/>
        <v>0</v>
      </c>
      <c r="BG37" s="8"/>
      <c r="BI37" s="7"/>
      <c r="BJ37" s="21">
        <f t="shared" ca="1" si="23"/>
        <v>0.56445052026186693</v>
      </c>
      <c r="BK37">
        <f t="shared" ca="1" si="24"/>
        <v>0</v>
      </c>
      <c r="BL37" s="8"/>
      <c r="BN37" s="7">
        <f t="shared" ca="1" si="25"/>
        <v>0</v>
      </c>
      <c r="BO37" s="42">
        <f t="shared" ca="1" si="26"/>
        <v>0</v>
      </c>
      <c r="BP37" s="42">
        <f t="shared" ca="1" si="27"/>
        <v>0</v>
      </c>
      <c r="BQ37" s="42">
        <f t="shared" ca="1" si="28"/>
        <v>0</v>
      </c>
      <c r="BR37" s="42">
        <f t="shared" ca="1" si="29"/>
        <v>0</v>
      </c>
      <c r="BS37" s="42">
        <f t="shared" ca="1" si="30"/>
        <v>0</v>
      </c>
      <c r="BT37" s="42">
        <f t="shared" ca="1" si="31"/>
        <v>0</v>
      </c>
      <c r="BU37" s="42">
        <f t="shared" ca="1" si="32"/>
        <v>0</v>
      </c>
      <c r="BV37" s="42">
        <f t="shared" ca="1" si="33"/>
        <v>0</v>
      </c>
      <c r="BW37" s="42">
        <f t="shared" ca="1" si="34"/>
        <v>0</v>
      </c>
      <c r="BX37" s="8">
        <f t="shared" ca="1" si="35"/>
        <v>30889</v>
      </c>
      <c r="BZ37" s="7">
        <f t="shared" ca="1" si="36"/>
        <v>1</v>
      </c>
      <c r="CA37" s="42"/>
      <c r="CB37" s="42"/>
      <c r="CC37" s="42"/>
      <c r="CD37" s="8"/>
      <c r="CF37" s="7">
        <f t="shared" ca="1" si="37"/>
        <v>32</v>
      </c>
      <c r="CG37" s="42"/>
      <c r="CH37" s="8"/>
    </row>
    <row r="38" spans="2:86" x14ac:dyDescent="0.3">
      <c r="B38">
        <f t="shared" ca="1" si="2"/>
        <v>1</v>
      </c>
      <c r="C38" t="str">
        <f t="shared" ca="1" si="3"/>
        <v>Men</v>
      </c>
      <c r="D38">
        <f t="shared" ca="1" si="4"/>
        <v>41</v>
      </c>
      <c r="E38">
        <f t="shared" ca="1" si="5"/>
        <v>6</v>
      </c>
      <c r="F38" t="str">
        <f ca="1">VLOOKUP(E38,$Y$4:$Z$10:Z43,2,0)</f>
        <v>Agriculture</v>
      </c>
      <c r="G38">
        <f t="shared" ca="1" si="6"/>
        <v>1</v>
      </c>
      <c r="H38" t="str">
        <f t="shared" ca="1" si="7"/>
        <v>Highschool</v>
      </c>
      <c r="I38">
        <f t="shared" ca="1" si="8"/>
        <v>1</v>
      </c>
      <c r="J38">
        <f t="shared" ca="1" si="9"/>
        <v>3</v>
      </c>
      <c r="K38">
        <f t="shared" ca="1" si="10"/>
        <v>45644</v>
      </c>
      <c r="L38">
        <f t="shared" ca="1" si="11"/>
        <v>8</v>
      </c>
      <c r="M38" t="str">
        <f t="shared" ca="1" si="12"/>
        <v>NewFarmland</v>
      </c>
      <c r="N38">
        <f t="shared" ca="1" si="13"/>
        <v>182576</v>
      </c>
      <c r="O38">
        <f t="shared" ca="1" si="21"/>
        <v>152876.23172316491</v>
      </c>
      <c r="P38">
        <f t="shared" ca="1" si="14"/>
        <v>39766.894175982561</v>
      </c>
      <c r="Q38">
        <f t="shared" ca="1" si="15"/>
        <v>1884</v>
      </c>
      <c r="R38">
        <f t="shared" ca="1" si="16"/>
        <v>6079.4126494242555</v>
      </c>
      <c r="S38">
        <f t="shared" ca="1" si="17"/>
        <v>26560.412245847154</v>
      </c>
      <c r="T38">
        <f t="shared" ca="1" si="18"/>
        <v>248903.30642182974</v>
      </c>
      <c r="U38">
        <f t="shared" ca="1" si="19"/>
        <v>160839.64437258916</v>
      </c>
      <c r="V38">
        <f t="shared" ca="1" si="20"/>
        <v>88063.662049240578</v>
      </c>
      <c r="AF38" s="7">
        <f t="shared" ca="1" si="0"/>
        <v>1</v>
      </c>
      <c r="AG38">
        <f t="shared" ca="1" si="1"/>
        <v>0</v>
      </c>
      <c r="AI38" s="8"/>
      <c r="AN38" s="7">
        <f ca="1">IF(Table1[[#This Row],[Column5]]="Teaching",1,0)</f>
        <v>0</v>
      </c>
      <c r="AO38">
        <f ca="1">IF(Table1[[#This Row],[Column5]]="Health",1,0)</f>
        <v>0</v>
      </c>
      <c r="AP38">
        <f ca="1">IF(Table1[[#This Row],[Column5]]="IT",1,0)</f>
        <v>0</v>
      </c>
      <c r="AQ38">
        <f ca="1">IF(Table1[[#This Row],[Column5]]="Construction",1,0)</f>
        <v>0</v>
      </c>
      <c r="AR38">
        <f ca="1">IF(Table1[[#This Row],[Column5]]="Agriculture",1,0)</f>
        <v>1</v>
      </c>
      <c r="AS38">
        <f ca="1">IF(Table1[[#This Row],[Column5]]="General",1,0)</f>
        <v>0</v>
      </c>
      <c r="AT38" s="8"/>
      <c r="AZ38" s="7">
        <f t="shared" ca="1" si="38"/>
        <v>21257.637856060297</v>
      </c>
      <c r="BC38" s="8"/>
      <c r="BE38" s="7">
        <f t="shared" ca="1" si="22"/>
        <v>0</v>
      </c>
      <c r="BG38" s="8"/>
      <c r="BI38" s="7"/>
      <c r="BJ38" s="21">
        <f t="shared" ca="1" si="23"/>
        <v>7.1783066821870856E-2</v>
      </c>
      <c r="BK38">
        <f t="shared" ca="1" si="24"/>
        <v>1</v>
      </c>
      <c r="BL38" s="8"/>
      <c r="BN38" s="7">
        <f t="shared" ca="1" si="25"/>
        <v>0</v>
      </c>
      <c r="BO38" s="42">
        <f t="shared" ca="1" si="26"/>
        <v>0</v>
      </c>
      <c r="BP38" s="42">
        <f t="shared" ca="1" si="27"/>
        <v>0</v>
      </c>
      <c r="BQ38" s="42">
        <f t="shared" ca="1" si="28"/>
        <v>0</v>
      </c>
      <c r="BR38" s="42">
        <f t="shared" ca="1" si="29"/>
        <v>0</v>
      </c>
      <c r="BS38" s="42">
        <f t="shared" ca="1" si="30"/>
        <v>0</v>
      </c>
      <c r="BT38" s="42">
        <f t="shared" ca="1" si="31"/>
        <v>0</v>
      </c>
      <c r="BU38" s="42">
        <f t="shared" ca="1" si="32"/>
        <v>0</v>
      </c>
      <c r="BV38" s="42">
        <f t="shared" ca="1" si="33"/>
        <v>0</v>
      </c>
      <c r="BW38" s="42">
        <f t="shared" ca="1" si="34"/>
        <v>0</v>
      </c>
      <c r="BX38" s="8">
        <f t="shared" ca="1" si="35"/>
        <v>0</v>
      </c>
      <c r="BZ38" s="7">
        <f t="shared" ca="1" si="36"/>
        <v>0</v>
      </c>
      <c r="CA38" s="42"/>
      <c r="CB38" s="42"/>
      <c r="CC38" s="42"/>
      <c r="CD38" s="8"/>
      <c r="CF38" s="7">
        <f t="shared" ca="1" si="37"/>
        <v>43</v>
      </c>
      <c r="CG38" s="42"/>
      <c r="CH38" s="8"/>
    </row>
    <row r="39" spans="2:86" x14ac:dyDescent="0.3">
      <c r="B39">
        <f t="shared" ca="1" si="2"/>
        <v>1</v>
      </c>
      <c r="C39" t="str">
        <f t="shared" ca="1" si="3"/>
        <v>Men</v>
      </c>
      <c r="D39">
        <f t="shared" ca="1" si="4"/>
        <v>35</v>
      </c>
      <c r="E39">
        <f t="shared" ca="1" si="5"/>
        <v>1</v>
      </c>
      <c r="F39" t="str">
        <f ca="1">VLOOKUP(E39,$Y$4:$Z$10:Z44,2,0)</f>
        <v>Health</v>
      </c>
      <c r="G39">
        <f t="shared" ca="1" si="6"/>
        <v>1</v>
      </c>
      <c r="H39" t="str">
        <f t="shared" ca="1" si="7"/>
        <v>Highschool</v>
      </c>
      <c r="I39">
        <f t="shared" ca="1" si="8"/>
        <v>3</v>
      </c>
      <c r="J39">
        <f t="shared" ca="1" si="9"/>
        <v>2</v>
      </c>
      <c r="K39">
        <f t="shared" ca="1" si="10"/>
        <v>82346</v>
      </c>
      <c r="L39">
        <f t="shared" ca="1" si="11"/>
        <v>9</v>
      </c>
      <c r="M39" t="str">
        <f t="shared" ca="1" si="12"/>
        <v>New Bruncwick</v>
      </c>
      <c r="N39">
        <f t="shared" ca="1" si="13"/>
        <v>494076</v>
      </c>
      <c r="O39">
        <f t="shared" ca="1" si="21"/>
        <v>15798.324878227464</v>
      </c>
      <c r="P39">
        <f t="shared" ca="1" si="14"/>
        <v>2506.4749375162855</v>
      </c>
      <c r="Q39">
        <f t="shared" ca="1" si="15"/>
        <v>159</v>
      </c>
      <c r="R39">
        <f t="shared" ca="1" si="16"/>
        <v>140584.4208030178</v>
      </c>
      <c r="S39">
        <f t="shared" ca="1" si="17"/>
        <v>75529.711361465641</v>
      </c>
      <c r="T39">
        <f t="shared" ca="1" si="18"/>
        <v>572112.18629898189</v>
      </c>
      <c r="U39">
        <f t="shared" ca="1" si="19"/>
        <v>156541.74568124526</v>
      </c>
      <c r="V39">
        <f t="shared" ca="1" si="20"/>
        <v>415570.44061773666</v>
      </c>
      <c r="AF39" s="7">
        <f t="shared" ca="1" si="0"/>
        <v>0</v>
      </c>
      <c r="AG39">
        <f t="shared" ca="1" si="1"/>
        <v>1</v>
      </c>
      <c r="AI39" s="8"/>
      <c r="AN39" s="7">
        <f ca="1">IF(Table1[[#This Row],[Column5]]="Teaching",1,0)</f>
        <v>0</v>
      </c>
      <c r="AO39">
        <f ca="1">IF(Table1[[#This Row],[Column5]]="Health",1,0)</f>
        <v>1</v>
      </c>
      <c r="AP39">
        <f ca="1">IF(Table1[[#This Row],[Column5]]="IT",1,0)</f>
        <v>0</v>
      </c>
      <c r="AQ39">
        <f ca="1">IF(Table1[[#This Row],[Column5]]="Construction",1,0)</f>
        <v>0</v>
      </c>
      <c r="AR39">
        <f ca="1">IF(Table1[[#This Row],[Column5]]="Agriculture",1,0)</f>
        <v>0</v>
      </c>
      <c r="AS39">
        <f ca="1">IF(Table1[[#This Row],[Column5]]="General",1,0)</f>
        <v>0</v>
      </c>
      <c r="AT39" s="8"/>
      <c r="AZ39" s="7">
        <f t="shared" ca="1" si="38"/>
        <v>48354.218344998662</v>
      </c>
      <c r="BC39" s="8"/>
      <c r="BE39" s="7">
        <f t="shared" ca="1" si="22"/>
        <v>0</v>
      </c>
      <c r="BG39" s="8"/>
      <c r="BI39" s="7"/>
      <c r="BJ39" s="21">
        <f t="shared" ca="1" si="23"/>
        <v>0.83732928601330359</v>
      </c>
      <c r="BK39">
        <f t="shared" ca="1" si="24"/>
        <v>0</v>
      </c>
      <c r="BL39" s="8"/>
      <c r="BN39" s="7">
        <f t="shared" ca="1" si="25"/>
        <v>45644</v>
      </c>
      <c r="BO39" s="42">
        <f t="shared" ca="1" si="26"/>
        <v>0</v>
      </c>
      <c r="BP39" s="42">
        <f t="shared" ca="1" si="27"/>
        <v>0</v>
      </c>
      <c r="BQ39" s="42">
        <f t="shared" ca="1" si="28"/>
        <v>0</v>
      </c>
      <c r="BR39" s="42">
        <f t="shared" ca="1" si="29"/>
        <v>0</v>
      </c>
      <c r="BS39" s="42">
        <f t="shared" ca="1" si="30"/>
        <v>0</v>
      </c>
      <c r="BT39" s="42">
        <f t="shared" ca="1" si="31"/>
        <v>0</v>
      </c>
      <c r="BU39" s="42">
        <f t="shared" ca="1" si="32"/>
        <v>45644</v>
      </c>
      <c r="BV39" s="42">
        <f t="shared" ca="1" si="33"/>
        <v>0</v>
      </c>
      <c r="BW39" s="42">
        <f t="shared" ca="1" si="34"/>
        <v>0</v>
      </c>
      <c r="BX39" s="8">
        <f t="shared" ca="1" si="35"/>
        <v>0</v>
      </c>
      <c r="BZ39" s="7">
        <f t="shared" ca="1" si="36"/>
        <v>0</v>
      </c>
      <c r="CA39" s="42"/>
      <c r="CB39" s="42"/>
      <c r="CC39" s="42"/>
      <c r="CD39" s="8"/>
      <c r="CF39" s="7">
        <f t="shared" ca="1" si="37"/>
        <v>41</v>
      </c>
      <c r="CG39" s="42"/>
      <c r="CH39" s="8"/>
    </row>
    <row r="40" spans="2:86" x14ac:dyDescent="0.3">
      <c r="B40">
        <f t="shared" ca="1" si="2"/>
        <v>2</v>
      </c>
      <c r="C40" t="str">
        <f t="shared" ca="1" si="3"/>
        <v>Women</v>
      </c>
      <c r="D40">
        <f t="shared" ca="1" si="4"/>
        <v>42</v>
      </c>
      <c r="E40">
        <f t="shared" ca="1" si="5"/>
        <v>3</v>
      </c>
      <c r="F40" t="str">
        <f ca="1">VLOOKUP(E40,$Y$4:$Z$10:Z45,2,0)</f>
        <v>Teaching</v>
      </c>
      <c r="G40">
        <f t="shared" ca="1" si="6"/>
        <v>5</v>
      </c>
      <c r="H40" t="str">
        <f t="shared" ca="1" si="7"/>
        <v>Other</v>
      </c>
      <c r="I40">
        <f t="shared" ca="1" si="8"/>
        <v>1</v>
      </c>
      <c r="J40">
        <f t="shared" ca="1" si="9"/>
        <v>3</v>
      </c>
      <c r="K40">
        <f t="shared" ca="1" si="10"/>
        <v>40967</v>
      </c>
      <c r="L40">
        <f t="shared" ca="1" si="11"/>
        <v>10</v>
      </c>
      <c r="M40" t="str">
        <f t="shared" ca="1" si="12"/>
        <v>Nova Scotia</v>
      </c>
      <c r="N40">
        <f t="shared" ca="1" si="13"/>
        <v>204835</v>
      </c>
      <c r="O40">
        <f t="shared" ca="1" si="21"/>
        <v>16417.060030570596</v>
      </c>
      <c r="P40">
        <f t="shared" ca="1" si="14"/>
        <v>88220.262337543012</v>
      </c>
      <c r="Q40">
        <f t="shared" ca="1" si="15"/>
        <v>34500</v>
      </c>
      <c r="R40">
        <f t="shared" ca="1" si="16"/>
        <v>31224.009962957683</v>
      </c>
      <c r="S40">
        <f t="shared" ca="1" si="17"/>
        <v>16691.662875392685</v>
      </c>
      <c r="T40">
        <f t="shared" ca="1" si="18"/>
        <v>309746.92521293572</v>
      </c>
      <c r="U40">
        <f t="shared" ca="1" si="19"/>
        <v>82141.069993528276</v>
      </c>
      <c r="V40">
        <f t="shared" ca="1" si="20"/>
        <v>227605.85521940744</v>
      </c>
      <c r="AF40" s="7">
        <f t="shared" ca="1" si="0"/>
        <v>1</v>
      </c>
      <c r="AG40">
        <f t="shared" ca="1" si="1"/>
        <v>0</v>
      </c>
      <c r="AI40" s="8"/>
      <c r="AN40" s="7">
        <f ca="1">IF(Table1[[#This Row],[Column5]]="Teaching",1,0)</f>
        <v>1</v>
      </c>
      <c r="AO40">
        <f ca="1">IF(Table1[[#This Row],[Column5]]="Health",1,0)</f>
        <v>0</v>
      </c>
      <c r="AP40">
        <f ca="1">IF(Table1[[#This Row],[Column5]]="IT",1,0)</f>
        <v>0</v>
      </c>
      <c r="AQ40">
        <f ca="1">IF(Table1[[#This Row],[Column5]]="Construction",1,0)</f>
        <v>0</v>
      </c>
      <c r="AR40">
        <f ca="1">IF(Table1[[#This Row],[Column5]]="Agriculture",1,0)</f>
        <v>0</v>
      </c>
      <c r="AS40">
        <f ca="1">IF(Table1[[#This Row],[Column5]]="General",1,0)</f>
        <v>0</v>
      </c>
      <c r="AT40" s="8"/>
      <c r="AZ40" s="7">
        <f t="shared" ca="1" si="38"/>
        <v>13255.631391994188</v>
      </c>
      <c r="BC40" s="8"/>
      <c r="BE40" s="7">
        <f t="shared" ca="1" si="22"/>
        <v>1</v>
      </c>
      <c r="BG40" s="8"/>
      <c r="BI40" s="7"/>
      <c r="BJ40" s="21">
        <f t="shared" ca="1" si="23"/>
        <v>3.1975495426265321E-2</v>
      </c>
      <c r="BK40">
        <f t="shared" ca="1" si="24"/>
        <v>1</v>
      </c>
      <c r="BL40" s="8"/>
      <c r="BN40" s="7">
        <f t="shared" ca="1" si="25"/>
        <v>0</v>
      </c>
      <c r="BO40" s="42">
        <f t="shared" ca="1" si="26"/>
        <v>0</v>
      </c>
      <c r="BP40" s="42">
        <f t="shared" ca="1" si="27"/>
        <v>0</v>
      </c>
      <c r="BQ40" s="42">
        <f t="shared" ca="1" si="28"/>
        <v>0</v>
      </c>
      <c r="BR40" s="42">
        <f t="shared" ca="1" si="29"/>
        <v>0</v>
      </c>
      <c r="BS40" s="42">
        <f t="shared" ca="1" si="30"/>
        <v>0</v>
      </c>
      <c r="BT40" s="42">
        <f t="shared" ca="1" si="31"/>
        <v>0</v>
      </c>
      <c r="BU40" s="42">
        <f t="shared" ca="1" si="32"/>
        <v>0</v>
      </c>
      <c r="BV40" s="42">
        <f t="shared" ca="1" si="33"/>
        <v>82346</v>
      </c>
      <c r="BW40" s="42">
        <f t="shared" ca="1" si="34"/>
        <v>0</v>
      </c>
      <c r="BX40" s="8">
        <f t="shared" ca="1" si="35"/>
        <v>0</v>
      </c>
      <c r="BZ40" s="7">
        <f t="shared" ca="1" si="36"/>
        <v>1</v>
      </c>
      <c r="CA40" s="42"/>
      <c r="CB40" s="42"/>
      <c r="CC40" s="42"/>
      <c r="CD40" s="8"/>
      <c r="CF40" s="7">
        <f t="shared" ca="1" si="37"/>
        <v>35</v>
      </c>
      <c r="CG40" s="42"/>
      <c r="CH40" s="8"/>
    </row>
    <row r="41" spans="2:86" x14ac:dyDescent="0.3">
      <c r="B41">
        <f t="shared" ca="1" si="2"/>
        <v>1</v>
      </c>
      <c r="C41" t="str">
        <f t="shared" ca="1" si="3"/>
        <v>Men</v>
      </c>
      <c r="D41">
        <f t="shared" ca="1" si="4"/>
        <v>26</v>
      </c>
      <c r="E41">
        <f t="shared" ca="1" si="5"/>
        <v>3</v>
      </c>
      <c r="F41" t="str">
        <f ca="1">VLOOKUP(E41,$Y$4:$Z$10:Z46,2,0)</f>
        <v>Teaching</v>
      </c>
      <c r="G41">
        <f t="shared" ca="1" si="6"/>
        <v>2</v>
      </c>
      <c r="H41" t="str">
        <f t="shared" ca="1" si="7"/>
        <v>College</v>
      </c>
      <c r="I41">
        <f t="shared" ca="1" si="8"/>
        <v>3</v>
      </c>
      <c r="J41">
        <f t="shared" ca="1" si="9"/>
        <v>1</v>
      </c>
      <c r="K41">
        <f t="shared" ca="1" si="10"/>
        <v>84915</v>
      </c>
      <c r="L41">
        <f t="shared" ca="1" si="11"/>
        <v>11</v>
      </c>
      <c r="M41" t="str">
        <f t="shared" ca="1" si="12"/>
        <v>Prince Edward Island</v>
      </c>
      <c r="N41">
        <f t="shared" ca="1" si="13"/>
        <v>254745</v>
      </c>
      <c r="O41">
        <f t="shared" ca="1" si="21"/>
        <v>91401.451355598736</v>
      </c>
      <c r="P41">
        <f t="shared" ca="1" si="14"/>
        <v>19173.193867051872</v>
      </c>
      <c r="Q41">
        <f t="shared" ca="1" si="15"/>
        <v>12639</v>
      </c>
      <c r="R41">
        <f t="shared" ca="1" si="16"/>
        <v>124539.59905019648</v>
      </c>
      <c r="S41">
        <f t="shared" ca="1" si="17"/>
        <v>113686.11100876238</v>
      </c>
      <c r="T41">
        <f t="shared" ca="1" si="18"/>
        <v>387604.30487581424</v>
      </c>
      <c r="U41">
        <f t="shared" ca="1" si="19"/>
        <v>228580.05040579522</v>
      </c>
      <c r="V41">
        <f t="shared" ca="1" si="20"/>
        <v>159024.25447001902</v>
      </c>
      <c r="AF41" s="7">
        <f t="shared" ca="1" si="0"/>
        <v>0</v>
      </c>
      <c r="AG41">
        <f t="shared" ca="1" si="1"/>
        <v>1</v>
      </c>
      <c r="AI41" s="8"/>
      <c r="AN41" s="7">
        <f ca="1">IF(Table1[[#This Row],[Column5]]="Teaching",1,0)</f>
        <v>1</v>
      </c>
      <c r="AO41">
        <f ca="1">IF(Table1[[#This Row],[Column5]]="Health",1,0)</f>
        <v>0</v>
      </c>
      <c r="AP41">
        <f ca="1">IF(Table1[[#This Row],[Column5]]="IT",1,0)</f>
        <v>0</v>
      </c>
      <c r="AQ41">
        <f ca="1">IF(Table1[[#This Row],[Column5]]="Construction",1,0)</f>
        <v>0</v>
      </c>
      <c r="AR41">
        <f ca="1">IF(Table1[[#This Row],[Column5]]="Agriculture",1,0)</f>
        <v>0</v>
      </c>
      <c r="AS41">
        <f ca="1">IF(Table1[[#This Row],[Column5]]="General",1,0)</f>
        <v>0</v>
      </c>
      <c r="AT41" s="8"/>
      <c r="AZ41" s="7">
        <f t="shared" ca="1" si="38"/>
        <v>1253.2374687581428</v>
      </c>
      <c r="BC41" s="8"/>
      <c r="BE41" s="7">
        <f t="shared" ca="1" si="22"/>
        <v>0</v>
      </c>
      <c r="BG41" s="8"/>
      <c r="BI41" s="7"/>
      <c r="BJ41" s="21">
        <f t="shared" ca="1" si="23"/>
        <v>8.0147728808897867E-2</v>
      </c>
      <c r="BK41">
        <f t="shared" ca="1" si="24"/>
        <v>1</v>
      </c>
      <c r="BL41" s="8"/>
      <c r="BN41" s="7">
        <f t="shared" ca="1" si="25"/>
        <v>0</v>
      </c>
      <c r="BO41" s="42">
        <f t="shared" ca="1" si="26"/>
        <v>0</v>
      </c>
      <c r="BP41" s="42">
        <f t="shared" ca="1" si="27"/>
        <v>0</v>
      </c>
      <c r="BQ41" s="42">
        <f t="shared" ca="1" si="28"/>
        <v>0</v>
      </c>
      <c r="BR41" s="42">
        <f t="shared" ca="1" si="29"/>
        <v>0</v>
      </c>
      <c r="BS41" s="42">
        <f t="shared" ca="1" si="30"/>
        <v>0</v>
      </c>
      <c r="BT41" s="42">
        <f t="shared" ca="1" si="31"/>
        <v>0</v>
      </c>
      <c r="BU41" s="42">
        <f t="shared" ca="1" si="32"/>
        <v>0</v>
      </c>
      <c r="BV41" s="42">
        <f t="shared" ca="1" si="33"/>
        <v>0</v>
      </c>
      <c r="BW41" s="42">
        <f t="shared" ca="1" si="34"/>
        <v>40967</v>
      </c>
      <c r="BX41" s="8">
        <f t="shared" ca="1" si="35"/>
        <v>0</v>
      </c>
      <c r="BZ41" s="7">
        <f t="shared" ca="1" si="36"/>
        <v>0</v>
      </c>
      <c r="CA41" s="42"/>
      <c r="CB41" s="42"/>
      <c r="CC41" s="42"/>
      <c r="CD41" s="8"/>
      <c r="CF41" s="7">
        <f t="shared" ca="1" si="37"/>
        <v>42</v>
      </c>
      <c r="CG41" s="42"/>
      <c r="CH41" s="8"/>
    </row>
    <row r="42" spans="2:86" x14ac:dyDescent="0.3">
      <c r="B42">
        <f t="shared" ca="1" si="2"/>
        <v>2</v>
      </c>
      <c r="C42" t="str">
        <f t="shared" ca="1" si="3"/>
        <v>Women</v>
      </c>
      <c r="D42">
        <f t="shared" ca="1" si="4"/>
        <v>32</v>
      </c>
      <c r="E42">
        <f t="shared" ca="1" si="5"/>
        <v>5</v>
      </c>
      <c r="F42" t="str">
        <f ca="1">VLOOKUP(E42,$Y$4:$Z$10:Z47,2,0)</f>
        <v>General</v>
      </c>
      <c r="G42">
        <f t="shared" ca="1" si="6"/>
        <v>3</v>
      </c>
      <c r="H42" t="str">
        <f t="shared" ca="1" si="7"/>
        <v>University</v>
      </c>
      <c r="I42">
        <f t="shared" ca="1" si="8"/>
        <v>1</v>
      </c>
      <c r="J42">
        <f t="shared" ca="1" si="9"/>
        <v>3</v>
      </c>
      <c r="K42">
        <f t="shared" ca="1" si="10"/>
        <v>85581</v>
      </c>
      <c r="L42">
        <f t="shared" ca="1" si="11"/>
        <v>9</v>
      </c>
      <c r="M42" t="str">
        <f t="shared" ca="1" si="12"/>
        <v>New Bruncwick</v>
      </c>
      <c r="N42">
        <f t="shared" ca="1" si="13"/>
        <v>256743</v>
      </c>
      <c r="O42">
        <f t="shared" ca="1" si="21"/>
        <v>195075.73665655978</v>
      </c>
      <c r="P42">
        <f t="shared" ca="1" si="14"/>
        <v>196375.99901329027</v>
      </c>
      <c r="Q42">
        <f t="shared" ca="1" si="15"/>
        <v>55844</v>
      </c>
      <c r="R42">
        <f t="shared" ca="1" si="16"/>
        <v>152612.58739627906</v>
      </c>
      <c r="S42">
        <f t="shared" ca="1" si="17"/>
        <v>42392.411855616672</v>
      </c>
      <c r="T42">
        <f t="shared" ca="1" si="18"/>
        <v>495511.41086890694</v>
      </c>
      <c r="U42">
        <f t="shared" ca="1" si="19"/>
        <v>403532.32405283884</v>
      </c>
      <c r="V42">
        <f t="shared" ca="1" si="20"/>
        <v>91979.086816068098</v>
      </c>
      <c r="AF42" s="7">
        <f t="shared" ca="1" si="0"/>
        <v>1</v>
      </c>
      <c r="AG42">
        <f t="shared" ca="1" si="1"/>
        <v>0</v>
      </c>
      <c r="AI42" s="8"/>
      <c r="AN42" s="7">
        <f ca="1">IF(Table1[[#This Row],[Column5]]="Teaching",1,0)</f>
        <v>0</v>
      </c>
      <c r="AO42">
        <f ca="1">IF(Table1[[#This Row],[Column5]]="Health",1,0)</f>
        <v>0</v>
      </c>
      <c r="AP42">
        <f ca="1">IF(Table1[[#This Row],[Column5]]="IT",1,0)</f>
        <v>0</v>
      </c>
      <c r="AQ42">
        <f ca="1">IF(Table1[[#This Row],[Column5]]="Construction",1,0)</f>
        <v>0</v>
      </c>
      <c r="AR42">
        <f ca="1">IF(Table1[[#This Row],[Column5]]="Agriculture",1,0)</f>
        <v>0</v>
      </c>
      <c r="AS42">
        <f ca="1">IF(Table1[[#This Row],[Column5]]="General",1,0)</f>
        <v>1</v>
      </c>
      <c r="AT42" s="8"/>
      <c r="AZ42" s="7">
        <f t="shared" ca="1" si="38"/>
        <v>29406.754112514336</v>
      </c>
      <c r="BC42" s="8"/>
      <c r="BE42" s="7">
        <f t="shared" ca="1" si="22"/>
        <v>1</v>
      </c>
      <c r="BG42" s="8"/>
      <c r="BI42" s="7"/>
      <c r="BJ42" s="21">
        <f t="shared" ca="1" si="23"/>
        <v>0.35879585999960251</v>
      </c>
      <c r="BK42">
        <f t="shared" ca="1" si="24"/>
        <v>0</v>
      </c>
      <c r="BL42" s="8"/>
      <c r="BN42" s="7">
        <f t="shared" ca="1" si="25"/>
        <v>0</v>
      </c>
      <c r="BO42" s="42">
        <f t="shared" ca="1" si="26"/>
        <v>0</v>
      </c>
      <c r="BP42" s="42">
        <f t="shared" ca="1" si="27"/>
        <v>0</v>
      </c>
      <c r="BQ42" s="42">
        <f t="shared" ca="1" si="28"/>
        <v>0</v>
      </c>
      <c r="BR42" s="42">
        <f t="shared" ca="1" si="29"/>
        <v>0</v>
      </c>
      <c r="BS42" s="42">
        <f t="shared" ca="1" si="30"/>
        <v>0</v>
      </c>
      <c r="BT42" s="42">
        <f t="shared" ca="1" si="31"/>
        <v>0</v>
      </c>
      <c r="BU42" s="42">
        <f t="shared" ca="1" si="32"/>
        <v>0</v>
      </c>
      <c r="BV42" s="42">
        <f t="shared" ca="1" si="33"/>
        <v>0</v>
      </c>
      <c r="BW42" s="42">
        <f t="shared" ca="1" si="34"/>
        <v>0</v>
      </c>
      <c r="BX42" s="8">
        <f t="shared" ca="1" si="35"/>
        <v>84915</v>
      </c>
      <c r="BZ42" s="7">
        <f t="shared" ca="1" si="36"/>
        <v>1</v>
      </c>
      <c r="CA42" s="42"/>
      <c r="CB42" s="42"/>
      <c r="CC42" s="42"/>
      <c r="CD42" s="8"/>
      <c r="CF42" s="7">
        <f t="shared" ca="1" si="37"/>
        <v>26</v>
      </c>
      <c r="CG42" s="42"/>
      <c r="CH42" s="8"/>
    </row>
    <row r="43" spans="2:86" x14ac:dyDescent="0.3">
      <c r="B43">
        <f t="shared" ca="1" si="2"/>
        <v>1</v>
      </c>
      <c r="C43" t="str">
        <f t="shared" ca="1" si="3"/>
        <v>Men</v>
      </c>
      <c r="D43">
        <f t="shared" ca="1" si="4"/>
        <v>26</v>
      </c>
      <c r="E43">
        <f t="shared" ca="1" si="5"/>
        <v>4</v>
      </c>
      <c r="F43" t="str">
        <f ca="1">VLOOKUP(E43,$Y$4:$Z$10:Z48,2,0)</f>
        <v>IT</v>
      </c>
      <c r="G43">
        <f t="shared" ca="1" si="6"/>
        <v>5</v>
      </c>
      <c r="H43" t="str">
        <f t="shared" ca="1" si="7"/>
        <v>Other</v>
      </c>
      <c r="I43">
        <f t="shared" ca="1" si="8"/>
        <v>1</v>
      </c>
      <c r="J43">
        <f t="shared" ca="1" si="9"/>
        <v>3</v>
      </c>
      <c r="K43">
        <f t="shared" ca="1" si="10"/>
        <v>75346</v>
      </c>
      <c r="L43">
        <f t="shared" ca="1" si="11"/>
        <v>1</v>
      </c>
      <c r="M43" t="str">
        <f t="shared" ca="1" si="12"/>
        <v>Yukon</v>
      </c>
      <c r="N43">
        <f t="shared" ca="1" si="13"/>
        <v>452076</v>
      </c>
      <c r="O43">
        <f t="shared" ca="1" si="21"/>
        <v>35055.999147180119</v>
      </c>
      <c r="P43">
        <f t="shared" ca="1" si="14"/>
        <v>143265.39566836916</v>
      </c>
      <c r="Q43">
        <f t="shared" ca="1" si="15"/>
        <v>88294</v>
      </c>
      <c r="R43">
        <f t="shared" ca="1" si="16"/>
        <v>13334.421864275824</v>
      </c>
      <c r="S43">
        <f t="shared" ca="1" si="17"/>
        <v>69435.738435145278</v>
      </c>
      <c r="T43">
        <f t="shared" ca="1" si="18"/>
        <v>664777.13410351437</v>
      </c>
      <c r="U43">
        <f t="shared" ca="1" si="19"/>
        <v>136684.42101145594</v>
      </c>
      <c r="V43">
        <f t="shared" ca="1" si="20"/>
        <v>528092.71309205843</v>
      </c>
      <c r="AF43" s="7">
        <f t="shared" ca="1" si="0"/>
        <v>0</v>
      </c>
      <c r="AG43">
        <f t="shared" ca="1" si="1"/>
        <v>1</v>
      </c>
      <c r="AI43" s="8"/>
      <c r="AN43" s="7">
        <f ca="1">IF(Table1[[#This Row],[Column5]]="Teaching",1,0)</f>
        <v>0</v>
      </c>
      <c r="AO43">
        <f ca="1">IF(Table1[[#This Row],[Column5]]="Health",1,0)</f>
        <v>0</v>
      </c>
      <c r="AP43">
        <f ca="1">IF(Table1[[#This Row],[Column5]]="IT",1,0)</f>
        <v>1</v>
      </c>
      <c r="AQ43">
        <f ca="1">IF(Table1[[#This Row],[Column5]]="Construction",1,0)</f>
        <v>0</v>
      </c>
      <c r="AR43">
        <f ca="1">IF(Table1[[#This Row],[Column5]]="Agriculture",1,0)</f>
        <v>0</v>
      </c>
      <c r="AS43">
        <f ca="1">IF(Table1[[#This Row],[Column5]]="General",1,0)</f>
        <v>0</v>
      </c>
      <c r="AT43" s="8"/>
      <c r="AZ43" s="7">
        <f t="shared" ca="1" si="38"/>
        <v>19173.193867051872</v>
      </c>
      <c r="BC43" s="8"/>
      <c r="BE43" s="7">
        <f t="shared" ca="1" si="22"/>
        <v>1</v>
      </c>
      <c r="BG43" s="8"/>
      <c r="BI43" s="7"/>
      <c r="BJ43" s="21">
        <f t="shared" ca="1" si="23"/>
        <v>0.75980936834328405</v>
      </c>
      <c r="BK43">
        <f t="shared" ca="1" si="24"/>
        <v>0</v>
      </c>
      <c r="BL43" s="8"/>
      <c r="BN43" s="7">
        <f t="shared" ca="1" si="25"/>
        <v>0</v>
      </c>
      <c r="BO43" s="42">
        <f t="shared" ca="1" si="26"/>
        <v>0</v>
      </c>
      <c r="BP43" s="42">
        <f t="shared" ca="1" si="27"/>
        <v>0</v>
      </c>
      <c r="BQ43" s="42">
        <f t="shared" ca="1" si="28"/>
        <v>0</v>
      </c>
      <c r="BR43" s="42">
        <f t="shared" ca="1" si="29"/>
        <v>0</v>
      </c>
      <c r="BS43" s="42">
        <f t="shared" ca="1" si="30"/>
        <v>0</v>
      </c>
      <c r="BT43" s="42">
        <f t="shared" ca="1" si="31"/>
        <v>0</v>
      </c>
      <c r="BU43" s="42">
        <f t="shared" ca="1" si="32"/>
        <v>0</v>
      </c>
      <c r="BV43" s="42">
        <f t="shared" ca="1" si="33"/>
        <v>85581</v>
      </c>
      <c r="BW43" s="42">
        <f t="shared" ca="1" si="34"/>
        <v>0</v>
      </c>
      <c r="BX43" s="8">
        <f t="shared" ca="1" si="35"/>
        <v>0</v>
      </c>
      <c r="BZ43" s="7">
        <f t="shared" ca="1" si="36"/>
        <v>1</v>
      </c>
      <c r="CA43" s="42"/>
      <c r="CB43" s="42"/>
      <c r="CC43" s="42"/>
      <c r="CD43" s="8"/>
      <c r="CF43" s="7">
        <f t="shared" ca="1" si="37"/>
        <v>32</v>
      </c>
      <c r="CG43" s="42"/>
      <c r="CH43" s="8"/>
    </row>
    <row r="44" spans="2:86" x14ac:dyDescent="0.3">
      <c r="B44">
        <f t="shared" ca="1" si="2"/>
        <v>2</v>
      </c>
      <c r="C44" t="str">
        <f t="shared" ca="1" si="3"/>
        <v>Women</v>
      </c>
      <c r="D44">
        <f t="shared" ca="1" si="4"/>
        <v>40</v>
      </c>
      <c r="E44">
        <f t="shared" ca="1" si="5"/>
        <v>1</v>
      </c>
      <c r="F44" t="str">
        <f ca="1">VLOOKUP(E44,$Y$4:$Z$10:Z49,2,0)</f>
        <v>Health</v>
      </c>
      <c r="G44">
        <f t="shared" ca="1" si="6"/>
        <v>3</v>
      </c>
      <c r="H44" t="str">
        <f t="shared" ca="1" si="7"/>
        <v>University</v>
      </c>
      <c r="I44">
        <f t="shared" ca="1" si="8"/>
        <v>4</v>
      </c>
      <c r="J44">
        <f t="shared" ca="1" si="9"/>
        <v>1</v>
      </c>
      <c r="K44">
        <f t="shared" ca="1" si="10"/>
        <v>73112</v>
      </c>
      <c r="L44">
        <f t="shared" ca="1" si="11"/>
        <v>7</v>
      </c>
      <c r="M44" t="str">
        <f t="shared" ca="1" si="12"/>
        <v>Ontario</v>
      </c>
      <c r="N44">
        <f t="shared" ca="1" si="13"/>
        <v>438672</v>
      </c>
      <c r="O44">
        <f t="shared" ca="1" si="21"/>
        <v>201710.10156176329</v>
      </c>
      <c r="P44">
        <f t="shared" ca="1" si="14"/>
        <v>18207.5046304682</v>
      </c>
      <c r="Q44">
        <f t="shared" ca="1" si="15"/>
        <v>10405</v>
      </c>
      <c r="R44">
        <f t="shared" ca="1" si="16"/>
        <v>48076.836168823327</v>
      </c>
      <c r="S44">
        <f t="shared" ca="1" si="17"/>
        <v>105727.78897310729</v>
      </c>
      <c r="T44">
        <f t="shared" ca="1" si="18"/>
        <v>562607.29360357556</v>
      </c>
      <c r="U44">
        <f t="shared" ca="1" si="19"/>
        <v>260191.93773058662</v>
      </c>
      <c r="V44">
        <f t="shared" ca="1" si="20"/>
        <v>302415.35587298893</v>
      </c>
      <c r="AF44" s="7">
        <f t="shared" ca="1" si="0"/>
        <v>1</v>
      </c>
      <c r="AG44">
        <f t="shared" ca="1" si="1"/>
        <v>0</v>
      </c>
      <c r="AI44" s="8"/>
      <c r="AN44" s="7">
        <f ca="1">IF(Table1[[#This Row],[Column5]]="Teaching",1,0)</f>
        <v>0</v>
      </c>
      <c r="AO44">
        <f ca="1">IF(Table1[[#This Row],[Column5]]="Health",1,0)</f>
        <v>1</v>
      </c>
      <c r="AP44">
        <f ca="1">IF(Table1[[#This Row],[Column5]]="IT",1,0)</f>
        <v>0</v>
      </c>
      <c r="AQ44">
        <f ca="1">IF(Table1[[#This Row],[Column5]]="Construction",1,0)</f>
        <v>0</v>
      </c>
      <c r="AR44">
        <f ca="1">IF(Table1[[#This Row],[Column5]]="Agriculture",1,0)</f>
        <v>0</v>
      </c>
      <c r="AS44">
        <f ca="1">IF(Table1[[#This Row],[Column5]]="General",1,0)</f>
        <v>0</v>
      </c>
      <c r="AT44" s="8"/>
      <c r="AZ44" s="7">
        <f t="shared" ca="1" si="38"/>
        <v>65458.666337763425</v>
      </c>
      <c r="BC44" s="8"/>
      <c r="BE44" s="7">
        <f t="shared" ca="1" si="22"/>
        <v>0</v>
      </c>
      <c r="BG44" s="8"/>
      <c r="BI44" s="7"/>
      <c r="BJ44" s="21">
        <f t="shared" ca="1" si="23"/>
        <v>7.7544481784434738E-2</v>
      </c>
      <c r="BK44">
        <f t="shared" ca="1" si="24"/>
        <v>1</v>
      </c>
      <c r="BL44" s="8"/>
      <c r="BN44" s="7">
        <f t="shared" ca="1" si="25"/>
        <v>0</v>
      </c>
      <c r="BO44" s="42">
        <f t="shared" ca="1" si="26"/>
        <v>0</v>
      </c>
      <c r="BP44" s="42">
        <f t="shared" ca="1" si="27"/>
        <v>0</v>
      </c>
      <c r="BQ44" s="42">
        <f t="shared" ca="1" si="28"/>
        <v>0</v>
      </c>
      <c r="BR44" s="42">
        <f t="shared" ca="1" si="29"/>
        <v>0</v>
      </c>
      <c r="BS44" s="42">
        <f t="shared" ca="1" si="30"/>
        <v>0</v>
      </c>
      <c r="BT44" s="42">
        <f t="shared" ca="1" si="31"/>
        <v>0</v>
      </c>
      <c r="BU44" s="42">
        <f t="shared" ca="1" si="32"/>
        <v>0</v>
      </c>
      <c r="BV44" s="42">
        <f t="shared" ca="1" si="33"/>
        <v>0</v>
      </c>
      <c r="BW44" s="42">
        <f t="shared" ca="1" si="34"/>
        <v>0</v>
      </c>
      <c r="BX44" s="8">
        <f t="shared" ca="1" si="35"/>
        <v>0</v>
      </c>
      <c r="BZ44" s="7">
        <f t="shared" ca="1" si="36"/>
        <v>0</v>
      </c>
      <c r="CA44" s="42"/>
      <c r="CB44" s="42"/>
      <c r="CC44" s="42"/>
      <c r="CD44" s="8"/>
      <c r="CF44" s="7">
        <f t="shared" ca="1" si="37"/>
        <v>26</v>
      </c>
      <c r="CG44" s="42"/>
      <c r="CH44" s="8"/>
    </row>
    <row r="45" spans="2:86" x14ac:dyDescent="0.3">
      <c r="B45">
        <f t="shared" ca="1" si="2"/>
        <v>1</v>
      </c>
      <c r="C45" t="str">
        <f t="shared" ca="1" si="3"/>
        <v>Men</v>
      </c>
      <c r="D45">
        <f t="shared" ca="1" si="4"/>
        <v>37</v>
      </c>
      <c r="E45">
        <f t="shared" ca="1" si="5"/>
        <v>4</v>
      </c>
      <c r="F45" t="str">
        <f ca="1">VLOOKUP(E45,$Y$4:$Z$10:Z50,2,0)</f>
        <v>IT</v>
      </c>
      <c r="G45">
        <f t="shared" ca="1" si="6"/>
        <v>1</v>
      </c>
      <c r="H45" t="str">
        <f t="shared" ca="1" si="7"/>
        <v>Highschool</v>
      </c>
      <c r="I45">
        <f t="shared" ca="1" si="8"/>
        <v>3</v>
      </c>
      <c r="J45">
        <f t="shared" ca="1" si="9"/>
        <v>1</v>
      </c>
      <c r="K45">
        <f t="shared" ca="1" si="10"/>
        <v>40462</v>
      </c>
      <c r="L45">
        <f t="shared" ca="1" si="11"/>
        <v>10</v>
      </c>
      <c r="M45" t="str">
        <f t="shared" ca="1" si="12"/>
        <v>Nova Scotia</v>
      </c>
      <c r="N45">
        <f t="shared" ca="1" si="13"/>
        <v>202310</v>
      </c>
      <c r="O45">
        <f t="shared" ca="1" si="21"/>
        <v>138215.62197259901</v>
      </c>
      <c r="P45">
        <f t="shared" ca="1" si="14"/>
        <v>39718.68253938359</v>
      </c>
      <c r="Q45">
        <f t="shared" ca="1" si="15"/>
        <v>3213</v>
      </c>
      <c r="R45">
        <f t="shared" ca="1" si="16"/>
        <v>74751.082753334456</v>
      </c>
      <c r="S45">
        <f t="shared" ca="1" si="17"/>
        <v>33233.38354987913</v>
      </c>
      <c r="T45">
        <f t="shared" ca="1" si="18"/>
        <v>275262.06608926272</v>
      </c>
      <c r="U45">
        <f t="shared" ca="1" si="19"/>
        <v>216179.70472593346</v>
      </c>
      <c r="V45">
        <f t="shared" ca="1" si="20"/>
        <v>59082.361363329255</v>
      </c>
      <c r="AF45" s="7">
        <f t="shared" ca="1" si="0"/>
        <v>0</v>
      </c>
      <c r="AG45">
        <f t="shared" ca="1" si="1"/>
        <v>1</v>
      </c>
      <c r="AI45" s="8"/>
      <c r="AN45" s="7">
        <f ca="1">IF(Table1[[#This Row],[Column5]]="Teaching",1,0)</f>
        <v>0</v>
      </c>
      <c r="AO45">
        <f ca="1">IF(Table1[[#This Row],[Column5]]="Health",1,0)</f>
        <v>0</v>
      </c>
      <c r="AP45">
        <f ca="1">IF(Table1[[#This Row],[Column5]]="IT",1,0)</f>
        <v>1</v>
      </c>
      <c r="AQ45">
        <f ca="1">IF(Table1[[#This Row],[Column5]]="Construction",1,0)</f>
        <v>0</v>
      </c>
      <c r="AR45">
        <f ca="1">IF(Table1[[#This Row],[Column5]]="Agriculture",1,0)</f>
        <v>0</v>
      </c>
      <c r="AS45">
        <f ca="1">IF(Table1[[#This Row],[Column5]]="General",1,0)</f>
        <v>0</v>
      </c>
      <c r="AT45" s="8"/>
      <c r="AZ45" s="7">
        <f t="shared" ca="1" si="38"/>
        <v>47755.131889456388</v>
      </c>
      <c r="BC45" s="8"/>
      <c r="BE45" s="7">
        <f t="shared" ca="1" si="22"/>
        <v>0</v>
      </c>
      <c r="BG45" s="8"/>
      <c r="BI45" s="7"/>
      <c r="BJ45" s="21">
        <f t="shared" ca="1" si="23"/>
        <v>0.45981986897217808</v>
      </c>
      <c r="BK45">
        <f t="shared" ca="1" si="24"/>
        <v>0</v>
      </c>
      <c r="BL45" s="8"/>
      <c r="BN45" s="7">
        <f t="shared" ca="1" si="25"/>
        <v>73112</v>
      </c>
      <c r="BO45" s="42">
        <f t="shared" ca="1" si="26"/>
        <v>0</v>
      </c>
      <c r="BP45" s="42">
        <f t="shared" ca="1" si="27"/>
        <v>0</v>
      </c>
      <c r="BQ45" s="42">
        <f t="shared" ca="1" si="28"/>
        <v>0</v>
      </c>
      <c r="BR45" s="42">
        <f t="shared" ca="1" si="29"/>
        <v>0</v>
      </c>
      <c r="BS45" s="42">
        <f t="shared" ca="1" si="30"/>
        <v>0</v>
      </c>
      <c r="BT45" s="42">
        <f t="shared" ca="1" si="31"/>
        <v>73112</v>
      </c>
      <c r="BU45" s="42">
        <f t="shared" ca="1" si="32"/>
        <v>0</v>
      </c>
      <c r="BV45" s="42">
        <f t="shared" ca="1" si="33"/>
        <v>0</v>
      </c>
      <c r="BW45" s="42">
        <f t="shared" ca="1" si="34"/>
        <v>0</v>
      </c>
      <c r="BX45" s="8">
        <f t="shared" ca="1" si="35"/>
        <v>0</v>
      </c>
      <c r="BZ45" s="7">
        <f t="shared" ca="1" si="36"/>
        <v>0</v>
      </c>
      <c r="CA45" s="42"/>
      <c r="CB45" s="42"/>
      <c r="CC45" s="42"/>
      <c r="CD45" s="8"/>
      <c r="CF45" s="7">
        <f t="shared" ca="1" si="37"/>
        <v>40</v>
      </c>
      <c r="CG45" s="42"/>
      <c r="CH45" s="8"/>
    </row>
    <row r="46" spans="2:86" x14ac:dyDescent="0.3">
      <c r="B46">
        <f t="shared" ca="1" si="2"/>
        <v>2</v>
      </c>
      <c r="C46" t="str">
        <f t="shared" ca="1" si="3"/>
        <v>Women</v>
      </c>
      <c r="D46">
        <f t="shared" ca="1" si="4"/>
        <v>28</v>
      </c>
      <c r="E46">
        <f t="shared" ca="1" si="5"/>
        <v>3</v>
      </c>
      <c r="F46" t="str">
        <f ca="1">VLOOKUP(E46,$Y$4:$Z$10:Z51,2,0)</f>
        <v>Teaching</v>
      </c>
      <c r="G46">
        <f t="shared" ca="1" si="6"/>
        <v>5</v>
      </c>
      <c r="H46" t="str">
        <f t="shared" ca="1" si="7"/>
        <v>Other</v>
      </c>
      <c r="I46">
        <f t="shared" ca="1" si="8"/>
        <v>1</v>
      </c>
      <c r="J46">
        <f t="shared" ca="1" si="9"/>
        <v>2</v>
      </c>
      <c r="K46">
        <f t="shared" ca="1" si="10"/>
        <v>41267</v>
      </c>
      <c r="L46">
        <f t="shared" ca="1" si="11"/>
        <v>9</v>
      </c>
      <c r="M46" t="str">
        <f t="shared" ca="1" si="12"/>
        <v>New Bruncwick</v>
      </c>
      <c r="N46">
        <f t="shared" ca="1" si="13"/>
        <v>165068</v>
      </c>
      <c r="O46">
        <f t="shared" ca="1" si="21"/>
        <v>88282.870283133365</v>
      </c>
      <c r="P46">
        <f t="shared" ca="1" si="14"/>
        <v>81262.245274629968</v>
      </c>
      <c r="Q46">
        <f t="shared" ca="1" si="15"/>
        <v>49182</v>
      </c>
      <c r="R46">
        <f t="shared" ca="1" si="16"/>
        <v>77800.22324005171</v>
      </c>
      <c r="S46">
        <f t="shared" ca="1" si="17"/>
        <v>14211.083351587824</v>
      </c>
      <c r="T46">
        <f t="shared" ca="1" si="18"/>
        <v>260541.32862621779</v>
      </c>
      <c r="U46">
        <f t="shared" ca="1" si="19"/>
        <v>215265.09352318506</v>
      </c>
      <c r="V46">
        <f t="shared" ca="1" si="20"/>
        <v>45276.235103032726</v>
      </c>
      <c r="AF46" s="7">
        <f t="shared" ca="1" si="0"/>
        <v>0</v>
      </c>
      <c r="AG46">
        <f t="shared" ca="1" si="1"/>
        <v>1</v>
      </c>
      <c r="AI46" s="8"/>
      <c r="AN46" s="7">
        <f ca="1">IF(Table1[[#This Row],[Column5]]="Teaching",1,0)</f>
        <v>1</v>
      </c>
      <c r="AO46">
        <f ca="1">IF(Table1[[#This Row],[Column5]]="Health",1,0)</f>
        <v>0</v>
      </c>
      <c r="AP46">
        <f ca="1">IF(Table1[[#This Row],[Column5]]="IT",1,0)</f>
        <v>0</v>
      </c>
      <c r="AQ46">
        <f ca="1">IF(Table1[[#This Row],[Column5]]="Construction",1,0)</f>
        <v>0</v>
      </c>
      <c r="AR46">
        <f ca="1">IF(Table1[[#This Row],[Column5]]="Agriculture",1,0)</f>
        <v>0</v>
      </c>
      <c r="AS46">
        <f ca="1">IF(Table1[[#This Row],[Column5]]="General",1,0)</f>
        <v>0</v>
      </c>
      <c r="AT46" s="8"/>
      <c r="AZ46" s="7">
        <f t="shared" ca="1" si="38"/>
        <v>18207.5046304682</v>
      </c>
      <c r="BC46" s="8"/>
      <c r="BE46" s="7">
        <f t="shared" ca="1" si="22"/>
        <v>0</v>
      </c>
      <c r="BG46" s="8"/>
      <c r="BI46" s="7"/>
      <c r="BJ46" s="21">
        <f t="shared" ca="1" si="23"/>
        <v>0.6831872965874104</v>
      </c>
      <c r="BK46">
        <f t="shared" ca="1" si="24"/>
        <v>0</v>
      </c>
      <c r="BL46" s="8"/>
      <c r="BN46" s="7">
        <f t="shared" ca="1" si="25"/>
        <v>0</v>
      </c>
      <c r="BO46" s="42">
        <f t="shared" ca="1" si="26"/>
        <v>0</v>
      </c>
      <c r="BP46" s="42">
        <f t="shared" ca="1" si="27"/>
        <v>0</v>
      </c>
      <c r="BQ46" s="42">
        <f t="shared" ca="1" si="28"/>
        <v>0</v>
      </c>
      <c r="BR46" s="42">
        <f t="shared" ca="1" si="29"/>
        <v>0</v>
      </c>
      <c r="BS46" s="42">
        <f t="shared" ca="1" si="30"/>
        <v>0</v>
      </c>
      <c r="BT46" s="42">
        <f t="shared" ca="1" si="31"/>
        <v>0</v>
      </c>
      <c r="BU46" s="42">
        <f t="shared" ca="1" si="32"/>
        <v>0</v>
      </c>
      <c r="BV46" s="42">
        <f t="shared" ca="1" si="33"/>
        <v>0</v>
      </c>
      <c r="BW46" s="42">
        <f t="shared" ca="1" si="34"/>
        <v>40462</v>
      </c>
      <c r="BX46" s="8">
        <f t="shared" ca="1" si="35"/>
        <v>0</v>
      </c>
      <c r="BZ46" s="7">
        <f t="shared" ca="1" si="36"/>
        <v>1</v>
      </c>
      <c r="CA46" s="42"/>
      <c r="CB46" s="42"/>
      <c r="CC46" s="42"/>
      <c r="CD46" s="8"/>
      <c r="CF46" s="7">
        <f t="shared" ca="1" si="37"/>
        <v>37</v>
      </c>
      <c r="CG46" s="42"/>
      <c r="CH46" s="8"/>
    </row>
    <row r="47" spans="2:86" x14ac:dyDescent="0.3">
      <c r="B47">
        <f t="shared" ca="1" si="2"/>
        <v>2</v>
      </c>
      <c r="C47" t="str">
        <f t="shared" ca="1" si="3"/>
        <v>Women</v>
      </c>
      <c r="D47">
        <f t="shared" ca="1" si="4"/>
        <v>36</v>
      </c>
      <c r="E47">
        <f t="shared" ca="1" si="5"/>
        <v>2</v>
      </c>
      <c r="F47" t="str">
        <f ca="1">VLOOKUP(E47,$Y$4:$Z$10:Z52,2,0)</f>
        <v>Construction</v>
      </c>
      <c r="G47">
        <f t="shared" ca="1" si="6"/>
        <v>1</v>
      </c>
      <c r="H47" t="str">
        <f t="shared" ca="1" si="7"/>
        <v>Highschool</v>
      </c>
      <c r="I47">
        <f t="shared" ca="1" si="8"/>
        <v>0</v>
      </c>
      <c r="J47">
        <f t="shared" ca="1" si="9"/>
        <v>1</v>
      </c>
      <c r="K47">
        <f t="shared" ca="1" si="10"/>
        <v>41104</v>
      </c>
      <c r="L47">
        <f t="shared" ca="1" si="11"/>
        <v>11</v>
      </c>
      <c r="M47" t="str">
        <f t="shared" ca="1" si="12"/>
        <v>Prince Edward Island</v>
      </c>
      <c r="N47">
        <f t="shared" ca="1" si="13"/>
        <v>164416</v>
      </c>
      <c r="O47">
        <f t="shared" ca="1" si="21"/>
        <v>162370.86868280853</v>
      </c>
      <c r="P47">
        <f t="shared" ca="1" si="14"/>
        <v>34560.911460192787</v>
      </c>
      <c r="Q47">
        <f t="shared" ca="1" si="15"/>
        <v>22090</v>
      </c>
      <c r="R47">
        <f t="shared" ca="1" si="16"/>
        <v>76535.841067831338</v>
      </c>
      <c r="S47">
        <f t="shared" ca="1" si="17"/>
        <v>26316.305569042393</v>
      </c>
      <c r="T47">
        <f t="shared" ca="1" si="18"/>
        <v>225293.21702923518</v>
      </c>
      <c r="U47">
        <f t="shared" ca="1" si="19"/>
        <v>260996.70975063986</v>
      </c>
      <c r="V47">
        <f t="shared" ca="1" si="20"/>
        <v>-35703.492721404677</v>
      </c>
      <c r="AF47" s="7">
        <f t="shared" ca="1" si="0"/>
        <v>1</v>
      </c>
      <c r="AG47">
        <f t="shared" ca="1" si="1"/>
        <v>0</v>
      </c>
      <c r="AI47" s="8"/>
      <c r="AN47" s="7">
        <f ca="1">IF(Table1[[#This Row],[Column5]]="Teaching",1,0)</f>
        <v>0</v>
      </c>
      <c r="AO47">
        <f ca="1">IF(Table1[[#This Row],[Column5]]="Health",1,0)</f>
        <v>0</v>
      </c>
      <c r="AP47">
        <f ca="1">IF(Table1[[#This Row],[Column5]]="IT",1,0)</f>
        <v>0</v>
      </c>
      <c r="AQ47">
        <f ca="1">IF(Table1[[#This Row],[Column5]]="Construction",1,0)</f>
        <v>1</v>
      </c>
      <c r="AR47">
        <f ca="1">IF(Table1[[#This Row],[Column5]]="Agriculture",1,0)</f>
        <v>0</v>
      </c>
      <c r="AS47">
        <f ca="1">IF(Table1[[#This Row],[Column5]]="General",1,0)</f>
        <v>0</v>
      </c>
      <c r="AT47" s="8"/>
      <c r="AZ47" s="7">
        <f t="shared" ca="1" si="38"/>
        <v>39718.68253938359</v>
      </c>
      <c r="BC47" s="8"/>
      <c r="BE47" s="7">
        <f t="shared" ca="1" si="22"/>
        <v>0</v>
      </c>
      <c r="BG47" s="8"/>
      <c r="BI47" s="7"/>
      <c r="BJ47" s="21">
        <f t="shared" ca="1" si="23"/>
        <v>0.5348272850166802</v>
      </c>
      <c r="BK47">
        <f t="shared" ca="1" si="24"/>
        <v>0</v>
      </c>
      <c r="BL47" s="8"/>
      <c r="BN47" s="7">
        <f t="shared" ca="1" si="25"/>
        <v>0</v>
      </c>
      <c r="BO47" s="42">
        <f t="shared" ca="1" si="26"/>
        <v>0</v>
      </c>
      <c r="BP47" s="42">
        <f t="shared" ca="1" si="27"/>
        <v>0</v>
      </c>
      <c r="BQ47" s="42">
        <f t="shared" ca="1" si="28"/>
        <v>0</v>
      </c>
      <c r="BR47" s="42">
        <f t="shared" ca="1" si="29"/>
        <v>0</v>
      </c>
      <c r="BS47" s="42">
        <f t="shared" ca="1" si="30"/>
        <v>0</v>
      </c>
      <c r="BT47" s="42">
        <f t="shared" ca="1" si="31"/>
        <v>0</v>
      </c>
      <c r="BU47" s="42">
        <f t="shared" ca="1" si="32"/>
        <v>0</v>
      </c>
      <c r="BV47" s="42">
        <f t="shared" ca="1" si="33"/>
        <v>41267</v>
      </c>
      <c r="BW47" s="42">
        <f t="shared" ca="1" si="34"/>
        <v>0</v>
      </c>
      <c r="BX47" s="8">
        <f t="shared" ca="1" si="35"/>
        <v>0</v>
      </c>
      <c r="BZ47" s="7">
        <f t="shared" ca="1" si="36"/>
        <v>1</v>
      </c>
      <c r="CA47" s="42"/>
      <c r="CB47" s="42"/>
      <c r="CC47" s="42"/>
      <c r="CD47" s="8"/>
      <c r="CF47" s="7">
        <f t="shared" ca="1" si="37"/>
        <v>0</v>
      </c>
      <c r="CG47" s="42"/>
      <c r="CH47" s="8"/>
    </row>
    <row r="48" spans="2:86" x14ac:dyDescent="0.3">
      <c r="B48">
        <f t="shared" ca="1" si="2"/>
        <v>1</v>
      </c>
      <c r="C48" t="str">
        <f t="shared" ca="1" si="3"/>
        <v>Men</v>
      </c>
      <c r="D48">
        <f t="shared" ca="1" si="4"/>
        <v>37</v>
      </c>
      <c r="E48">
        <f t="shared" ca="1" si="5"/>
        <v>2</v>
      </c>
      <c r="F48" t="str">
        <f ca="1">VLOOKUP(E48,$Y$4:$Z$10:Z53,2,0)</f>
        <v>Construction</v>
      </c>
      <c r="G48">
        <f t="shared" ca="1" si="6"/>
        <v>2</v>
      </c>
      <c r="H48" t="str">
        <f t="shared" ca="1" si="7"/>
        <v>College</v>
      </c>
      <c r="I48">
        <f t="shared" ca="1" si="8"/>
        <v>2</v>
      </c>
      <c r="J48">
        <f t="shared" ca="1" si="9"/>
        <v>2</v>
      </c>
      <c r="K48">
        <f t="shared" ca="1" si="10"/>
        <v>74751</v>
      </c>
      <c r="L48">
        <f t="shared" ca="1" si="11"/>
        <v>8</v>
      </c>
      <c r="M48" t="str">
        <f t="shared" ca="1" si="12"/>
        <v>NewFarmland</v>
      </c>
      <c r="N48">
        <f t="shared" ca="1" si="13"/>
        <v>224253</v>
      </c>
      <c r="O48">
        <f t="shared" ca="1" si="21"/>
        <v>20152.432972882027</v>
      </c>
      <c r="P48">
        <f t="shared" ca="1" si="14"/>
        <v>111140.41648026065</v>
      </c>
      <c r="Q48">
        <f t="shared" ca="1" si="15"/>
        <v>33142</v>
      </c>
      <c r="R48">
        <f t="shared" ca="1" si="16"/>
        <v>54496.252233400264</v>
      </c>
      <c r="S48">
        <f t="shared" ca="1" si="17"/>
        <v>87207.208540431486</v>
      </c>
      <c r="T48">
        <f t="shared" ca="1" si="18"/>
        <v>422600.62502069212</v>
      </c>
      <c r="U48">
        <f t="shared" ca="1" si="19"/>
        <v>107790.6852062823</v>
      </c>
      <c r="V48">
        <f t="shared" ca="1" si="20"/>
        <v>314809.93981440982</v>
      </c>
      <c r="AF48" s="7">
        <f t="shared" ca="1" si="0"/>
        <v>0</v>
      </c>
      <c r="AG48">
        <f t="shared" ca="1" si="1"/>
        <v>1</v>
      </c>
      <c r="AI48" s="8"/>
      <c r="AN48" s="7">
        <f ca="1">IF(Table1[[#This Row],[Column5]]="Teaching",1,0)</f>
        <v>0</v>
      </c>
      <c r="AO48">
        <f ca="1">IF(Table1[[#This Row],[Column5]]="Health",1,0)</f>
        <v>0</v>
      </c>
      <c r="AP48">
        <f ca="1">IF(Table1[[#This Row],[Column5]]="IT",1,0)</f>
        <v>0</v>
      </c>
      <c r="AQ48">
        <f ca="1">IF(Table1[[#This Row],[Column5]]="Construction",1,0)</f>
        <v>1</v>
      </c>
      <c r="AR48">
        <f ca="1">IF(Table1[[#This Row],[Column5]]="Agriculture",1,0)</f>
        <v>0</v>
      </c>
      <c r="AS48">
        <f ca="1">IF(Table1[[#This Row],[Column5]]="General",1,0)</f>
        <v>0</v>
      </c>
      <c r="AT48" s="8"/>
      <c r="AZ48" s="7">
        <f t="shared" ca="1" si="38"/>
        <v>40631.122637314984</v>
      </c>
      <c r="BC48" s="8"/>
      <c r="BE48" s="7">
        <f t="shared" ca="1" si="22"/>
        <v>0</v>
      </c>
      <c r="BG48" s="8"/>
      <c r="BI48" s="7"/>
      <c r="BJ48" s="21">
        <f t="shared" ca="1" si="23"/>
        <v>0.9875612390692422</v>
      </c>
      <c r="BK48">
        <f t="shared" ca="1" si="24"/>
        <v>0</v>
      </c>
      <c r="BL48" s="8"/>
      <c r="BN48" s="7">
        <f t="shared" ca="1" si="25"/>
        <v>0</v>
      </c>
      <c r="BO48" s="42">
        <f t="shared" ca="1" si="26"/>
        <v>0</v>
      </c>
      <c r="BP48" s="42">
        <f t="shared" ca="1" si="27"/>
        <v>0</v>
      </c>
      <c r="BQ48" s="42">
        <f t="shared" ca="1" si="28"/>
        <v>0</v>
      </c>
      <c r="BR48" s="42">
        <f t="shared" ca="1" si="29"/>
        <v>0</v>
      </c>
      <c r="BS48" s="42">
        <f t="shared" ca="1" si="30"/>
        <v>0</v>
      </c>
      <c r="BT48" s="42">
        <f t="shared" ca="1" si="31"/>
        <v>0</v>
      </c>
      <c r="BU48" s="42">
        <f t="shared" ca="1" si="32"/>
        <v>0</v>
      </c>
      <c r="BV48" s="42">
        <f t="shared" ca="1" si="33"/>
        <v>0</v>
      </c>
      <c r="BW48" s="42">
        <f t="shared" ca="1" si="34"/>
        <v>0</v>
      </c>
      <c r="BX48" s="8">
        <f t="shared" ca="1" si="35"/>
        <v>41104</v>
      </c>
      <c r="BZ48" s="7">
        <f t="shared" ca="1" si="36"/>
        <v>1</v>
      </c>
      <c r="CA48" s="42"/>
      <c r="CB48" s="42"/>
      <c r="CC48" s="42"/>
      <c r="CD48" s="8"/>
      <c r="CF48" s="7">
        <f t="shared" ca="1" si="37"/>
        <v>0</v>
      </c>
      <c r="CG48" s="42"/>
      <c r="CH48" s="8"/>
    </row>
    <row r="49" spans="2:86" x14ac:dyDescent="0.3">
      <c r="B49">
        <f t="shared" ca="1" si="2"/>
        <v>2</v>
      </c>
      <c r="C49" t="str">
        <f t="shared" ca="1" si="3"/>
        <v>Women</v>
      </c>
      <c r="D49">
        <f t="shared" ca="1" si="4"/>
        <v>39</v>
      </c>
      <c r="E49">
        <f t="shared" ca="1" si="5"/>
        <v>5</v>
      </c>
      <c r="F49" t="str">
        <f ca="1">VLOOKUP(E49,$Y$4:$Z$10:Z54,2,0)</f>
        <v>General</v>
      </c>
      <c r="G49">
        <f t="shared" ca="1" si="6"/>
        <v>2</v>
      </c>
      <c r="H49" t="str">
        <f t="shared" ca="1" si="7"/>
        <v>College</v>
      </c>
      <c r="I49">
        <f t="shared" ca="1" si="8"/>
        <v>1</v>
      </c>
      <c r="J49">
        <f t="shared" ca="1" si="9"/>
        <v>3</v>
      </c>
      <c r="K49">
        <f t="shared" ca="1" si="10"/>
        <v>30590</v>
      </c>
      <c r="L49">
        <f t="shared" ca="1" si="11"/>
        <v>10</v>
      </c>
      <c r="M49" t="str">
        <f t="shared" ca="1" si="12"/>
        <v>Nova Scotia</v>
      </c>
      <c r="N49">
        <f t="shared" ca="1" si="13"/>
        <v>122360</v>
      </c>
      <c r="O49">
        <f t="shared" ca="1" si="21"/>
        <v>33122.243235679722</v>
      </c>
      <c r="P49">
        <f t="shared" ca="1" si="14"/>
        <v>50214.747935804735</v>
      </c>
      <c r="Q49">
        <f t="shared" ca="1" si="15"/>
        <v>33568</v>
      </c>
      <c r="R49">
        <f t="shared" ca="1" si="16"/>
        <v>9837.5788429546992</v>
      </c>
      <c r="S49">
        <f t="shared" ca="1" si="17"/>
        <v>28299.207808942687</v>
      </c>
      <c r="T49">
        <f t="shared" ca="1" si="18"/>
        <v>200873.95574474742</v>
      </c>
      <c r="U49">
        <f t="shared" ca="1" si="19"/>
        <v>76527.822078634417</v>
      </c>
      <c r="V49">
        <f t="shared" ca="1" si="20"/>
        <v>124346.133666113</v>
      </c>
      <c r="AF49" s="7">
        <f t="shared" ca="1" si="0"/>
        <v>1</v>
      </c>
      <c r="AG49">
        <f t="shared" ca="1" si="1"/>
        <v>0</v>
      </c>
      <c r="AI49" s="8"/>
      <c r="AN49" s="7">
        <f ca="1">IF(Table1[[#This Row],[Column5]]="Teaching",1,0)</f>
        <v>0</v>
      </c>
      <c r="AO49">
        <f ca="1">IF(Table1[[#This Row],[Column5]]="Health",1,0)</f>
        <v>0</v>
      </c>
      <c r="AP49">
        <f ca="1">IF(Table1[[#This Row],[Column5]]="IT",1,0)</f>
        <v>0</v>
      </c>
      <c r="AQ49">
        <f ca="1">IF(Table1[[#This Row],[Column5]]="Construction",1,0)</f>
        <v>0</v>
      </c>
      <c r="AR49">
        <f ca="1">IF(Table1[[#This Row],[Column5]]="Agriculture",1,0)</f>
        <v>0</v>
      </c>
      <c r="AS49">
        <f ca="1">IF(Table1[[#This Row],[Column5]]="General",1,0)</f>
        <v>1</v>
      </c>
      <c r="AT49" s="8"/>
      <c r="AZ49" s="7">
        <f t="shared" ca="1" si="38"/>
        <v>34560.911460192787</v>
      </c>
      <c r="BC49" s="8"/>
      <c r="BE49" s="7">
        <f t="shared" ca="1" si="22"/>
        <v>0</v>
      </c>
      <c r="BG49" s="8"/>
      <c r="BI49" s="7"/>
      <c r="BJ49" s="21">
        <f t="shared" ca="1" si="23"/>
        <v>8.9864719637561263E-2</v>
      </c>
      <c r="BK49">
        <f t="shared" ca="1" si="24"/>
        <v>1</v>
      </c>
      <c r="BL49" s="8"/>
      <c r="BN49" s="7">
        <f t="shared" ca="1" si="25"/>
        <v>0</v>
      </c>
      <c r="BO49" s="42">
        <f t="shared" ca="1" si="26"/>
        <v>0</v>
      </c>
      <c r="BP49" s="42">
        <f t="shared" ca="1" si="27"/>
        <v>0</v>
      </c>
      <c r="BQ49" s="42">
        <f t="shared" ca="1" si="28"/>
        <v>0</v>
      </c>
      <c r="BR49" s="42">
        <f t="shared" ca="1" si="29"/>
        <v>0</v>
      </c>
      <c r="BS49" s="42">
        <f t="shared" ca="1" si="30"/>
        <v>0</v>
      </c>
      <c r="BT49" s="42">
        <f t="shared" ca="1" si="31"/>
        <v>0</v>
      </c>
      <c r="BU49" s="42">
        <f t="shared" ca="1" si="32"/>
        <v>74751</v>
      </c>
      <c r="BV49" s="42">
        <f t="shared" ca="1" si="33"/>
        <v>0</v>
      </c>
      <c r="BW49" s="42">
        <f t="shared" ca="1" si="34"/>
        <v>0</v>
      </c>
      <c r="BX49" s="8">
        <f t="shared" ca="1" si="35"/>
        <v>0</v>
      </c>
      <c r="BZ49" s="7">
        <f t="shared" ca="1" si="36"/>
        <v>0</v>
      </c>
      <c r="CA49" s="42"/>
      <c r="CB49" s="42"/>
      <c r="CC49" s="42"/>
      <c r="CD49" s="8"/>
      <c r="CF49" s="7">
        <f t="shared" ca="1" si="37"/>
        <v>37</v>
      </c>
      <c r="CG49" s="42"/>
      <c r="CH49" s="8"/>
    </row>
    <row r="50" spans="2:86" x14ac:dyDescent="0.3">
      <c r="B50">
        <f t="shared" ca="1" si="2"/>
        <v>1</v>
      </c>
      <c r="C50" t="str">
        <f t="shared" ca="1" si="3"/>
        <v>Men</v>
      </c>
      <c r="D50">
        <f t="shared" ca="1" si="4"/>
        <v>43</v>
      </c>
      <c r="E50">
        <f t="shared" ca="1" si="5"/>
        <v>5</v>
      </c>
      <c r="F50" t="str">
        <f ca="1">VLOOKUP(E50,$Y$4:$Z$10:Z55,2,0)</f>
        <v>General</v>
      </c>
      <c r="G50">
        <f t="shared" ca="1" si="6"/>
        <v>5</v>
      </c>
      <c r="H50" t="str">
        <f t="shared" ca="1" si="7"/>
        <v>Other</v>
      </c>
      <c r="I50">
        <f t="shared" ca="1" si="8"/>
        <v>3</v>
      </c>
      <c r="J50">
        <f t="shared" ca="1" si="9"/>
        <v>1</v>
      </c>
      <c r="K50">
        <f t="shared" ca="1" si="10"/>
        <v>76643</v>
      </c>
      <c r="L50">
        <f t="shared" ca="1" si="11"/>
        <v>2</v>
      </c>
      <c r="M50" t="str">
        <f t="shared" ca="1" si="12"/>
        <v>BC</v>
      </c>
      <c r="N50">
        <f t="shared" ca="1" si="13"/>
        <v>459858</v>
      </c>
      <c r="O50">
        <f t="shared" ca="1" si="21"/>
        <v>382695.10973862576</v>
      </c>
      <c r="P50">
        <f t="shared" ca="1" si="14"/>
        <v>15916.776834883036</v>
      </c>
      <c r="Q50">
        <f t="shared" ca="1" si="15"/>
        <v>8944</v>
      </c>
      <c r="R50">
        <f t="shared" ca="1" si="16"/>
        <v>86179.990223228597</v>
      </c>
      <c r="S50">
        <f t="shared" ca="1" si="17"/>
        <v>66868.832356770901</v>
      </c>
      <c r="T50">
        <f t="shared" ca="1" si="18"/>
        <v>542643.6091916539</v>
      </c>
      <c r="U50">
        <f t="shared" ca="1" si="19"/>
        <v>477819.09996185434</v>
      </c>
      <c r="V50">
        <f t="shared" ca="1" si="20"/>
        <v>64824.509229799558</v>
      </c>
      <c r="AF50" s="7">
        <f t="shared" ca="1" si="0"/>
        <v>1</v>
      </c>
      <c r="AG50">
        <f t="shared" ca="1" si="1"/>
        <v>0</v>
      </c>
      <c r="AI50" s="8"/>
      <c r="AN50" s="7">
        <f ca="1">IF(Table1[[#This Row],[Column5]]="Teaching",1,0)</f>
        <v>0</v>
      </c>
      <c r="AO50">
        <f ca="1">IF(Table1[[#This Row],[Column5]]="Health",1,0)</f>
        <v>0</v>
      </c>
      <c r="AP50">
        <f ca="1">IF(Table1[[#This Row],[Column5]]="IT",1,0)</f>
        <v>0</v>
      </c>
      <c r="AQ50">
        <f ca="1">IF(Table1[[#This Row],[Column5]]="Construction",1,0)</f>
        <v>0</v>
      </c>
      <c r="AR50">
        <f ca="1">IF(Table1[[#This Row],[Column5]]="Agriculture",1,0)</f>
        <v>0</v>
      </c>
      <c r="AS50">
        <f ca="1">IF(Table1[[#This Row],[Column5]]="General",1,0)</f>
        <v>1</v>
      </c>
      <c r="AT50" s="8"/>
      <c r="AZ50" s="7">
        <f t="shared" ca="1" si="38"/>
        <v>55570.208240130327</v>
      </c>
      <c r="BC50" s="8"/>
      <c r="BE50" s="7">
        <f t="shared" ca="1" si="22"/>
        <v>0</v>
      </c>
      <c r="BG50" s="8"/>
      <c r="BI50" s="7"/>
      <c r="BJ50" s="21">
        <f t="shared" ca="1" si="23"/>
        <v>0.27069502480941254</v>
      </c>
      <c r="BK50">
        <f t="shared" ca="1" si="24"/>
        <v>1</v>
      </c>
      <c r="BL50" s="8"/>
      <c r="BN50" s="7">
        <f t="shared" ca="1" si="25"/>
        <v>0</v>
      </c>
      <c r="BO50" s="42">
        <f t="shared" ca="1" si="26"/>
        <v>0</v>
      </c>
      <c r="BP50" s="42">
        <f t="shared" ca="1" si="27"/>
        <v>0</v>
      </c>
      <c r="BQ50" s="42">
        <f t="shared" ca="1" si="28"/>
        <v>0</v>
      </c>
      <c r="BR50" s="42">
        <f t="shared" ca="1" si="29"/>
        <v>0</v>
      </c>
      <c r="BS50" s="42">
        <f t="shared" ca="1" si="30"/>
        <v>0</v>
      </c>
      <c r="BT50" s="42">
        <f t="shared" ca="1" si="31"/>
        <v>0</v>
      </c>
      <c r="BU50" s="42">
        <f t="shared" ca="1" si="32"/>
        <v>0</v>
      </c>
      <c r="BV50" s="42">
        <f t="shared" ca="1" si="33"/>
        <v>0</v>
      </c>
      <c r="BW50" s="42">
        <f t="shared" ca="1" si="34"/>
        <v>30590</v>
      </c>
      <c r="BX50" s="8">
        <f t="shared" ca="1" si="35"/>
        <v>0</v>
      </c>
      <c r="BZ50" s="7">
        <f t="shared" ca="1" si="36"/>
        <v>0</v>
      </c>
      <c r="CA50" s="42"/>
      <c r="CB50" s="42"/>
      <c r="CC50" s="42"/>
      <c r="CD50" s="8"/>
      <c r="CF50" s="7">
        <f t="shared" ca="1" si="37"/>
        <v>39</v>
      </c>
      <c r="CG50" s="42"/>
      <c r="CH50" s="8"/>
    </row>
    <row r="51" spans="2:86" x14ac:dyDescent="0.3">
      <c r="B51">
        <f t="shared" ca="1" si="2"/>
        <v>1</v>
      </c>
      <c r="C51" t="str">
        <f t="shared" ca="1" si="3"/>
        <v>Men</v>
      </c>
      <c r="D51">
        <f t="shared" ca="1" si="4"/>
        <v>27</v>
      </c>
      <c r="E51">
        <f t="shared" ca="1" si="5"/>
        <v>4</v>
      </c>
      <c r="F51" t="str">
        <f ca="1">VLOOKUP(E51,$Y$4:$Z$10:Z56,2,0)</f>
        <v>IT</v>
      </c>
      <c r="G51">
        <f t="shared" ca="1" si="6"/>
        <v>2</v>
      </c>
      <c r="H51" t="str">
        <f t="shared" ca="1" si="7"/>
        <v>College</v>
      </c>
      <c r="I51">
        <f t="shared" ca="1" si="8"/>
        <v>1</v>
      </c>
      <c r="J51">
        <f t="shared" ca="1" si="9"/>
        <v>2</v>
      </c>
      <c r="K51">
        <f t="shared" ca="1" si="10"/>
        <v>84404</v>
      </c>
      <c r="L51">
        <f t="shared" ca="1" si="11"/>
        <v>3</v>
      </c>
      <c r="M51" t="str">
        <f t="shared" ca="1" si="12"/>
        <v>Northwest Ter</v>
      </c>
      <c r="N51">
        <f t="shared" ca="1" si="13"/>
        <v>337616</v>
      </c>
      <c r="O51">
        <f t="shared" ca="1" si="21"/>
        <v>261282.17610890412</v>
      </c>
      <c r="P51">
        <f t="shared" ca="1" si="14"/>
        <v>145706.13623041296</v>
      </c>
      <c r="Q51">
        <f t="shared" ca="1" si="15"/>
        <v>11698</v>
      </c>
      <c r="R51">
        <f t="shared" ca="1" si="16"/>
        <v>144301.18837866042</v>
      </c>
      <c r="S51">
        <f t="shared" ca="1" si="17"/>
        <v>81305.685393236286</v>
      </c>
      <c r="T51">
        <f t="shared" ca="1" si="18"/>
        <v>564627.82162364922</v>
      </c>
      <c r="U51">
        <f t="shared" ca="1" si="19"/>
        <v>417281.36448756454</v>
      </c>
      <c r="V51">
        <f t="shared" ca="1" si="20"/>
        <v>147346.45713608467</v>
      </c>
      <c r="AF51" s="7">
        <f t="shared" ca="1" si="0"/>
        <v>1</v>
      </c>
      <c r="AG51">
        <f t="shared" ca="1" si="1"/>
        <v>0</v>
      </c>
      <c r="AI51" s="8"/>
      <c r="AN51" s="7">
        <f ca="1">IF(Table1[[#This Row],[Column5]]="Teaching",1,0)</f>
        <v>0</v>
      </c>
      <c r="AO51">
        <f ca="1">IF(Table1[[#This Row],[Column5]]="Health",1,0)</f>
        <v>0</v>
      </c>
      <c r="AP51">
        <f ca="1">IF(Table1[[#This Row],[Column5]]="IT",1,0)</f>
        <v>1</v>
      </c>
      <c r="AQ51">
        <f ca="1">IF(Table1[[#This Row],[Column5]]="Construction",1,0)</f>
        <v>0</v>
      </c>
      <c r="AR51">
        <f ca="1">IF(Table1[[#This Row],[Column5]]="Agriculture",1,0)</f>
        <v>0</v>
      </c>
      <c r="AS51">
        <f ca="1">IF(Table1[[#This Row],[Column5]]="General",1,0)</f>
        <v>0</v>
      </c>
      <c r="AT51" s="8"/>
      <c r="AZ51" s="7">
        <f t="shared" ca="1" si="38"/>
        <v>16738.249311934913</v>
      </c>
      <c r="BC51" s="8"/>
      <c r="BE51" s="7">
        <f t="shared" ca="1" si="22"/>
        <v>0</v>
      </c>
      <c r="BG51" s="8"/>
      <c r="BI51" s="7"/>
      <c r="BJ51" s="21">
        <f t="shared" ca="1" si="23"/>
        <v>0.83220278811856219</v>
      </c>
      <c r="BK51">
        <f t="shared" ca="1" si="24"/>
        <v>0</v>
      </c>
      <c r="BL51" s="8"/>
      <c r="BN51" s="7">
        <f t="shared" ca="1" si="25"/>
        <v>0</v>
      </c>
      <c r="BO51" s="42">
        <f t="shared" ca="1" si="26"/>
        <v>76643</v>
      </c>
      <c r="BP51" s="42">
        <f t="shared" ca="1" si="27"/>
        <v>0</v>
      </c>
      <c r="BQ51" s="42">
        <f t="shared" ca="1" si="28"/>
        <v>0</v>
      </c>
      <c r="BR51" s="42">
        <f t="shared" ca="1" si="29"/>
        <v>0</v>
      </c>
      <c r="BS51" s="42">
        <f t="shared" ca="1" si="30"/>
        <v>0</v>
      </c>
      <c r="BT51" s="42">
        <f t="shared" ca="1" si="31"/>
        <v>0</v>
      </c>
      <c r="BU51" s="42">
        <f t="shared" ca="1" si="32"/>
        <v>0</v>
      </c>
      <c r="BV51" s="42">
        <f t="shared" ca="1" si="33"/>
        <v>0</v>
      </c>
      <c r="BW51" s="42">
        <f t="shared" ca="1" si="34"/>
        <v>0</v>
      </c>
      <c r="BX51" s="8">
        <f t="shared" ca="1" si="35"/>
        <v>0</v>
      </c>
      <c r="BZ51" s="7">
        <f t="shared" ca="1" si="36"/>
        <v>1</v>
      </c>
      <c r="CA51" s="42"/>
      <c r="CB51" s="42"/>
      <c r="CC51" s="42"/>
      <c r="CD51" s="8"/>
      <c r="CF51" s="7">
        <f t="shared" ca="1" si="37"/>
        <v>43</v>
      </c>
      <c r="CG51" s="42"/>
      <c r="CH51" s="8"/>
    </row>
    <row r="52" spans="2:86" x14ac:dyDescent="0.3">
      <c r="B52">
        <f t="shared" ca="1" si="2"/>
        <v>1</v>
      </c>
      <c r="C52" t="str">
        <f t="shared" ca="1" si="3"/>
        <v>Men</v>
      </c>
      <c r="D52">
        <f t="shared" ca="1" si="4"/>
        <v>45</v>
      </c>
      <c r="E52">
        <f t="shared" ca="1" si="5"/>
        <v>6</v>
      </c>
      <c r="F52" t="str">
        <f ca="1">VLOOKUP(E52,$Y$4:$Z$10:Z57,2,0)</f>
        <v>Agriculture</v>
      </c>
      <c r="G52">
        <f t="shared" ca="1" si="6"/>
        <v>4</v>
      </c>
      <c r="H52" t="str">
        <f t="shared" ca="1" si="7"/>
        <v>Technical</v>
      </c>
      <c r="I52">
        <f t="shared" ca="1" si="8"/>
        <v>2</v>
      </c>
      <c r="J52">
        <f t="shared" ca="1" si="9"/>
        <v>2</v>
      </c>
      <c r="K52">
        <f t="shared" ca="1" si="10"/>
        <v>47068</v>
      </c>
      <c r="L52">
        <f t="shared" ca="1" si="11"/>
        <v>8</v>
      </c>
      <c r="M52" t="str">
        <f t="shared" ca="1" si="12"/>
        <v>NewFarmland</v>
      </c>
      <c r="N52">
        <f t="shared" ca="1" si="13"/>
        <v>141204</v>
      </c>
      <c r="O52">
        <f t="shared" ca="1" si="21"/>
        <v>74624.367093481618</v>
      </c>
      <c r="P52">
        <f t="shared" ca="1" si="14"/>
        <v>77421.046541300428</v>
      </c>
      <c r="Q52">
        <f t="shared" ca="1" si="15"/>
        <v>60260</v>
      </c>
      <c r="R52">
        <f t="shared" ca="1" si="16"/>
        <v>5615.7453048160887</v>
      </c>
      <c r="S52">
        <f t="shared" ca="1" si="17"/>
        <v>60510.875678542259</v>
      </c>
      <c r="T52">
        <f t="shared" ca="1" si="18"/>
        <v>279135.92221984267</v>
      </c>
      <c r="U52">
        <f t="shared" ca="1" si="19"/>
        <v>140500.1123982977</v>
      </c>
      <c r="V52">
        <f t="shared" ca="1" si="20"/>
        <v>138635.80982154497</v>
      </c>
      <c r="AF52" s="7">
        <f t="shared" ca="1" si="0"/>
        <v>1</v>
      </c>
      <c r="AG52">
        <f t="shared" ca="1" si="1"/>
        <v>0</v>
      </c>
      <c r="AI52" s="8"/>
      <c r="AN52" s="7">
        <f ca="1">IF(Table1[[#This Row],[Column5]]="Teaching",1,0)</f>
        <v>0</v>
      </c>
      <c r="AO52">
        <f ca="1">IF(Table1[[#This Row],[Column5]]="Health",1,0)</f>
        <v>0</v>
      </c>
      <c r="AP52">
        <f ca="1">IF(Table1[[#This Row],[Column5]]="IT",1,0)</f>
        <v>0</v>
      </c>
      <c r="AQ52">
        <f ca="1">IF(Table1[[#This Row],[Column5]]="Construction",1,0)</f>
        <v>0</v>
      </c>
      <c r="AR52">
        <f ca="1">IF(Table1[[#This Row],[Column5]]="Agriculture",1,0)</f>
        <v>1</v>
      </c>
      <c r="AS52">
        <f ca="1">IF(Table1[[#This Row],[Column5]]="General",1,0)</f>
        <v>0</v>
      </c>
      <c r="AT52" s="8"/>
      <c r="AZ52" s="7">
        <f t="shared" ca="1" si="38"/>
        <v>15916.776834883036</v>
      </c>
      <c r="BC52" s="8"/>
      <c r="BE52" s="7">
        <f t="shared" ca="1" si="22"/>
        <v>1</v>
      </c>
      <c r="BG52" s="8"/>
      <c r="BI52" s="7"/>
      <c r="BJ52" s="21">
        <f t="shared" ca="1" si="23"/>
        <v>0.77390341722224099</v>
      </c>
      <c r="BK52">
        <f t="shared" ca="1" si="24"/>
        <v>0</v>
      </c>
      <c r="BL52" s="8"/>
      <c r="BN52" s="7">
        <f t="shared" ca="1" si="25"/>
        <v>0</v>
      </c>
      <c r="BO52" s="42">
        <f t="shared" ca="1" si="26"/>
        <v>0</v>
      </c>
      <c r="BP52" s="42">
        <f t="shared" ca="1" si="27"/>
        <v>84404</v>
      </c>
      <c r="BQ52" s="42">
        <f t="shared" ca="1" si="28"/>
        <v>0</v>
      </c>
      <c r="BR52" s="42">
        <f t="shared" ca="1" si="29"/>
        <v>0</v>
      </c>
      <c r="BS52" s="42">
        <f t="shared" ca="1" si="30"/>
        <v>0</v>
      </c>
      <c r="BT52" s="42">
        <f t="shared" ca="1" si="31"/>
        <v>0</v>
      </c>
      <c r="BU52" s="42">
        <f t="shared" ca="1" si="32"/>
        <v>0</v>
      </c>
      <c r="BV52" s="42">
        <f t="shared" ca="1" si="33"/>
        <v>0</v>
      </c>
      <c r="BW52" s="42">
        <f t="shared" ca="1" si="34"/>
        <v>0</v>
      </c>
      <c r="BX52" s="8">
        <f t="shared" ca="1" si="35"/>
        <v>0</v>
      </c>
      <c r="BZ52" s="7">
        <f t="shared" ca="1" si="36"/>
        <v>1</v>
      </c>
      <c r="CA52" s="42"/>
      <c r="CB52" s="42"/>
      <c r="CC52" s="42"/>
      <c r="CD52" s="8"/>
      <c r="CF52" s="7">
        <f t="shared" ca="1" si="37"/>
        <v>27</v>
      </c>
      <c r="CG52" s="42"/>
      <c r="CH52" s="8"/>
    </row>
    <row r="53" spans="2:86" x14ac:dyDescent="0.3">
      <c r="B53">
        <f t="shared" ca="1" si="2"/>
        <v>1</v>
      </c>
      <c r="C53" t="str">
        <f t="shared" ca="1" si="3"/>
        <v>Men</v>
      </c>
      <c r="D53">
        <f t="shared" ca="1" si="4"/>
        <v>35</v>
      </c>
      <c r="E53">
        <f t="shared" ca="1" si="5"/>
        <v>2</v>
      </c>
      <c r="F53" t="str">
        <f ca="1">VLOOKUP(E53,$Y$4:$Z$10:Z58,2,0)</f>
        <v>Construction</v>
      </c>
      <c r="G53">
        <f t="shared" ca="1" si="6"/>
        <v>1</v>
      </c>
      <c r="H53" t="str">
        <f t="shared" ca="1" si="7"/>
        <v>Highschool</v>
      </c>
      <c r="I53">
        <f t="shared" ca="1" si="8"/>
        <v>3</v>
      </c>
      <c r="J53">
        <f t="shared" ca="1" si="9"/>
        <v>1</v>
      </c>
      <c r="K53">
        <f t="shared" ca="1" si="10"/>
        <v>51427</v>
      </c>
      <c r="L53">
        <f t="shared" ca="1" si="11"/>
        <v>10</v>
      </c>
      <c r="M53" t="str">
        <f t="shared" ca="1" si="12"/>
        <v>Nova Scotia</v>
      </c>
      <c r="N53">
        <f t="shared" ca="1" si="13"/>
        <v>257135</v>
      </c>
      <c r="O53">
        <f t="shared" ca="1" si="21"/>
        <v>254269.47207983653</v>
      </c>
      <c r="P53">
        <f t="shared" ca="1" si="14"/>
        <v>44228.414797413745</v>
      </c>
      <c r="Q53">
        <f t="shared" ca="1" si="15"/>
        <v>37361</v>
      </c>
      <c r="R53">
        <f t="shared" ca="1" si="16"/>
        <v>67944.162572269823</v>
      </c>
      <c r="S53">
        <f t="shared" ca="1" si="17"/>
        <v>18499.900309823825</v>
      </c>
      <c r="T53">
        <f t="shared" ca="1" si="18"/>
        <v>319863.31510723755</v>
      </c>
      <c r="U53">
        <f t="shared" ca="1" si="19"/>
        <v>359574.63465210632</v>
      </c>
      <c r="V53">
        <f t="shared" ca="1" si="20"/>
        <v>-39711.319544868777</v>
      </c>
      <c r="AF53" s="7">
        <f t="shared" ca="1" si="0"/>
        <v>1</v>
      </c>
      <c r="AG53">
        <f t="shared" ca="1" si="1"/>
        <v>0</v>
      </c>
      <c r="AI53" s="8"/>
      <c r="AN53" s="7">
        <f ca="1">IF(Table1[[#This Row],[Column5]]="Teaching",1,0)</f>
        <v>0</v>
      </c>
      <c r="AO53">
        <f ca="1">IF(Table1[[#This Row],[Column5]]="Health",1,0)</f>
        <v>0</v>
      </c>
      <c r="AP53">
        <f ca="1">IF(Table1[[#This Row],[Column5]]="IT",1,0)</f>
        <v>0</v>
      </c>
      <c r="AQ53">
        <f ca="1">IF(Table1[[#This Row],[Column5]]="Construction",1,0)</f>
        <v>1</v>
      </c>
      <c r="AR53">
        <f ca="1">IF(Table1[[#This Row],[Column5]]="Agriculture",1,0)</f>
        <v>0</v>
      </c>
      <c r="AS53">
        <f ca="1">IF(Table1[[#This Row],[Column5]]="General",1,0)</f>
        <v>0</v>
      </c>
      <c r="AT53" s="8"/>
      <c r="AZ53" s="7">
        <f t="shared" ca="1" si="38"/>
        <v>72853.068115206479</v>
      </c>
      <c r="BC53" s="8"/>
      <c r="BE53" s="7">
        <f t="shared" ca="1" si="22"/>
        <v>0</v>
      </c>
      <c r="BG53" s="8"/>
      <c r="BI53" s="7"/>
      <c r="BJ53" s="21">
        <f t="shared" ca="1" si="23"/>
        <v>0.52848621210080182</v>
      </c>
      <c r="BK53">
        <f t="shared" ca="1" si="24"/>
        <v>0</v>
      </c>
      <c r="BL53" s="8"/>
      <c r="BN53" s="7">
        <f t="shared" ca="1" si="25"/>
        <v>0</v>
      </c>
      <c r="BO53" s="42">
        <f t="shared" ca="1" si="26"/>
        <v>0</v>
      </c>
      <c r="BP53" s="42">
        <f t="shared" ca="1" si="27"/>
        <v>0</v>
      </c>
      <c r="BQ53" s="42">
        <f t="shared" ca="1" si="28"/>
        <v>0</v>
      </c>
      <c r="BR53" s="42">
        <f t="shared" ca="1" si="29"/>
        <v>0</v>
      </c>
      <c r="BS53" s="42">
        <f t="shared" ca="1" si="30"/>
        <v>0</v>
      </c>
      <c r="BT53" s="42">
        <f t="shared" ca="1" si="31"/>
        <v>0</v>
      </c>
      <c r="BU53" s="42">
        <f t="shared" ca="1" si="32"/>
        <v>47068</v>
      </c>
      <c r="BV53" s="42">
        <f t="shared" ca="1" si="33"/>
        <v>0</v>
      </c>
      <c r="BW53" s="42">
        <f t="shared" ca="1" si="34"/>
        <v>0</v>
      </c>
      <c r="BX53" s="8">
        <f t="shared" ca="1" si="35"/>
        <v>0</v>
      </c>
      <c r="BZ53" s="7">
        <f t="shared" ca="1" si="36"/>
        <v>0</v>
      </c>
      <c r="CA53" s="42"/>
      <c r="CB53" s="42"/>
      <c r="CC53" s="42"/>
      <c r="CD53" s="8"/>
      <c r="CF53" s="7">
        <f t="shared" ca="1" si="37"/>
        <v>45</v>
      </c>
      <c r="CG53" s="42"/>
      <c r="CH53" s="8"/>
    </row>
    <row r="54" spans="2:86" x14ac:dyDescent="0.3">
      <c r="B54">
        <f t="shared" ca="1" si="2"/>
        <v>1</v>
      </c>
      <c r="C54" t="str">
        <f t="shared" ca="1" si="3"/>
        <v>Men</v>
      </c>
      <c r="D54">
        <f t="shared" ca="1" si="4"/>
        <v>30</v>
      </c>
      <c r="E54">
        <f t="shared" ca="1" si="5"/>
        <v>2</v>
      </c>
      <c r="F54" t="str">
        <f ca="1">VLOOKUP(E54,$Y$4:$Z$10:Z59,2,0)</f>
        <v>Construction</v>
      </c>
      <c r="G54">
        <f t="shared" ca="1" si="6"/>
        <v>3</v>
      </c>
      <c r="H54" t="str">
        <f t="shared" ca="1" si="7"/>
        <v>University</v>
      </c>
      <c r="I54">
        <f t="shared" ca="1" si="8"/>
        <v>4</v>
      </c>
      <c r="J54">
        <f t="shared" ca="1" si="9"/>
        <v>3</v>
      </c>
      <c r="K54">
        <f t="shared" ca="1" si="10"/>
        <v>55850</v>
      </c>
      <c r="L54">
        <f t="shared" ca="1" si="11"/>
        <v>3</v>
      </c>
      <c r="M54" t="str">
        <f t="shared" ca="1" si="12"/>
        <v>Northwest Ter</v>
      </c>
      <c r="N54">
        <f t="shared" ca="1" si="13"/>
        <v>279250</v>
      </c>
      <c r="O54">
        <f t="shared" ca="1" si="21"/>
        <v>686.2065763812036</v>
      </c>
      <c r="P54">
        <f t="shared" ca="1" si="14"/>
        <v>167114.98423477868</v>
      </c>
      <c r="Q54">
        <f t="shared" ca="1" si="15"/>
        <v>125767</v>
      </c>
      <c r="R54">
        <f t="shared" ca="1" si="16"/>
        <v>19370.111996825282</v>
      </c>
      <c r="S54">
        <f t="shared" ca="1" si="17"/>
        <v>46139.288091090639</v>
      </c>
      <c r="T54">
        <f t="shared" ca="1" si="18"/>
        <v>492504.2723258693</v>
      </c>
      <c r="U54">
        <f t="shared" ca="1" si="19"/>
        <v>145823.31857320649</v>
      </c>
      <c r="V54">
        <f t="shared" ca="1" si="20"/>
        <v>346680.95375266281</v>
      </c>
      <c r="AF54" s="7">
        <f t="shared" ca="1" si="0"/>
        <v>1</v>
      </c>
      <c r="AG54">
        <f t="shared" ca="1" si="1"/>
        <v>0</v>
      </c>
      <c r="AI54" s="8"/>
      <c r="AN54" s="7">
        <f ca="1">IF(Table1[[#This Row],[Column5]]="Teaching",1,0)</f>
        <v>0</v>
      </c>
      <c r="AO54">
        <f ca="1">IF(Table1[[#This Row],[Column5]]="Health",1,0)</f>
        <v>0</v>
      </c>
      <c r="AP54">
        <f ca="1">IF(Table1[[#This Row],[Column5]]="IT",1,0)</f>
        <v>0</v>
      </c>
      <c r="AQ54">
        <f ca="1">IF(Table1[[#This Row],[Column5]]="Construction",1,0)</f>
        <v>1</v>
      </c>
      <c r="AR54">
        <f ca="1">IF(Table1[[#This Row],[Column5]]="Agriculture",1,0)</f>
        <v>0</v>
      </c>
      <c r="AS54">
        <f ca="1">IF(Table1[[#This Row],[Column5]]="General",1,0)</f>
        <v>0</v>
      </c>
      <c r="AT54" s="8"/>
      <c r="AZ54" s="7">
        <f t="shared" ca="1" si="38"/>
        <v>38710.523270650214</v>
      </c>
      <c r="BC54" s="8"/>
      <c r="BE54" s="7">
        <f t="shared" ca="1" si="22"/>
        <v>0</v>
      </c>
      <c r="BG54" s="8"/>
      <c r="BI54" s="7"/>
      <c r="BJ54" s="21">
        <f t="shared" ca="1" si="23"/>
        <v>0.98885593979752473</v>
      </c>
      <c r="BK54">
        <f t="shared" ca="1" si="24"/>
        <v>0</v>
      </c>
      <c r="BL54" s="8"/>
      <c r="BN54" s="7">
        <f t="shared" ca="1" si="25"/>
        <v>0</v>
      </c>
      <c r="BO54" s="42">
        <f t="shared" ca="1" si="26"/>
        <v>0</v>
      </c>
      <c r="BP54" s="42">
        <f t="shared" ca="1" si="27"/>
        <v>0</v>
      </c>
      <c r="BQ54" s="42">
        <f t="shared" ca="1" si="28"/>
        <v>0</v>
      </c>
      <c r="BR54" s="42">
        <f t="shared" ca="1" si="29"/>
        <v>0</v>
      </c>
      <c r="BS54" s="42">
        <f t="shared" ca="1" si="30"/>
        <v>0</v>
      </c>
      <c r="BT54" s="42">
        <f t="shared" ca="1" si="31"/>
        <v>0</v>
      </c>
      <c r="BU54" s="42">
        <f t="shared" ca="1" si="32"/>
        <v>0</v>
      </c>
      <c r="BV54" s="42">
        <f t="shared" ca="1" si="33"/>
        <v>0</v>
      </c>
      <c r="BW54" s="42">
        <f t="shared" ca="1" si="34"/>
        <v>51427</v>
      </c>
      <c r="BX54" s="8">
        <f t="shared" ca="1" si="35"/>
        <v>0</v>
      </c>
      <c r="BZ54" s="7">
        <f t="shared" ca="1" si="36"/>
        <v>1</v>
      </c>
      <c r="CA54" s="42"/>
      <c r="CB54" s="42"/>
      <c r="CC54" s="42"/>
      <c r="CD54" s="8"/>
      <c r="CF54" s="7">
        <f t="shared" ca="1" si="37"/>
        <v>0</v>
      </c>
      <c r="CG54" s="42"/>
      <c r="CH54" s="8"/>
    </row>
    <row r="55" spans="2:86" x14ac:dyDescent="0.3">
      <c r="B55">
        <f t="shared" ca="1" si="2"/>
        <v>1</v>
      </c>
      <c r="C55" t="str">
        <f t="shared" ca="1" si="3"/>
        <v>Men</v>
      </c>
      <c r="D55">
        <f t="shared" ca="1" si="4"/>
        <v>38</v>
      </c>
      <c r="E55">
        <f t="shared" ca="1" si="5"/>
        <v>5</v>
      </c>
      <c r="F55" t="str">
        <f ca="1">VLOOKUP(E55,$Y$4:$Z$10:Z60,2,0)</f>
        <v>General</v>
      </c>
      <c r="G55">
        <f t="shared" ca="1" si="6"/>
        <v>2</v>
      </c>
      <c r="H55" t="str">
        <f t="shared" ca="1" si="7"/>
        <v>College</v>
      </c>
      <c r="I55">
        <f t="shared" ca="1" si="8"/>
        <v>4</v>
      </c>
      <c r="J55">
        <f t="shared" ca="1" si="9"/>
        <v>1</v>
      </c>
      <c r="K55">
        <f t="shared" ca="1" si="10"/>
        <v>85284</v>
      </c>
      <c r="L55">
        <f t="shared" ca="1" si="11"/>
        <v>1</v>
      </c>
      <c r="M55" t="str">
        <f t="shared" ca="1" si="12"/>
        <v>Yukon</v>
      </c>
      <c r="N55">
        <f t="shared" ca="1" si="13"/>
        <v>255852</v>
      </c>
      <c r="O55">
        <f t="shared" ca="1" si="21"/>
        <v>167967.24388788044</v>
      </c>
      <c r="P55">
        <f t="shared" ca="1" si="14"/>
        <v>17252.253428699238</v>
      </c>
      <c r="Q55">
        <f t="shared" ca="1" si="15"/>
        <v>4319</v>
      </c>
      <c r="R55">
        <f t="shared" ca="1" si="16"/>
        <v>111161.36698787734</v>
      </c>
      <c r="S55">
        <f t="shared" ca="1" si="17"/>
        <v>28410.577773791381</v>
      </c>
      <c r="T55">
        <f t="shared" ca="1" si="18"/>
        <v>301514.8312024906</v>
      </c>
      <c r="U55">
        <f t="shared" ca="1" si="19"/>
        <v>283447.61087575776</v>
      </c>
      <c r="V55">
        <f t="shared" ca="1" si="20"/>
        <v>18067.220326732844</v>
      </c>
      <c r="AF55" s="7">
        <f t="shared" ca="1" si="0"/>
        <v>0</v>
      </c>
      <c r="AG55">
        <f t="shared" ca="1" si="1"/>
        <v>1</v>
      </c>
      <c r="AI55" s="8"/>
      <c r="AN55" s="7">
        <f ca="1">IF(Table1[[#This Row],[Column5]]="Teaching",1,0)</f>
        <v>0</v>
      </c>
      <c r="AO55">
        <f ca="1">IF(Table1[[#This Row],[Column5]]="Health",1,0)</f>
        <v>0</v>
      </c>
      <c r="AP55">
        <f ca="1">IF(Table1[[#This Row],[Column5]]="IT",1,0)</f>
        <v>0</v>
      </c>
      <c r="AQ55">
        <f ca="1">IF(Table1[[#This Row],[Column5]]="Construction",1,0)</f>
        <v>0</v>
      </c>
      <c r="AR55">
        <f ca="1">IF(Table1[[#This Row],[Column5]]="Agriculture",1,0)</f>
        <v>0</v>
      </c>
      <c r="AS55">
        <f ca="1">IF(Table1[[#This Row],[Column5]]="General",1,0)</f>
        <v>1</v>
      </c>
      <c r="AT55" s="8"/>
      <c r="AZ55" s="7">
        <f t="shared" ca="1" si="38"/>
        <v>44228.414797413745</v>
      </c>
      <c r="BC55" s="8"/>
      <c r="BE55" s="7">
        <f t="shared" ca="1" si="22"/>
        <v>0</v>
      </c>
      <c r="BG55" s="8"/>
      <c r="BI55" s="7"/>
      <c r="BJ55" s="21">
        <f t="shared" ca="1" si="23"/>
        <v>2.4573198796103979E-3</v>
      </c>
      <c r="BK55">
        <f t="shared" ca="1" si="24"/>
        <v>1</v>
      </c>
      <c r="BL55" s="8"/>
      <c r="BN55" s="7">
        <f t="shared" ca="1" si="25"/>
        <v>0</v>
      </c>
      <c r="BO55" s="42">
        <f t="shared" ca="1" si="26"/>
        <v>0</v>
      </c>
      <c r="BP55" s="42">
        <f t="shared" ca="1" si="27"/>
        <v>55850</v>
      </c>
      <c r="BQ55" s="42">
        <f t="shared" ca="1" si="28"/>
        <v>0</v>
      </c>
      <c r="BR55" s="42">
        <f t="shared" ca="1" si="29"/>
        <v>0</v>
      </c>
      <c r="BS55" s="42">
        <f t="shared" ca="1" si="30"/>
        <v>0</v>
      </c>
      <c r="BT55" s="42">
        <f t="shared" ca="1" si="31"/>
        <v>0</v>
      </c>
      <c r="BU55" s="42">
        <f t="shared" ca="1" si="32"/>
        <v>0</v>
      </c>
      <c r="BV55" s="42">
        <f t="shared" ca="1" si="33"/>
        <v>0</v>
      </c>
      <c r="BW55" s="42">
        <f t="shared" ca="1" si="34"/>
        <v>0</v>
      </c>
      <c r="BX55" s="8">
        <f t="shared" ca="1" si="35"/>
        <v>0</v>
      </c>
      <c r="BZ55" s="7">
        <f t="shared" ca="1" si="36"/>
        <v>0</v>
      </c>
      <c r="CA55" s="42"/>
      <c r="CB55" s="42"/>
      <c r="CC55" s="42"/>
      <c r="CD55" s="8"/>
      <c r="CF55" s="7">
        <f t="shared" ca="1" si="37"/>
        <v>30</v>
      </c>
      <c r="CG55" s="42"/>
      <c r="CH55" s="8"/>
    </row>
    <row r="56" spans="2:86" x14ac:dyDescent="0.3">
      <c r="B56">
        <f t="shared" ca="1" si="2"/>
        <v>2</v>
      </c>
      <c r="C56" t="str">
        <f t="shared" ca="1" si="3"/>
        <v>Women</v>
      </c>
      <c r="D56">
        <f t="shared" ca="1" si="4"/>
        <v>45</v>
      </c>
      <c r="E56">
        <f t="shared" ca="1" si="5"/>
        <v>1</v>
      </c>
      <c r="F56" t="str">
        <f ca="1">VLOOKUP(E56,$Y$4:$Z$10:Z61,2,0)</f>
        <v>Health</v>
      </c>
      <c r="G56">
        <f t="shared" ca="1" si="6"/>
        <v>3</v>
      </c>
      <c r="H56" t="str">
        <f t="shared" ca="1" si="7"/>
        <v>University</v>
      </c>
      <c r="I56">
        <f t="shared" ca="1" si="8"/>
        <v>4</v>
      </c>
      <c r="J56">
        <f t="shared" ca="1" si="9"/>
        <v>3</v>
      </c>
      <c r="K56">
        <f t="shared" ca="1" si="10"/>
        <v>39328</v>
      </c>
      <c r="L56">
        <f t="shared" ca="1" si="11"/>
        <v>9</v>
      </c>
      <c r="M56" t="str">
        <f t="shared" ca="1" si="12"/>
        <v>New Bruncwick</v>
      </c>
      <c r="N56">
        <f t="shared" ca="1" si="13"/>
        <v>235968</v>
      </c>
      <c r="O56">
        <f t="shared" ca="1" si="21"/>
        <v>150504.11942654761</v>
      </c>
      <c r="P56">
        <f t="shared" ca="1" si="14"/>
        <v>9612.7038783453572</v>
      </c>
      <c r="Q56">
        <f t="shared" ca="1" si="15"/>
        <v>5579</v>
      </c>
      <c r="R56">
        <f t="shared" ca="1" si="16"/>
        <v>57826.376036716851</v>
      </c>
      <c r="S56">
        <f t="shared" ca="1" si="17"/>
        <v>12438.544536767997</v>
      </c>
      <c r="T56">
        <f t="shared" ca="1" si="18"/>
        <v>258019.24841511334</v>
      </c>
      <c r="U56">
        <f t="shared" ca="1" si="19"/>
        <v>213909.49546326447</v>
      </c>
      <c r="V56">
        <f t="shared" ca="1" si="20"/>
        <v>44109.752951848874</v>
      </c>
      <c r="AF56" s="7">
        <f t="shared" ca="1" si="0"/>
        <v>0</v>
      </c>
      <c r="AG56">
        <f t="shared" ca="1" si="1"/>
        <v>1</v>
      </c>
      <c r="AI56" s="8"/>
      <c r="AN56" s="7">
        <f ca="1">IF(Table1[[#This Row],[Column5]]="Teaching",1,0)</f>
        <v>0</v>
      </c>
      <c r="AO56">
        <f ca="1">IF(Table1[[#This Row],[Column5]]="Health",1,0)</f>
        <v>1</v>
      </c>
      <c r="AP56">
        <f ca="1">IF(Table1[[#This Row],[Column5]]="IT",1,0)</f>
        <v>0</v>
      </c>
      <c r="AQ56">
        <f ca="1">IF(Table1[[#This Row],[Column5]]="Construction",1,0)</f>
        <v>0</v>
      </c>
      <c r="AR56">
        <f ca="1">IF(Table1[[#This Row],[Column5]]="Agriculture",1,0)</f>
        <v>0</v>
      </c>
      <c r="AS56">
        <f ca="1">IF(Table1[[#This Row],[Column5]]="General",1,0)</f>
        <v>0</v>
      </c>
      <c r="AT56" s="8"/>
      <c r="AZ56" s="7">
        <f t="shared" ca="1" si="38"/>
        <v>55704.994744926225</v>
      </c>
      <c r="BC56" s="8"/>
      <c r="BE56" s="7">
        <f t="shared" ca="1" si="22"/>
        <v>1</v>
      </c>
      <c r="BG56" s="8"/>
      <c r="BI56" s="7"/>
      <c r="BJ56" s="21">
        <f t="shared" ca="1" si="23"/>
        <v>0.65650158641668011</v>
      </c>
      <c r="BK56">
        <f t="shared" ca="1" si="24"/>
        <v>0</v>
      </c>
      <c r="BL56" s="8"/>
      <c r="BN56" s="7">
        <f t="shared" ca="1" si="25"/>
        <v>0</v>
      </c>
      <c r="BO56" s="42">
        <f t="shared" ca="1" si="26"/>
        <v>0</v>
      </c>
      <c r="BP56" s="42">
        <f t="shared" ca="1" si="27"/>
        <v>0</v>
      </c>
      <c r="BQ56" s="42">
        <f t="shared" ca="1" si="28"/>
        <v>0</v>
      </c>
      <c r="BR56" s="42">
        <f t="shared" ca="1" si="29"/>
        <v>0</v>
      </c>
      <c r="BS56" s="42">
        <f t="shared" ca="1" si="30"/>
        <v>0</v>
      </c>
      <c r="BT56" s="42">
        <f t="shared" ca="1" si="31"/>
        <v>0</v>
      </c>
      <c r="BU56" s="42">
        <f t="shared" ca="1" si="32"/>
        <v>0</v>
      </c>
      <c r="BV56" s="42">
        <f t="shared" ca="1" si="33"/>
        <v>0</v>
      </c>
      <c r="BW56" s="42">
        <f t="shared" ca="1" si="34"/>
        <v>0</v>
      </c>
      <c r="BX56" s="8">
        <f t="shared" ca="1" si="35"/>
        <v>0</v>
      </c>
      <c r="BZ56" s="7">
        <f t="shared" ca="1" si="36"/>
        <v>1</v>
      </c>
      <c r="CA56" s="42"/>
      <c r="CB56" s="42"/>
      <c r="CC56" s="42"/>
      <c r="CD56" s="8"/>
      <c r="CF56" s="7">
        <f t="shared" ca="1" si="37"/>
        <v>0</v>
      </c>
      <c r="CG56" s="42"/>
      <c r="CH56" s="8"/>
    </row>
    <row r="57" spans="2:86" x14ac:dyDescent="0.3">
      <c r="B57">
        <f t="shared" ca="1" si="2"/>
        <v>2</v>
      </c>
      <c r="C57" t="str">
        <f t="shared" ca="1" si="3"/>
        <v>Women</v>
      </c>
      <c r="D57">
        <f t="shared" ca="1" si="4"/>
        <v>43</v>
      </c>
      <c r="E57">
        <f t="shared" ca="1" si="5"/>
        <v>1</v>
      </c>
      <c r="F57" t="str">
        <f ca="1">VLOOKUP(E57,$Y$4:$Z$10:Z62,2,0)</f>
        <v>Health</v>
      </c>
      <c r="G57">
        <f t="shared" ca="1" si="6"/>
        <v>5</v>
      </c>
      <c r="H57" t="str">
        <f t="shared" ca="1" si="7"/>
        <v>Other</v>
      </c>
      <c r="I57">
        <f t="shared" ca="1" si="8"/>
        <v>1</v>
      </c>
      <c r="J57">
        <f t="shared" ca="1" si="9"/>
        <v>1</v>
      </c>
      <c r="K57">
        <f t="shared" ca="1" si="10"/>
        <v>66296</v>
      </c>
      <c r="L57">
        <f t="shared" ca="1" si="11"/>
        <v>10</v>
      </c>
      <c r="M57" t="str">
        <f t="shared" ca="1" si="12"/>
        <v>Nova Scotia</v>
      </c>
      <c r="N57">
        <f t="shared" ca="1" si="13"/>
        <v>331480</v>
      </c>
      <c r="O57">
        <f t="shared" ca="1" si="21"/>
        <v>186271.81135124902</v>
      </c>
      <c r="P57">
        <f t="shared" ca="1" si="14"/>
        <v>17870.592783690598</v>
      </c>
      <c r="Q57">
        <f t="shared" ca="1" si="15"/>
        <v>7400</v>
      </c>
      <c r="R57">
        <f t="shared" ca="1" si="16"/>
        <v>24780.523267367644</v>
      </c>
      <c r="S57">
        <f t="shared" ca="1" si="17"/>
        <v>96593.438676164777</v>
      </c>
      <c r="T57">
        <f t="shared" ca="1" si="18"/>
        <v>445944.03145985538</v>
      </c>
      <c r="U57">
        <f t="shared" ca="1" si="19"/>
        <v>218452.33461861667</v>
      </c>
      <c r="V57">
        <f t="shared" ca="1" si="20"/>
        <v>227491.69684123871</v>
      </c>
      <c r="AF57" s="7">
        <f t="shared" ca="1" si="0"/>
        <v>1</v>
      </c>
      <c r="AG57">
        <f t="shared" ca="1" si="1"/>
        <v>0</v>
      </c>
      <c r="AI57" s="8"/>
      <c r="AN57" s="7">
        <f ca="1">IF(Table1[[#This Row],[Column5]]="Teaching",1,0)</f>
        <v>0</v>
      </c>
      <c r="AO57">
        <f ca="1">IF(Table1[[#This Row],[Column5]]="Health",1,0)</f>
        <v>1</v>
      </c>
      <c r="AP57">
        <f ca="1">IF(Table1[[#This Row],[Column5]]="IT",1,0)</f>
        <v>0</v>
      </c>
      <c r="AQ57">
        <f ca="1">IF(Table1[[#This Row],[Column5]]="Construction",1,0)</f>
        <v>0</v>
      </c>
      <c r="AR57">
        <f ca="1">IF(Table1[[#This Row],[Column5]]="Agriculture",1,0)</f>
        <v>0</v>
      </c>
      <c r="AS57">
        <f ca="1">IF(Table1[[#This Row],[Column5]]="General",1,0)</f>
        <v>0</v>
      </c>
      <c r="AT57" s="8"/>
      <c r="AZ57" s="7">
        <f t="shared" ca="1" si="38"/>
        <v>17252.253428699238</v>
      </c>
      <c r="BC57" s="8"/>
      <c r="BE57" s="7">
        <f t="shared" ca="1" si="22"/>
        <v>0</v>
      </c>
      <c r="BG57" s="8"/>
      <c r="BI57" s="7"/>
      <c r="BJ57" s="21">
        <f t="shared" ca="1" si="23"/>
        <v>0.63781580310274111</v>
      </c>
      <c r="BK57">
        <f t="shared" ca="1" si="24"/>
        <v>0</v>
      </c>
      <c r="BL57" s="8"/>
      <c r="BN57" s="7">
        <f t="shared" ca="1" si="25"/>
        <v>39328</v>
      </c>
      <c r="BO57" s="42">
        <f t="shared" ca="1" si="26"/>
        <v>0</v>
      </c>
      <c r="BP57" s="42">
        <f t="shared" ca="1" si="27"/>
        <v>0</v>
      </c>
      <c r="BQ57" s="42">
        <f t="shared" ca="1" si="28"/>
        <v>0</v>
      </c>
      <c r="BR57" s="42">
        <f t="shared" ca="1" si="29"/>
        <v>0</v>
      </c>
      <c r="BS57" s="42">
        <f t="shared" ca="1" si="30"/>
        <v>0</v>
      </c>
      <c r="BT57" s="42">
        <f t="shared" ca="1" si="31"/>
        <v>0</v>
      </c>
      <c r="BU57" s="42">
        <f t="shared" ca="1" si="32"/>
        <v>0</v>
      </c>
      <c r="BV57" s="42">
        <f t="shared" ca="1" si="33"/>
        <v>39328</v>
      </c>
      <c r="BW57" s="42">
        <f t="shared" ca="1" si="34"/>
        <v>0</v>
      </c>
      <c r="BX57" s="8">
        <f t="shared" ca="1" si="35"/>
        <v>0</v>
      </c>
      <c r="BZ57" s="7">
        <f t="shared" ca="1" si="36"/>
        <v>1</v>
      </c>
      <c r="CA57" s="42"/>
      <c r="CB57" s="42"/>
      <c r="CC57" s="42"/>
      <c r="CD57" s="8"/>
      <c r="CF57" s="7">
        <f t="shared" ca="1" si="37"/>
        <v>0</v>
      </c>
      <c r="CG57" s="42"/>
      <c r="CH57" s="8"/>
    </row>
    <row r="58" spans="2:86" x14ac:dyDescent="0.3">
      <c r="B58">
        <f t="shared" ca="1" si="2"/>
        <v>1</v>
      </c>
      <c r="C58" t="str">
        <f t="shared" ca="1" si="3"/>
        <v>Men</v>
      </c>
      <c r="D58">
        <f t="shared" ca="1" si="4"/>
        <v>35</v>
      </c>
      <c r="E58">
        <f t="shared" ca="1" si="5"/>
        <v>6</v>
      </c>
      <c r="F58" t="str">
        <f ca="1">VLOOKUP(E58,$Y$4:$Z$10:Z63,2,0)</f>
        <v>Agriculture</v>
      </c>
      <c r="G58">
        <f t="shared" ca="1" si="6"/>
        <v>4</v>
      </c>
      <c r="H58" t="str">
        <f t="shared" ca="1" si="7"/>
        <v>Technical</v>
      </c>
      <c r="I58">
        <f t="shared" ca="1" si="8"/>
        <v>0</v>
      </c>
      <c r="J58">
        <f t="shared" ca="1" si="9"/>
        <v>1</v>
      </c>
      <c r="K58">
        <f t="shared" ca="1" si="10"/>
        <v>62684</v>
      </c>
      <c r="L58">
        <f t="shared" ca="1" si="11"/>
        <v>2</v>
      </c>
      <c r="M58" t="str">
        <f t="shared" ca="1" si="12"/>
        <v>BC</v>
      </c>
      <c r="N58">
        <f t="shared" ca="1" si="13"/>
        <v>313420</v>
      </c>
      <c r="O58">
        <f t="shared" ca="1" si="21"/>
        <v>265135.61095474416</v>
      </c>
      <c r="P58">
        <f t="shared" ca="1" si="14"/>
        <v>44437.573247613414</v>
      </c>
      <c r="Q58">
        <f t="shared" ca="1" si="15"/>
        <v>2451</v>
      </c>
      <c r="R58">
        <f t="shared" ca="1" si="16"/>
        <v>25729.073166161223</v>
      </c>
      <c r="S58">
        <f t="shared" ca="1" si="17"/>
        <v>75608.053368389694</v>
      </c>
      <c r="T58">
        <f t="shared" ca="1" si="18"/>
        <v>433465.62661600311</v>
      </c>
      <c r="U58">
        <f t="shared" ca="1" si="19"/>
        <v>293315.68412090535</v>
      </c>
      <c r="V58">
        <f t="shared" ca="1" si="20"/>
        <v>140149.94249509776</v>
      </c>
      <c r="AF58" s="7">
        <f t="shared" ca="1" si="0"/>
        <v>1</v>
      </c>
      <c r="AG58">
        <f t="shared" ca="1" si="1"/>
        <v>0</v>
      </c>
      <c r="AI58" s="8"/>
      <c r="AN58" s="7">
        <f ca="1">IF(Table1[[#This Row],[Column5]]="Teaching",1,0)</f>
        <v>0</v>
      </c>
      <c r="AO58">
        <f ca="1">IF(Table1[[#This Row],[Column5]]="Health",1,0)</f>
        <v>0</v>
      </c>
      <c r="AP58">
        <f ca="1">IF(Table1[[#This Row],[Column5]]="IT",1,0)</f>
        <v>0</v>
      </c>
      <c r="AQ58">
        <f ca="1">IF(Table1[[#This Row],[Column5]]="Construction",1,0)</f>
        <v>0</v>
      </c>
      <c r="AR58">
        <f ca="1">IF(Table1[[#This Row],[Column5]]="Agriculture",1,0)</f>
        <v>1</v>
      </c>
      <c r="AS58">
        <f ca="1">IF(Table1[[#This Row],[Column5]]="General",1,0)</f>
        <v>0</v>
      </c>
      <c r="AT58" s="8"/>
      <c r="AZ58" s="7">
        <f t="shared" ca="1" si="38"/>
        <v>3204.2346261151192</v>
      </c>
      <c r="BC58" s="8"/>
      <c r="BE58" s="7">
        <f t="shared" ca="1" si="22"/>
        <v>0</v>
      </c>
      <c r="BG58" s="8"/>
      <c r="BI58" s="7"/>
      <c r="BJ58" s="21">
        <f t="shared" ca="1" si="23"/>
        <v>0.56193981944988847</v>
      </c>
      <c r="BK58">
        <f t="shared" ca="1" si="24"/>
        <v>0</v>
      </c>
      <c r="BL58" s="8"/>
      <c r="BN58" s="7">
        <f t="shared" ca="1" si="25"/>
        <v>0</v>
      </c>
      <c r="BO58" s="42">
        <f t="shared" ca="1" si="26"/>
        <v>0</v>
      </c>
      <c r="BP58" s="42">
        <f t="shared" ca="1" si="27"/>
        <v>0</v>
      </c>
      <c r="BQ58" s="42">
        <f t="shared" ca="1" si="28"/>
        <v>0</v>
      </c>
      <c r="BR58" s="42">
        <f t="shared" ca="1" si="29"/>
        <v>0</v>
      </c>
      <c r="BS58" s="42">
        <f t="shared" ca="1" si="30"/>
        <v>0</v>
      </c>
      <c r="BT58" s="42">
        <f t="shared" ca="1" si="31"/>
        <v>0</v>
      </c>
      <c r="BU58" s="42">
        <f t="shared" ca="1" si="32"/>
        <v>0</v>
      </c>
      <c r="BV58" s="42">
        <f t="shared" ca="1" si="33"/>
        <v>0</v>
      </c>
      <c r="BW58" s="42">
        <f t="shared" ca="1" si="34"/>
        <v>66296</v>
      </c>
      <c r="BX58" s="8">
        <f t="shared" ca="1" si="35"/>
        <v>0</v>
      </c>
      <c r="BZ58" s="7">
        <f t="shared" ca="1" si="36"/>
        <v>0</v>
      </c>
      <c r="CA58" s="42"/>
      <c r="CB58" s="42"/>
      <c r="CC58" s="42"/>
      <c r="CD58" s="8"/>
      <c r="CF58" s="7">
        <f t="shared" ca="1" si="37"/>
        <v>43</v>
      </c>
      <c r="CG58" s="42"/>
      <c r="CH58" s="8"/>
    </row>
    <row r="59" spans="2:86" x14ac:dyDescent="0.3">
      <c r="B59">
        <f t="shared" ca="1" si="2"/>
        <v>1</v>
      </c>
      <c r="C59" t="str">
        <f t="shared" ca="1" si="3"/>
        <v>Men</v>
      </c>
      <c r="D59">
        <f t="shared" ca="1" si="4"/>
        <v>40</v>
      </c>
      <c r="E59">
        <f t="shared" ca="1" si="5"/>
        <v>6</v>
      </c>
      <c r="F59" t="str">
        <f ca="1">VLOOKUP(E59,$Y$4:$Z$10:Z64,2,0)</f>
        <v>Agriculture</v>
      </c>
      <c r="G59">
        <f t="shared" ca="1" si="6"/>
        <v>2</v>
      </c>
      <c r="H59" t="str">
        <f t="shared" ca="1" si="7"/>
        <v>College</v>
      </c>
      <c r="I59">
        <f t="shared" ca="1" si="8"/>
        <v>3</v>
      </c>
      <c r="J59">
        <f t="shared" ca="1" si="9"/>
        <v>2</v>
      </c>
      <c r="K59">
        <f t="shared" ca="1" si="10"/>
        <v>31699</v>
      </c>
      <c r="L59">
        <f t="shared" ca="1" si="11"/>
        <v>5</v>
      </c>
      <c r="M59" t="str">
        <f t="shared" ca="1" si="12"/>
        <v>Saskatchewan</v>
      </c>
      <c r="N59">
        <f t="shared" ca="1" si="13"/>
        <v>126796</v>
      </c>
      <c r="O59">
        <f t="shared" ca="1" si="21"/>
        <v>83686.025448194094</v>
      </c>
      <c r="P59">
        <f t="shared" ca="1" si="14"/>
        <v>55756.330185114486</v>
      </c>
      <c r="Q59">
        <f t="shared" ca="1" si="15"/>
        <v>29783</v>
      </c>
      <c r="R59">
        <f t="shared" ca="1" si="16"/>
        <v>25924.232530146048</v>
      </c>
      <c r="S59">
        <f t="shared" ca="1" si="17"/>
        <v>22685.841252419654</v>
      </c>
      <c r="T59">
        <f t="shared" ca="1" si="18"/>
        <v>205238.17143753415</v>
      </c>
      <c r="U59">
        <f t="shared" ca="1" si="19"/>
        <v>139393.25797834015</v>
      </c>
      <c r="V59">
        <f t="shared" ca="1" si="20"/>
        <v>65844.913459194009</v>
      </c>
      <c r="AF59" s="7">
        <f t="shared" ca="1" si="0"/>
        <v>0</v>
      </c>
      <c r="AG59">
        <f t="shared" ca="1" si="1"/>
        <v>1</v>
      </c>
      <c r="AI59" s="8"/>
      <c r="AN59" s="7">
        <f ca="1">IF(Table1[[#This Row],[Column5]]="Teaching",1,0)</f>
        <v>0</v>
      </c>
      <c r="AO59">
        <f ca="1">IF(Table1[[#This Row],[Column5]]="Health",1,0)</f>
        <v>0</v>
      </c>
      <c r="AP59">
        <f ca="1">IF(Table1[[#This Row],[Column5]]="IT",1,0)</f>
        <v>0</v>
      </c>
      <c r="AQ59">
        <f ca="1">IF(Table1[[#This Row],[Column5]]="Construction",1,0)</f>
        <v>0</v>
      </c>
      <c r="AR59">
        <f ca="1">IF(Table1[[#This Row],[Column5]]="Agriculture",1,0)</f>
        <v>1</v>
      </c>
      <c r="AS59">
        <f ca="1">IF(Table1[[#This Row],[Column5]]="General",1,0)</f>
        <v>0</v>
      </c>
      <c r="AT59" s="8"/>
      <c r="AZ59" s="7">
        <f t="shared" ca="1" si="38"/>
        <v>17870.592783690598</v>
      </c>
      <c r="BC59" s="8"/>
      <c r="BE59" s="7">
        <f t="shared" ca="1" si="22"/>
        <v>0</v>
      </c>
      <c r="BG59" s="8"/>
      <c r="BI59" s="7"/>
      <c r="BJ59" s="21">
        <f t="shared" ca="1" si="23"/>
        <v>0.84594349739883912</v>
      </c>
      <c r="BK59">
        <f t="shared" ca="1" si="24"/>
        <v>0</v>
      </c>
      <c r="BL59" s="8"/>
      <c r="BN59" s="7">
        <f t="shared" ca="1" si="25"/>
        <v>0</v>
      </c>
      <c r="BO59" s="42">
        <f t="shared" ca="1" si="26"/>
        <v>62684</v>
      </c>
      <c r="BP59" s="42">
        <f t="shared" ca="1" si="27"/>
        <v>0</v>
      </c>
      <c r="BQ59" s="42">
        <f t="shared" ca="1" si="28"/>
        <v>0</v>
      </c>
      <c r="BR59" s="42">
        <f t="shared" ca="1" si="29"/>
        <v>0</v>
      </c>
      <c r="BS59" s="42">
        <f t="shared" ca="1" si="30"/>
        <v>0</v>
      </c>
      <c r="BT59" s="42">
        <f t="shared" ca="1" si="31"/>
        <v>0</v>
      </c>
      <c r="BU59" s="42">
        <f t="shared" ca="1" si="32"/>
        <v>0</v>
      </c>
      <c r="BV59" s="42">
        <f t="shared" ca="1" si="33"/>
        <v>0</v>
      </c>
      <c r="BW59" s="42">
        <f t="shared" ca="1" si="34"/>
        <v>0</v>
      </c>
      <c r="BX59" s="8">
        <f t="shared" ca="1" si="35"/>
        <v>0</v>
      </c>
      <c r="BZ59" s="7">
        <f t="shared" ca="1" si="36"/>
        <v>0</v>
      </c>
      <c r="CA59" s="42"/>
      <c r="CB59" s="42"/>
      <c r="CC59" s="42"/>
      <c r="CD59" s="8"/>
      <c r="CF59" s="7">
        <f t="shared" ca="1" si="37"/>
        <v>35</v>
      </c>
      <c r="CG59" s="42"/>
      <c r="CH59" s="8"/>
    </row>
    <row r="60" spans="2:86" x14ac:dyDescent="0.3">
      <c r="B60">
        <f t="shared" ca="1" si="2"/>
        <v>2</v>
      </c>
      <c r="C60" t="str">
        <f t="shared" ca="1" si="3"/>
        <v>Women</v>
      </c>
      <c r="D60">
        <f t="shared" ca="1" si="4"/>
        <v>34</v>
      </c>
      <c r="E60">
        <f t="shared" ca="1" si="5"/>
        <v>1</v>
      </c>
      <c r="F60" t="str">
        <f ca="1">VLOOKUP(E60,$Y$4:$Z$10:Z65,2,0)</f>
        <v>Health</v>
      </c>
      <c r="G60">
        <f t="shared" ca="1" si="6"/>
        <v>4</v>
      </c>
      <c r="H60" t="str">
        <f t="shared" ca="1" si="7"/>
        <v>Technical</v>
      </c>
      <c r="I60">
        <f t="shared" ca="1" si="8"/>
        <v>3</v>
      </c>
      <c r="J60">
        <f t="shared" ca="1" si="9"/>
        <v>1</v>
      </c>
      <c r="K60">
        <f t="shared" ca="1" si="10"/>
        <v>32061</v>
      </c>
      <c r="L60">
        <f t="shared" ca="1" si="11"/>
        <v>2</v>
      </c>
      <c r="M60" t="str">
        <f t="shared" ca="1" si="12"/>
        <v>BC</v>
      </c>
      <c r="N60">
        <f t="shared" ca="1" si="13"/>
        <v>128244</v>
      </c>
      <c r="O60">
        <f t="shared" ca="1" si="21"/>
        <v>85600.553489091646</v>
      </c>
      <c r="P60">
        <f t="shared" ca="1" si="14"/>
        <v>4981.3707791787101</v>
      </c>
      <c r="Q60">
        <f t="shared" ca="1" si="15"/>
        <v>782</v>
      </c>
      <c r="R60">
        <f t="shared" ca="1" si="16"/>
        <v>8635.8636320188562</v>
      </c>
      <c r="S60">
        <f t="shared" ca="1" si="17"/>
        <v>11160.80720422406</v>
      </c>
      <c r="T60">
        <f t="shared" ca="1" si="18"/>
        <v>144386.17798340277</v>
      </c>
      <c r="U60">
        <f t="shared" ca="1" si="19"/>
        <v>95018.417121110499</v>
      </c>
      <c r="V60">
        <f t="shared" ca="1" si="20"/>
        <v>49367.760862292271</v>
      </c>
      <c r="AF60" s="7">
        <f t="shared" ca="1" si="0"/>
        <v>0</v>
      </c>
      <c r="AG60">
        <f t="shared" ca="1" si="1"/>
        <v>1</v>
      </c>
      <c r="AI60" s="8"/>
      <c r="AN60" s="7">
        <f ca="1">IF(Table1[[#This Row],[Column5]]="Teaching",1,0)</f>
        <v>0</v>
      </c>
      <c r="AO60">
        <f ca="1">IF(Table1[[#This Row],[Column5]]="Health",1,0)</f>
        <v>1</v>
      </c>
      <c r="AP60">
        <f ca="1">IF(Table1[[#This Row],[Column5]]="IT",1,0)</f>
        <v>0</v>
      </c>
      <c r="AQ60">
        <f ca="1">IF(Table1[[#This Row],[Column5]]="Construction",1,0)</f>
        <v>0</v>
      </c>
      <c r="AR60">
        <f ca="1">IF(Table1[[#This Row],[Column5]]="Agriculture",1,0)</f>
        <v>0</v>
      </c>
      <c r="AS60">
        <f ca="1">IF(Table1[[#This Row],[Column5]]="General",1,0)</f>
        <v>0</v>
      </c>
      <c r="AT60" s="8"/>
      <c r="AZ60" s="7">
        <f t="shared" ca="1" si="38"/>
        <v>44437.573247613414</v>
      </c>
      <c r="BC60" s="8"/>
      <c r="BE60" s="7">
        <f t="shared" ca="1" si="22"/>
        <v>0</v>
      </c>
      <c r="BG60" s="8"/>
      <c r="BI60" s="7"/>
      <c r="BJ60" s="21">
        <f t="shared" ca="1" si="23"/>
        <v>0.66000524817970674</v>
      </c>
      <c r="BK60">
        <f t="shared" ca="1" si="24"/>
        <v>0</v>
      </c>
      <c r="BL60" s="8"/>
      <c r="BN60" s="7">
        <f t="shared" ca="1" si="25"/>
        <v>0</v>
      </c>
      <c r="BO60" s="42">
        <f t="shared" ca="1" si="26"/>
        <v>0</v>
      </c>
      <c r="BP60" s="42">
        <f t="shared" ca="1" si="27"/>
        <v>0</v>
      </c>
      <c r="BQ60" s="42">
        <f t="shared" ca="1" si="28"/>
        <v>0</v>
      </c>
      <c r="BR60" s="42">
        <f t="shared" ca="1" si="29"/>
        <v>31699</v>
      </c>
      <c r="BS60" s="42">
        <f t="shared" ca="1" si="30"/>
        <v>0</v>
      </c>
      <c r="BT60" s="42">
        <f t="shared" ca="1" si="31"/>
        <v>0</v>
      </c>
      <c r="BU60" s="42">
        <f t="shared" ca="1" si="32"/>
        <v>0</v>
      </c>
      <c r="BV60" s="42">
        <f t="shared" ca="1" si="33"/>
        <v>0</v>
      </c>
      <c r="BW60" s="42">
        <f t="shared" ca="1" si="34"/>
        <v>0</v>
      </c>
      <c r="BX60" s="8">
        <f t="shared" ca="1" si="35"/>
        <v>0</v>
      </c>
      <c r="BZ60" s="7">
        <f t="shared" ca="1" si="36"/>
        <v>0</v>
      </c>
      <c r="CA60" s="42"/>
      <c r="CB60" s="42"/>
      <c r="CC60" s="42"/>
      <c r="CD60" s="8"/>
      <c r="CF60" s="7">
        <f t="shared" ca="1" si="37"/>
        <v>40</v>
      </c>
      <c r="CG60" s="42"/>
      <c r="CH60" s="8"/>
    </row>
    <row r="61" spans="2:86" x14ac:dyDescent="0.3">
      <c r="B61">
        <f t="shared" ca="1" si="2"/>
        <v>2</v>
      </c>
      <c r="C61" t="str">
        <f t="shared" ca="1" si="3"/>
        <v>Women</v>
      </c>
      <c r="D61">
        <f t="shared" ca="1" si="4"/>
        <v>37</v>
      </c>
      <c r="E61">
        <f t="shared" ca="1" si="5"/>
        <v>5</v>
      </c>
      <c r="F61" t="str">
        <f ca="1">VLOOKUP(E61,$Y$4:$Z$10:Z66,2,0)</f>
        <v>General</v>
      </c>
      <c r="G61">
        <f t="shared" ca="1" si="6"/>
        <v>1</v>
      </c>
      <c r="H61" t="str">
        <f t="shared" ca="1" si="7"/>
        <v>Highschool</v>
      </c>
      <c r="I61">
        <f t="shared" ca="1" si="8"/>
        <v>1</v>
      </c>
      <c r="J61">
        <f t="shared" ca="1" si="9"/>
        <v>1</v>
      </c>
      <c r="K61">
        <f t="shared" ca="1" si="10"/>
        <v>72520</v>
      </c>
      <c r="L61">
        <f t="shared" ca="1" si="11"/>
        <v>1</v>
      </c>
      <c r="M61" t="str">
        <f t="shared" ca="1" si="12"/>
        <v>Yukon</v>
      </c>
      <c r="N61">
        <f t="shared" ca="1" si="13"/>
        <v>435120</v>
      </c>
      <c r="O61">
        <f t="shared" ca="1" si="21"/>
        <v>353102.72678579169</v>
      </c>
      <c r="P61">
        <f t="shared" ca="1" si="14"/>
        <v>64269.264983149689</v>
      </c>
      <c r="Q61">
        <f t="shared" ca="1" si="15"/>
        <v>59999</v>
      </c>
      <c r="R61">
        <f t="shared" ca="1" si="16"/>
        <v>12145.062882560906</v>
      </c>
      <c r="S61">
        <f t="shared" ca="1" si="17"/>
        <v>40804.480046526609</v>
      </c>
      <c r="T61">
        <f t="shared" ca="1" si="18"/>
        <v>540193.74502967636</v>
      </c>
      <c r="U61">
        <f t="shared" ca="1" si="19"/>
        <v>425246.78966835258</v>
      </c>
      <c r="V61">
        <f t="shared" ca="1" si="20"/>
        <v>114946.95536132378</v>
      </c>
      <c r="AF61" s="7">
        <f t="shared" ca="1" si="0"/>
        <v>0</v>
      </c>
      <c r="AG61">
        <f t="shared" ca="1" si="1"/>
        <v>1</v>
      </c>
      <c r="AI61" s="8"/>
      <c r="AN61" s="7">
        <f ca="1">IF(Table1[[#This Row],[Column5]]="Teaching",1,0)</f>
        <v>0</v>
      </c>
      <c r="AO61">
        <f ca="1">IF(Table1[[#This Row],[Column5]]="Health",1,0)</f>
        <v>0</v>
      </c>
      <c r="AP61">
        <f ca="1">IF(Table1[[#This Row],[Column5]]="IT",1,0)</f>
        <v>0</v>
      </c>
      <c r="AQ61">
        <f ca="1">IF(Table1[[#This Row],[Column5]]="Construction",1,0)</f>
        <v>0</v>
      </c>
      <c r="AR61">
        <f ca="1">IF(Table1[[#This Row],[Column5]]="Agriculture",1,0)</f>
        <v>0</v>
      </c>
      <c r="AS61">
        <f ca="1">IF(Table1[[#This Row],[Column5]]="General",1,0)</f>
        <v>1</v>
      </c>
      <c r="AT61" s="8"/>
      <c r="AZ61" s="7">
        <f t="shared" ca="1" si="38"/>
        <v>27878.165092557243</v>
      </c>
      <c r="BC61" s="8"/>
      <c r="BE61" s="7">
        <f t="shared" ca="1" si="22"/>
        <v>0</v>
      </c>
      <c r="BG61" s="8"/>
      <c r="BI61" s="7"/>
      <c r="BJ61" s="21">
        <f t="shared" ca="1" si="23"/>
        <v>0.66748193669170997</v>
      </c>
      <c r="BK61">
        <f t="shared" ca="1" si="24"/>
        <v>0</v>
      </c>
      <c r="BL61" s="8"/>
      <c r="BN61" s="7">
        <f t="shared" ca="1" si="25"/>
        <v>0</v>
      </c>
      <c r="BO61" s="42">
        <f t="shared" ca="1" si="26"/>
        <v>32061</v>
      </c>
      <c r="BP61" s="42">
        <f t="shared" ca="1" si="27"/>
        <v>0</v>
      </c>
      <c r="BQ61" s="42">
        <f t="shared" ca="1" si="28"/>
        <v>0</v>
      </c>
      <c r="BR61" s="42">
        <f t="shared" ca="1" si="29"/>
        <v>0</v>
      </c>
      <c r="BS61" s="42">
        <f t="shared" ca="1" si="30"/>
        <v>0</v>
      </c>
      <c r="BT61" s="42">
        <f t="shared" ca="1" si="31"/>
        <v>0</v>
      </c>
      <c r="BU61" s="42">
        <f t="shared" ca="1" si="32"/>
        <v>0</v>
      </c>
      <c r="BV61" s="42">
        <f t="shared" ca="1" si="33"/>
        <v>0</v>
      </c>
      <c r="BW61" s="42">
        <f t="shared" ca="1" si="34"/>
        <v>0</v>
      </c>
      <c r="BX61" s="8">
        <f t="shared" ca="1" si="35"/>
        <v>0</v>
      </c>
      <c r="BZ61" s="7">
        <f t="shared" ca="1" si="36"/>
        <v>0</v>
      </c>
      <c r="CA61" s="42"/>
      <c r="CB61" s="42"/>
      <c r="CC61" s="42"/>
      <c r="CD61" s="8"/>
      <c r="CF61" s="7">
        <f t="shared" ca="1" si="37"/>
        <v>0</v>
      </c>
      <c r="CG61" s="42"/>
      <c r="CH61" s="8"/>
    </row>
    <row r="62" spans="2:86" x14ac:dyDescent="0.3">
      <c r="B62">
        <f t="shared" ca="1" si="2"/>
        <v>2</v>
      </c>
      <c r="C62" t="str">
        <f t="shared" ca="1" si="3"/>
        <v>Women</v>
      </c>
      <c r="D62">
        <f t="shared" ca="1" si="4"/>
        <v>44</v>
      </c>
      <c r="E62">
        <f t="shared" ca="1" si="5"/>
        <v>3</v>
      </c>
      <c r="F62" t="str">
        <f ca="1">VLOOKUP(E62,$Y$4:$Z$10:Z67,2,0)</f>
        <v>Teaching</v>
      </c>
      <c r="G62">
        <f t="shared" ca="1" si="6"/>
        <v>3</v>
      </c>
      <c r="H62" t="str">
        <f t="shared" ca="1" si="7"/>
        <v>University</v>
      </c>
      <c r="I62">
        <f t="shared" ca="1" si="8"/>
        <v>1</v>
      </c>
      <c r="J62">
        <f t="shared" ca="1" si="9"/>
        <v>2</v>
      </c>
      <c r="K62">
        <f t="shared" ca="1" si="10"/>
        <v>45174</v>
      </c>
      <c r="L62">
        <f t="shared" ca="1" si="11"/>
        <v>4</v>
      </c>
      <c r="M62" t="str">
        <f t="shared" ca="1" si="12"/>
        <v>Alberta</v>
      </c>
      <c r="N62">
        <f t="shared" ca="1" si="13"/>
        <v>135522</v>
      </c>
      <c r="O62">
        <f t="shared" ca="1" si="21"/>
        <v>72479.990867065178</v>
      </c>
      <c r="P62">
        <f t="shared" ca="1" si="14"/>
        <v>6520.0552023716709</v>
      </c>
      <c r="Q62">
        <f t="shared" ca="1" si="15"/>
        <v>460</v>
      </c>
      <c r="R62">
        <f t="shared" ca="1" si="16"/>
        <v>87029.715409140859</v>
      </c>
      <c r="S62">
        <f t="shared" ca="1" si="17"/>
        <v>4788.3238457791886</v>
      </c>
      <c r="T62">
        <f t="shared" ca="1" si="18"/>
        <v>146830.37904815085</v>
      </c>
      <c r="U62">
        <f t="shared" ca="1" si="19"/>
        <v>159969.70627620604</v>
      </c>
      <c r="V62">
        <f t="shared" ca="1" si="20"/>
        <v>-13139.32722805519</v>
      </c>
      <c r="AF62" s="7">
        <f t="shared" ca="1" si="0"/>
        <v>1</v>
      </c>
      <c r="AG62">
        <f t="shared" ca="1" si="1"/>
        <v>0</v>
      </c>
      <c r="AI62" s="8"/>
      <c r="AN62" s="7">
        <f ca="1">IF(Table1[[#This Row],[Column5]]="Teaching",1,0)</f>
        <v>1</v>
      </c>
      <c r="AO62">
        <f ca="1">IF(Table1[[#This Row],[Column5]]="Health",1,0)</f>
        <v>0</v>
      </c>
      <c r="AP62">
        <f ca="1">IF(Table1[[#This Row],[Column5]]="IT",1,0)</f>
        <v>0</v>
      </c>
      <c r="AQ62">
        <f ca="1">IF(Table1[[#This Row],[Column5]]="Construction",1,0)</f>
        <v>0</v>
      </c>
      <c r="AR62">
        <f ca="1">IF(Table1[[#This Row],[Column5]]="Agriculture",1,0)</f>
        <v>0</v>
      </c>
      <c r="AS62">
        <f ca="1">IF(Table1[[#This Row],[Column5]]="General",1,0)</f>
        <v>0</v>
      </c>
      <c r="AT62" s="8"/>
      <c r="AZ62" s="7">
        <f t="shared" ca="1" si="38"/>
        <v>4981.3707791787101</v>
      </c>
      <c r="BC62" s="8"/>
      <c r="BE62" s="7">
        <f t="shared" ca="1" si="22"/>
        <v>0</v>
      </c>
      <c r="BG62" s="8"/>
      <c r="BI62" s="7"/>
      <c r="BJ62" s="21">
        <f t="shared" ca="1" si="23"/>
        <v>0.8115065425303174</v>
      </c>
      <c r="BK62">
        <f t="shared" ca="1" si="24"/>
        <v>0</v>
      </c>
      <c r="BL62" s="8"/>
      <c r="BN62" s="7">
        <f t="shared" ca="1" si="25"/>
        <v>0</v>
      </c>
      <c r="BO62" s="42">
        <f t="shared" ca="1" si="26"/>
        <v>0</v>
      </c>
      <c r="BP62" s="42">
        <f t="shared" ca="1" si="27"/>
        <v>0</v>
      </c>
      <c r="BQ62" s="42">
        <f t="shared" ca="1" si="28"/>
        <v>0</v>
      </c>
      <c r="BR62" s="42">
        <f t="shared" ca="1" si="29"/>
        <v>0</v>
      </c>
      <c r="BS62" s="42">
        <f t="shared" ca="1" si="30"/>
        <v>0</v>
      </c>
      <c r="BT62" s="42">
        <f t="shared" ca="1" si="31"/>
        <v>0</v>
      </c>
      <c r="BU62" s="42">
        <f t="shared" ca="1" si="32"/>
        <v>0</v>
      </c>
      <c r="BV62" s="42">
        <f t="shared" ca="1" si="33"/>
        <v>0</v>
      </c>
      <c r="BW62" s="42">
        <f t="shared" ca="1" si="34"/>
        <v>0</v>
      </c>
      <c r="BX62" s="8">
        <f t="shared" ca="1" si="35"/>
        <v>0</v>
      </c>
      <c r="BZ62" s="7">
        <f t="shared" ca="1" si="36"/>
        <v>0</v>
      </c>
      <c r="CA62" s="42"/>
      <c r="CB62" s="42"/>
      <c r="CC62" s="42"/>
      <c r="CD62" s="8"/>
      <c r="CF62" s="7">
        <f t="shared" ca="1" si="37"/>
        <v>37</v>
      </c>
      <c r="CG62" s="42"/>
      <c r="CH62" s="8"/>
    </row>
    <row r="63" spans="2:86" x14ac:dyDescent="0.3">
      <c r="B63">
        <f t="shared" ca="1" si="2"/>
        <v>1</v>
      </c>
      <c r="C63" t="str">
        <f t="shared" ca="1" si="3"/>
        <v>Men</v>
      </c>
      <c r="D63">
        <f t="shared" ca="1" si="4"/>
        <v>25</v>
      </c>
      <c r="E63">
        <f t="shared" ca="1" si="5"/>
        <v>4</v>
      </c>
      <c r="F63" t="str">
        <f ca="1">VLOOKUP(E63,$Y$4:$Z$10:Z68,2,0)</f>
        <v>IT</v>
      </c>
      <c r="G63">
        <f t="shared" ca="1" si="6"/>
        <v>5</v>
      </c>
      <c r="H63" t="str">
        <f t="shared" ca="1" si="7"/>
        <v>Other</v>
      </c>
      <c r="I63">
        <f t="shared" ca="1" si="8"/>
        <v>3</v>
      </c>
      <c r="J63">
        <f t="shared" ca="1" si="9"/>
        <v>3</v>
      </c>
      <c r="K63">
        <f t="shared" ca="1" si="10"/>
        <v>52619</v>
      </c>
      <c r="L63">
        <f t="shared" ca="1" si="11"/>
        <v>6</v>
      </c>
      <c r="M63" t="str">
        <f t="shared" ca="1" si="12"/>
        <v>Manitoba</v>
      </c>
      <c r="N63">
        <f t="shared" ca="1" si="13"/>
        <v>157857</v>
      </c>
      <c r="O63">
        <f t="shared" ca="1" si="21"/>
        <v>70744.765303711465</v>
      </c>
      <c r="P63">
        <f t="shared" ca="1" si="14"/>
        <v>111002.29382145638</v>
      </c>
      <c r="Q63">
        <f t="shared" ca="1" si="15"/>
        <v>99246</v>
      </c>
      <c r="R63">
        <f t="shared" ca="1" si="16"/>
        <v>19053.726410968291</v>
      </c>
      <c r="S63">
        <f t="shared" ca="1" si="17"/>
        <v>36567.853455671036</v>
      </c>
      <c r="T63">
        <f t="shared" ca="1" si="18"/>
        <v>305427.14727712743</v>
      </c>
      <c r="U63">
        <f t="shared" ca="1" si="19"/>
        <v>189044.49171467975</v>
      </c>
      <c r="V63">
        <f t="shared" ca="1" si="20"/>
        <v>116382.65556244768</v>
      </c>
      <c r="AF63" s="7">
        <f t="shared" ca="1" si="0"/>
        <v>0</v>
      </c>
      <c r="AG63">
        <f t="shared" ca="1" si="1"/>
        <v>1</v>
      </c>
      <c r="AI63" s="8"/>
      <c r="AN63" s="7">
        <f ca="1">IF(Table1[[#This Row],[Column5]]="Teaching",1,0)</f>
        <v>0</v>
      </c>
      <c r="AO63">
        <f ca="1">IF(Table1[[#This Row],[Column5]]="Health",1,0)</f>
        <v>0</v>
      </c>
      <c r="AP63">
        <f ca="1">IF(Table1[[#This Row],[Column5]]="IT",1,0)</f>
        <v>1</v>
      </c>
      <c r="AQ63">
        <f ca="1">IF(Table1[[#This Row],[Column5]]="Construction",1,0)</f>
        <v>0</v>
      </c>
      <c r="AR63">
        <f ca="1">IF(Table1[[#This Row],[Column5]]="Agriculture",1,0)</f>
        <v>0</v>
      </c>
      <c r="AS63">
        <f ca="1">IF(Table1[[#This Row],[Column5]]="General",1,0)</f>
        <v>0</v>
      </c>
      <c r="AT63" s="8"/>
      <c r="AZ63" s="7">
        <f t="shared" ca="1" si="38"/>
        <v>64269.264983149689</v>
      </c>
      <c r="BC63" s="8"/>
      <c r="BE63" s="7">
        <f t="shared" ca="1" si="22"/>
        <v>0</v>
      </c>
      <c r="BG63" s="8"/>
      <c r="BI63" s="7"/>
      <c r="BJ63" s="21">
        <f t="shared" ca="1" si="23"/>
        <v>0.53482084729464718</v>
      </c>
      <c r="BK63">
        <f t="shared" ca="1" si="24"/>
        <v>0</v>
      </c>
      <c r="BL63" s="8"/>
      <c r="BN63" s="7">
        <f t="shared" ca="1" si="25"/>
        <v>45174</v>
      </c>
      <c r="BO63" s="42">
        <f t="shared" ca="1" si="26"/>
        <v>0</v>
      </c>
      <c r="BP63" s="42">
        <f t="shared" ca="1" si="27"/>
        <v>0</v>
      </c>
      <c r="BQ63" s="42">
        <f t="shared" ca="1" si="28"/>
        <v>45174</v>
      </c>
      <c r="BR63" s="42">
        <f t="shared" ca="1" si="29"/>
        <v>0</v>
      </c>
      <c r="BS63" s="42">
        <f t="shared" ca="1" si="30"/>
        <v>0</v>
      </c>
      <c r="BT63" s="42">
        <f t="shared" ca="1" si="31"/>
        <v>0</v>
      </c>
      <c r="BU63" s="42">
        <f t="shared" ca="1" si="32"/>
        <v>0</v>
      </c>
      <c r="BV63" s="42">
        <f t="shared" ca="1" si="33"/>
        <v>0</v>
      </c>
      <c r="BW63" s="42">
        <f t="shared" ca="1" si="34"/>
        <v>0</v>
      </c>
      <c r="BX63" s="8">
        <f t="shared" ca="1" si="35"/>
        <v>0</v>
      </c>
      <c r="BZ63" s="7">
        <f t="shared" ca="1" si="36"/>
        <v>1</v>
      </c>
      <c r="CA63" s="42"/>
      <c r="CB63" s="42"/>
      <c r="CC63" s="42"/>
      <c r="CD63" s="8"/>
      <c r="CF63" s="7">
        <f t="shared" ca="1" si="37"/>
        <v>0</v>
      </c>
      <c r="CG63" s="42"/>
      <c r="CH63" s="8"/>
    </row>
    <row r="64" spans="2:86" x14ac:dyDescent="0.3">
      <c r="B64">
        <f t="shared" ca="1" si="2"/>
        <v>2</v>
      </c>
      <c r="C64" t="str">
        <f t="shared" ca="1" si="3"/>
        <v>Women</v>
      </c>
      <c r="D64">
        <f t="shared" ca="1" si="4"/>
        <v>37</v>
      </c>
      <c r="E64">
        <f t="shared" ca="1" si="5"/>
        <v>6</v>
      </c>
      <c r="F64" t="str">
        <f ca="1">VLOOKUP(E64,$Y$4:$Z$10:Z69,2,0)</f>
        <v>Agriculture</v>
      </c>
      <c r="G64">
        <f t="shared" ca="1" si="6"/>
        <v>5</v>
      </c>
      <c r="H64" t="str">
        <f t="shared" ca="1" si="7"/>
        <v>Other</v>
      </c>
      <c r="I64">
        <f t="shared" ca="1" si="8"/>
        <v>1</v>
      </c>
      <c r="J64">
        <f t="shared" ca="1" si="9"/>
        <v>1</v>
      </c>
      <c r="K64">
        <f t="shared" ca="1" si="10"/>
        <v>41894</v>
      </c>
      <c r="L64">
        <f t="shared" ca="1" si="11"/>
        <v>4</v>
      </c>
      <c r="M64" t="str">
        <f t="shared" ca="1" si="12"/>
        <v>Alberta</v>
      </c>
      <c r="N64">
        <f t="shared" ca="1" si="13"/>
        <v>209470</v>
      </c>
      <c r="O64">
        <f t="shared" ca="1" si="21"/>
        <v>184863.65707662614</v>
      </c>
      <c r="P64">
        <f t="shared" ca="1" si="14"/>
        <v>31789.41467553582</v>
      </c>
      <c r="Q64">
        <f t="shared" ca="1" si="15"/>
        <v>28492</v>
      </c>
      <c r="R64">
        <f t="shared" ca="1" si="16"/>
        <v>11476.571145105649</v>
      </c>
      <c r="S64">
        <f t="shared" ca="1" si="17"/>
        <v>30529.024372046457</v>
      </c>
      <c r="T64">
        <f t="shared" ca="1" si="18"/>
        <v>271788.43904758227</v>
      </c>
      <c r="U64">
        <f t="shared" ca="1" si="19"/>
        <v>224832.22822173178</v>
      </c>
      <c r="V64">
        <f t="shared" ca="1" si="20"/>
        <v>46956.210825850489</v>
      </c>
      <c r="AF64" s="7">
        <f t="shared" ca="1" si="0"/>
        <v>0</v>
      </c>
      <c r="AG64">
        <f t="shared" ca="1" si="1"/>
        <v>1</v>
      </c>
      <c r="AI64" s="8"/>
      <c r="AN64" s="7">
        <f ca="1">IF(Table1[[#This Row],[Column5]]="Teaching",1,0)</f>
        <v>0</v>
      </c>
      <c r="AO64">
        <f ca="1">IF(Table1[[#This Row],[Column5]]="Health",1,0)</f>
        <v>0</v>
      </c>
      <c r="AP64">
        <f ca="1">IF(Table1[[#This Row],[Column5]]="IT",1,0)</f>
        <v>0</v>
      </c>
      <c r="AQ64">
        <f ca="1">IF(Table1[[#This Row],[Column5]]="Construction",1,0)</f>
        <v>0</v>
      </c>
      <c r="AR64">
        <f ca="1">IF(Table1[[#This Row],[Column5]]="Agriculture",1,0)</f>
        <v>1</v>
      </c>
      <c r="AS64">
        <f ca="1">IF(Table1[[#This Row],[Column5]]="General",1,0)</f>
        <v>0</v>
      </c>
      <c r="AT64" s="8"/>
      <c r="AZ64" s="7">
        <f t="shared" ca="1" si="38"/>
        <v>3260.0276011858355</v>
      </c>
      <c r="BC64" s="8"/>
      <c r="BE64" s="7">
        <f t="shared" ca="1" si="22"/>
        <v>0</v>
      </c>
      <c r="BG64" s="8"/>
      <c r="BI64" s="7"/>
      <c r="BJ64" s="21">
        <f t="shared" ca="1" si="23"/>
        <v>0.44815728984911324</v>
      </c>
      <c r="BK64">
        <f t="shared" ca="1" si="24"/>
        <v>0</v>
      </c>
      <c r="BL64" s="8"/>
      <c r="BN64" s="7">
        <f t="shared" ca="1" si="25"/>
        <v>0</v>
      </c>
      <c r="BO64" s="42">
        <f t="shared" ca="1" si="26"/>
        <v>0</v>
      </c>
      <c r="BP64" s="42">
        <f t="shared" ca="1" si="27"/>
        <v>0</v>
      </c>
      <c r="BQ64" s="42">
        <f t="shared" ca="1" si="28"/>
        <v>0</v>
      </c>
      <c r="BR64" s="42">
        <f t="shared" ca="1" si="29"/>
        <v>0</v>
      </c>
      <c r="BS64" s="42">
        <f t="shared" ca="1" si="30"/>
        <v>52619</v>
      </c>
      <c r="BT64" s="42">
        <f t="shared" ca="1" si="31"/>
        <v>0</v>
      </c>
      <c r="BU64" s="42">
        <f t="shared" ca="1" si="32"/>
        <v>0</v>
      </c>
      <c r="BV64" s="42">
        <f t="shared" ca="1" si="33"/>
        <v>0</v>
      </c>
      <c r="BW64" s="42">
        <f t="shared" ca="1" si="34"/>
        <v>0</v>
      </c>
      <c r="BX64" s="8">
        <f t="shared" ca="1" si="35"/>
        <v>0</v>
      </c>
      <c r="BZ64" s="7">
        <f t="shared" ca="1" si="36"/>
        <v>0</v>
      </c>
      <c r="CA64" s="42"/>
      <c r="CB64" s="42"/>
      <c r="CC64" s="42"/>
      <c r="CD64" s="8"/>
      <c r="CF64" s="7">
        <f t="shared" ca="1" si="37"/>
        <v>25</v>
      </c>
      <c r="CG64" s="42"/>
      <c r="CH64" s="8"/>
    </row>
    <row r="65" spans="2:86" x14ac:dyDescent="0.3">
      <c r="B65">
        <f t="shared" ca="1" si="2"/>
        <v>2</v>
      </c>
      <c r="C65" t="str">
        <f t="shared" ca="1" si="3"/>
        <v>Women</v>
      </c>
      <c r="D65">
        <f t="shared" ca="1" si="4"/>
        <v>40</v>
      </c>
      <c r="E65">
        <f t="shared" ca="1" si="5"/>
        <v>1</v>
      </c>
      <c r="F65" t="str">
        <f ca="1">VLOOKUP(E65,$Y$4:$Z$10:Z70,2,0)</f>
        <v>Health</v>
      </c>
      <c r="G65">
        <f t="shared" ca="1" si="6"/>
        <v>1</v>
      </c>
      <c r="H65" t="str">
        <f t="shared" ca="1" si="7"/>
        <v>Highschool</v>
      </c>
      <c r="I65">
        <f t="shared" ca="1" si="8"/>
        <v>4</v>
      </c>
      <c r="J65">
        <f t="shared" ca="1" si="9"/>
        <v>3</v>
      </c>
      <c r="K65">
        <f t="shared" ca="1" si="10"/>
        <v>74818</v>
      </c>
      <c r="L65">
        <f t="shared" ca="1" si="11"/>
        <v>11</v>
      </c>
      <c r="M65" t="str">
        <f t="shared" ca="1" si="12"/>
        <v>Prince Edward Island</v>
      </c>
      <c r="N65">
        <f t="shared" ca="1" si="13"/>
        <v>374090</v>
      </c>
      <c r="O65">
        <f t="shared" ca="1" si="21"/>
        <v>155324.85462345404</v>
      </c>
      <c r="P65">
        <f t="shared" ca="1" si="14"/>
        <v>192992.93454443623</v>
      </c>
      <c r="Q65">
        <f t="shared" ca="1" si="15"/>
        <v>192061</v>
      </c>
      <c r="R65">
        <f t="shared" ca="1" si="16"/>
        <v>9780.9348739098714</v>
      </c>
      <c r="S65">
        <f t="shared" ca="1" si="17"/>
        <v>50123.180789270118</v>
      </c>
      <c r="T65">
        <f t="shared" ca="1" si="18"/>
        <v>617206.11533370626</v>
      </c>
      <c r="U65">
        <f t="shared" ca="1" si="19"/>
        <v>357166.7894973639</v>
      </c>
      <c r="V65">
        <f t="shared" ca="1" si="20"/>
        <v>260039.32583634235</v>
      </c>
      <c r="AF65" s="7">
        <f t="shared" ca="1" si="0"/>
        <v>0</v>
      </c>
      <c r="AG65">
        <f t="shared" ca="1" si="1"/>
        <v>1</v>
      </c>
      <c r="AI65" s="8"/>
      <c r="AN65" s="7">
        <f ca="1">IF(Table1[[#This Row],[Column5]]="Teaching",1,0)</f>
        <v>0</v>
      </c>
      <c r="AO65">
        <f ca="1">IF(Table1[[#This Row],[Column5]]="Health",1,0)</f>
        <v>1</v>
      </c>
      <c r="AP65">
        <f ca="1">IF(Table1[[#This Row],[Column5]]="IT",1,0)</f>
        <v>0</v>
      </c>
      <c r="AQ65">
        <f ca="1">IF(Table1[[#This Row],[Column5]]="Construction",1,0)</f>
        <v>0</v>
      </c>
      <c r="AR65">
        <f ca="1">IF(Table1[[#This Row],[Column5]]="Agriculture",1,0)</f>
        <v>0</v>
      </c>
      <c r="AS65">
        <f ca="1">IF(Table1[[#This Row],[Column5]]="General",1,0)</f>
        <v>0</v>
      </c>
      <c r="AT65" s="8"/>
      <c r="AZ65" s="7">
        <f t="shared" ca="1" si="38"/>
        <v>37000.764607152123</v>
      </c>
      <c r="BC65" s="8"/>
      <c r="BE65" s="7">
        <f t="shared" ca="1" si="22"/>
        <v>0</v>
      </c>
      <c r="BG65" s="8"/>
      <c r="BI65" s="7"/>
      <c r="BJ65" s="21">
        <f t="shared" ca="1" si="23"/>
        <v>0.88253046773583876</v>
      </c>
      <c r="BK65">
        <f t="shared" ca="1" si="24"/>
        <v>0</v>
      </c>
      <c r="BL65" s="8"/>
      <c r="BN65" s="7">
        <f t="shared" ca="1" si="25"/>
        <v>0</v>
      </c>
      <c r="BO65" s="42">
        <f t="shared" ca="1" si="26"/>
        <v>0</v>
      </c>
      <c r="BP65" s="42">
        <f t="shared" ca="1" si="27"/>
        <v>0</v>
      </c>
      <c r="BQ65" s="42">
        <f t="shared" ca="1" si="28"/>
        <v>41894</v>
      </c>
      <c r="BR65" s="42">
        <f t="shared" ca="1" si="29"/>
        <v>0</v>
      </c>
      <c r="BS65" s="42">
        <f t="shared" ca="1" si="30"/>
        <v>0</v>
      </c>
      <c r="BT65" s="42">
        <f t="shared" ca="1" si="31"/>
        <v>0</v>
      </c>
      <c r="BU65" s="42">
        <f t="shared" ca="1" si="32"/>
        <v>0</v>
      </c>
      <c r="BV65" s="42">
        <f t="shared" ca="1" si="33"/>
        <v>0</v>
      </c>
      <c r="BW65" s="42">
        <f t="shared" ca="1" si="34"/>
        <v>0</v>
      </c>
      <c r="BX65" s="8">
        <f t="shared" ca="1" si="35"/>
        <v>0</v>
      </c>
      <c r="BZ65" s="7">
        <f t="shared" ca="1" si="36"/>
        <v>0</v>
      </c>
      <c r="CA65" s="42"/>
      <c r="CB65" s="42"/>
      <c r="CC65" s="42"/>
      <c r="CD65" s="8"/>
      <c r="CF65" s="7">
        <f t="shared" ca="1" si="37"/>
        <v>0</v>
      </c>
      <c r="CG65" s="42"/>
      <c r="CH65" s="8"/>
    </row>
    <row r="66" spans="2:86" x14ac:dyDescent="0.3">
      <c r="B66">
        <f t="shared" ca="1" si="2"/>
        <v>2</v>
      </c>
      <c r="C66" t="str">
        <f t="shared" ca="1" si="3"/>
        <v>Women</v>
      </c>
      <c r="D66">
        <f t="shared" ca="1" si="4"/>
        <v>34</v>
      </c>
      <c r="E66">
        <f t="shared" ca="1" si="5"/>
        <v>1</v>
      </c>
      <c r="F66" t="str">
        <f ca="1">VLOOKUP(E66,$Y$4:$Z$10:Z71,2,0)</f>
        <v>Health</v>
      </c>
      <c r="G66">
        <f t="shared" ca="1" si="6"/>
        <v>2</v>
      </c>
      <c r="H66" t="str">
        <f t="shared" ca="1" si="7"/>
        <v>College</v>
      </c>
      <c r="I66">
        <f t="shared" ca="1" si="8"/>
        <v>0</v>
      </c>
      <c r="J66">
        <f t="shared" ca="1" si="9"/>
        <v>3</v>
      </c>
      <c r="K66">
        <f t="shared" ca="1" si="10"/>
        <v>77467</v>
      </c>
      <c r="L66">
        <f t="shared" ca="1" si="11"/>
        <v>10</v>
      </c>
      <c r="M66" t="str">
        <f t="shared" ca="1" si="12"/>
        <v>Nova Scotia</v>
      </c>
      <c r="N66">
        <f t="shared" ca="1" si="13"/>
        <v>387335</v>
      </c>
      <c r="O66">
        <f t="shared" ca="1" si="21"/>
        <v>71094.89273108069</v>
      </c>
      <c r="P66">
        <f t="shared" ca="1" si="14"/>
        <v>224074.48432488515</v>
      </c>
      <c r="Q66">
        <f t="shared" ca="1" si="15"/>
        <v>160518</v>
      </c>
      <c r="R66">
        <f t="shared" ca="1" si="16"/>
        <v>46772.626952287668</v>
      </c>
      <c r="S66">
        <f t="shared" ca="1" si="17"/>
        <v>53958.41123975614</v>
      </c>
      <c r="T66">
        <f t="shared" ca="1" si="18"/>
        <v>665367.89556464134</v>
      </c>
      <c r="U66">
        <f t="shared" ca="1" si="19"/>
        <v>278385.51968336839</v>
      </c>
      <c r="V66">
        <f t="shared" ca="1" si="20"/>
        <v>386982.37588127295</v>
      </c>
      <c r="AF66" s="7">
        <f t="shared" ca="1" si="0"/>
        <v>0</v>
      </c>
      <c r="AG66">
        <f t="shared" ca="1" si="1"/>
        <v>1</v>
      </c>
      <c r="AI66" s="8"/>
      <c r="AN66" s="7">
        <f ca="1">IF(Table1[[#This Row],[Column5]]="Teaching",1,0)</f>
        <v>0</v>
      </c>
      <c r="AO66">
        <f ca="1">IF(Table1[[#This Row],[Column5]]="Health",1,0)</f>
        <v>1</v>
      </c>
      <c r="AP66">
        <f ca="1">IF(Table1[[#This Row],[Column5]]="IT",1,0)</f>
        <v>0</v>
      </c>
      <c r="AQ66">
        <f ca="1">IF(Table1[[#This Row],[Column5]]="Construction",1,0)</f>
        <v>0</v>
      </c>
      <c r="AR66">
        <f ca="1">IF(Table1[[#This Row],[Column5]]="Agriculture",1,0)</f>
        <v>0</v>
      </c>
      <c r="AS66">
        <f ca="1">IF(Table1[[#This Row],[Column5]]="General",1,0)</f>
        <v>0</v>
      </c>
      <c r="AT66" s="8"/>
      <c r="AZ66" s="7">
        <f t="shared" ca="1" si="38"/>
        <v>31789.41467553582</v>
      </c>
      <c r="BC66" s="8"/>
      <c r="BE66" s="7">
        <f t="shared" ca="1" si="22"/>
        <v>0</v>
      </c>
      <c r="BG66" s="8"/>
      <c r="BI66" s="7"/>
      <c r="BJ66" s="21">
        <f t="shared" ca="1" si="23"/>
        <v>0.41520718175694094</v>
      </c>
      <c r="BK66">
        <f t="shared" ca="1" si="24"/>
        <v>0</v>
      </c>
      <c r="BL66" s="8"/>
      <c r="BN66" s="7">
        <f t="shared" ca="1" si="25"/>
        <v>0</v>
      </c>
      <c r="BO66" s="42">
        <f t="shared" ca="1" si="26"/>
        <v>0</v>
      </c>
      <c r="BP66" s="42">
        <f t="shared" ca="1" si="27"/>
        <v>0</v>
      </c>
      <c r="BQ66" s="42">
        <f t="shared" ca="1" si="28"/>
        <v>0</v>
      </c>
      <c r="BR66" s="42">
        <f t="shared" ca="1" si="29"/>
        <v>0</v>
      </c>
      <c r="BS66" s="42">
        <f t="shared" ca="1" si="30"/>
        <v>0</v>
      </c>
      <c r="BT66" s="42">
        <f t="shared" ca="1" si="31"/>
        <v>0</v>
      </c>
      <c r="BU66" s="42">
        <f t="shared" ca="1" si="32"/>
        <v>0</v>
      </c>
      <c r="BV66" s="42">
        <f t="shared" ca="1" si="33"/>
        <v>0</v>
      </c>
      <c r="BW66" s="42">
        <f t="shared" ca="1" si="34"/>
        <v>0</v>
      </c>
      <c r="BX66" s="8">
        <f t="shared" ca="1" si="35"/>
        <v>74818</v>
      </c>
      <c r="BZ66" s="7">
        <f t="shared" ca="1" si="36"/>
        <v>0</v>
      </c>
      <c r="CA66" s="42"/>
      <c r="CB66" s="42"/>
      <c r="CC66" s="42"/>
      <c r="CD66" s="8"/>
      <c r="CF66" s="7">
        <f t="shared" ca="1" si="37"/>
        <v>40</v>
      </c>
      <c r="CG66" s="42"/>
      <c r="CH66" s="8"/>
    </row>
    <row r="67" spans="2:86" x14ac:dyDescent="0.3">
      <c r="B67">
        <f t="shared" ca="1" si="2"/>
        <v>2</v>
      </c>
      <c r="C67" t="str">
        <f t="shared" ca="1" si="3"/>
        <v>Women</v>
      </c>
      <c r="D67">
        <f t="shared" ca="1" si="4"/>
        <v>40</v>
      </c>
      <c r="E67">
        <f t="shared" ca="1" si="5"/>
        <v>4</v>
      </c>
      <c r="F67" t="str">
        <f ca="1">VLOOKUP(E67,$Y$4:$Z$10:Z72,2,0)</f>
        <v>IT</v>
      </c>
      <c r="G67">
        <f t="shared" ca="1" si="6"/>
        <v>5</v>
      </c>
      <c r="H67" t="str">
        <f t="shared" ca="1" si="7"/>
        <v>Other</v>
      </c>
      <c r="I67">
        <f t="shared" ca="1" si="8"/>
        <v>0</v>
      </c>
      <c r="J67">
        <f t="shared" ca="1" si="9"/>
        <v>3</v>
      </c>
      <c r="K67">
        <f t="shared" ca="1" si="10"/>
        <v>88685</v>
      </c>
      <c r="L67">
        <f t="shared" ca="1" si="11"/>
        <v>3</v>
      </c>
      <c r="M67" t="str">
        <f t="shared" ca="1" si="12"/>
        <v>Northwest Ter</v>
      </c>
      <c r="N67">
        <f t="shared" ca="1" si="13"/>
        <v>266055</v>
      </c>
      <c r="O67">
        <f t="shared" ca="1" si="21"/>
        <v>35590.922247859715</v>
      </c>
      <c r="P67">
        <f t="shared" ca="1" si="14"/>
        <v>55535.082185750136</v>
      </c>
      <c r="Q67">
        <f t="shared" ca="1" si="15"/>
        <v>13733</v>
      </c>
      <c r="R67">
        <f t="shared" ca="1" si="16"/>
        <v>47593.029294529391</v>
      </c>
      <c r="S67">
        <f t="shared" ca="1" si="17"/>
        <v>56159.992314840347</v>
      </c>
      <c r="T67">
        <f t="shared" ca="1" si="18"/>
        <v>377750.07450059045</v>
      </c>
      <c r="U67">
        <f t="shared" ca="1" si="19"/>
        <v>96916.951542389113</v>
      </c>
      <c r="V67">
        <f t="shared" ca="1" si="20"/>
        <v>280833.12295820133</v>
      </c>
      <c r="AF67" s="7">
        <f t="shared" ca="1" si="0"/>
        <v>0</v>
      </c>
      <c r="AG67">
        <f t="shared" ca="1" si="1"/>
        <v>1</v>
      </c>
      <c r="AI67" s="8"/>
      <c r="AN67" s="7">
        <f ca="1">IF(Table1[[#This Row],[Column5]]="Teaching",1,0)</f>
        <v>0</v>
      </c>
      <c r="AO67">
        <f ca="1">IF(Table1[[#This Row],[Column5]]="Health",1,0)</f>
        <v>0</v>
      </c>
      <c r="AP67">
        <f ca="1">IF(Table1[[#This Row],[Column5]]="IT",1,0)</f>
        <v>1</v>
      </c>
      <c r="AQ67">
        <f ca="1">IF(Table1[[#This Row],[Column5]]="Construction",1,0)</f>
        <v>0</v>
      </c>
      <c r="AR67">
        <f ca="1">IF(Table1[[#This Row],[Column5]]="Agriculture",1,0)</f>
        <v>0</v>
      </c>
      <c r="AS67">
        <f ca="1">IF(Table1[[#This Row],[Column5]]="General",1,0)</f>
        <v>0</v>
      </c>
      <c r="AT67" s="8"/>
      <c r="AZ67" s="7">
        <f t="shared" ca="1" si="38"/>
        <v>64330.978181478742</v>
      </c>
      <c r="BC67" s="8"/>
      <c r="BE67" s="7">
        <f t="shared" ca="1" si="22"/>
        <v>0</v>
      </c>
      <c r="BG67" s="8"/>
      <c r="BI67" s="7"/>
      <c r="BJ67" s="21">
        <f t="shared" ca="1" si="23"/>
        <v>0.18354884720224274</v>
      </c>
      <c r="BK67">
        <f t="shared" ca="1" si="24"/>
        <v>1</v>
      </c>
      <c r="BL67" s="8"/>
      <c r="BN67" s="7">
        <f t="shared" ca="1" si="25"/>
        <v>0</v>
      </c>
      <c r="BO67" s="42">
        <f t="shared" ca="1" si="26"/>
        <v>0</v>
      </c>
      <c r="BP67" s="42">
        <f t="shared" ca="1" si="27"/>
        <v>0</v>
      </c>
      <c r="BQ67" s="42">
        <f t="shared" ca="1" si="28"/>
        <v>0</v>
      </c>
      <c r="BR67" s="42">
        <f t="shared" ca="1" si="29"/>
        <v>0</v>
      </c>
      <c r="BS67" s="42">
        <f t="shared" ca="1" si="30"/>
        <v>0</v>
      </c>
      <c r="BT67" s="42">
        <f t="shared" ca="1" si="31"/>
        <v>0</v>
      </c>
      <c r="BU67" s="42">
        <f t="shared" ca="1" si="32"/>
        <v>0</v>
      </c>
      <c r="BV67" s="42">
        <f t="shared" ca="1" si="33"/>
        <v>0</v>
      </c>
      <c r="BW67" s="42">
        <f t="shared" ca="1" si="34"/>
        <v>77467</v>
      </c>
      <c r="BX67" s="8">
        <f t="shared" ca="1" si="35"/>
        <v>0</v>
      </c>
      <c r="BZ67" s="7">
        <f t="shared" ca="1" si="36"/>
        <v>0</v>
      </c>
      <c r="CA67" s="42"/>
      <c r="CB67" s="42"/>
      <c r="CC67" s="42"/>
      <c r="CD67" s="8"/>
      <c r="CF67" s="7">
        <f t="shared" ca="1" si="37"/>
        <v>34</v>
      </c>
      <c r="CG67" s="42"/>
      <c r="CH67" s="8"/>
    </row>
    <row r="68" spans="2:86" x14ac:dyDescent="0.3">
      <c r="B68">
        <f t="shared" ca="1" si="2"/>
        <v>2</v>
      </c>
      <c r="C68" t="str">
        <f t="shared" ca="1" si="3"/>
        <v>Women</v>
      </c>
      <c r="D68">
        <f t="shared" ca="1" si="4"/>
        <v>39</v>
      </c>
      <c r="E68">
        <f t="shared" ca="1" si="5"/>
        <v>5</v>
      </c>
      <c r="F68" t="str">
        <f ca="1">VLOOKUP(E68,$Y$4:$Z$10:Z73,2,0)</f>
        <v>General</v>
      </c>
      <c r="G68">
        <f t="shared" ca="1" si="6"/>
        <v>5</v>
      </c>
      <c r="H68" t="str">
        <f t="shared" ca="1" si="7"/>
        <v>Other</v>
      </c>
      <c r="I68">
        <f t="shared" ca="1" si="8"/>
        <v>3</v>
      </c>
      <c r="J68">
        <f t="shared" ca="1" si="9"/>
        <v>2</v>
      </c>
      <c r="K68">
        <f t="shared" ca="1" si="10"/>
        <v>68583</v>
      </c>
      <c r="L68">
        <f t="shared" ca="1" si="11"/>
        <v>9</v>
      </c>
      <c r="M68" t="str">
        <f t="shared" ca="1" si="12"/>
        <v>New Bruncwick</v>
      </c>
      <c r="N68">
        <f t="shared" ca="1" si="13"/>
        <v>411498</v>
      </c>
      <c r="O68">
        <f t="shared" ca="1" si="21"/>
        <v>328065.00255342381</v>
      </c>
      <c r="P68">
        <f t="shared" ca="1" si="14"/>
        <v>62454.26783525847</v>
      </c>
      <c r="Q68">
        <f t="shared" ca="1" si="15"/>
        <v>44778</v>
      </c>
      <c r="R68">
        <f t="shared" ca="1" si="16"/>
        <v>95529.227559166626</v>
      </c>
      <c r="S68">
        <f t="shared" ca="1" si="17"/>
        <v>60454.869345962637</v>
      </c>
      <c r="T68">
        <f t="shared" ca="1" si="18"/>
        <v>534407.13718122104</v>
      </c>
      <c r="U68">
        <f t="shared" ca="1" si="19"/>
        <v>468372.23011259042</v>
      </c>
      <c r="V68">
        <f t="shared" ca="1" si="20"/>
        <v>66034.907068630622</v>
      </c>
      <c r="AF68" s="7">
        <f t="shared" ca="1" si="0"/>
        <v>1</v>
      </c>
      <c r="AG68">
        <f t="shared" ca="1" si="1"/>
        <v>0</v>
      </c>
      <c r="AI68" s="8"/>
      <c r="AN68" s="7">
        <f ca="1">IF(Table1[[#This Row],[Column5]]="Teaching",1,0)</f>
        <v>0</v>
      </c>
      <c r="AO68">
        <f ca="1">IF(Table1[[#This Row],[Column5]]="Health",1,0)</f>
        <v>0</v>
      </c>
      <c r="AP68">
        <f ca="1">IF(Table1[[#This Row],[Column5]]="IT",1,0)</f>
        <v>0</v>
      </c>
      <c r="AQ68">
        <f ca="1">IF(Table1[[#This Row],[Column5]]="Construction",1,0)</f>
        <v>0</v>
      </c>
      <c r="AR68">
        <f ca="1">IF(Table1[[#This Row],[Column5]]="Agriculture",1,0)</f>
        <v>0</v>
      </c>
      <c r="AS68">
        <f ca="1">IF(Table1[[#This Row],[Column5]]="General",1,0)</f>
        <v>1</v>
      </c>
      <c r="AT68" s="8"/>
      <c r="AZ68" s="7">
        <f t="shared" ca="1" si="38"/>
        <v>74691.494774961713</v>
      </c>
      <c r="BC68" s="8"/>
      <c r="BE68" s="7">
        <f t="shared" ca="1" si="22"/>
        <v>0</v>
      </c>
      <c r="BG68" s="8"/>
      <c r="BI68" s="7"/>
      <c r="BJ68" s="21">
        <f t="shared" ca="1" si="23"/>
        <v>0.13377279978898993</v>
      </c>
      <c r="BK68">
        <f t="shared" ca="1" si="24"/>
        <v>1</v>
      </c>
      <c r="BL68" s="8"/>
      <c r="BN68" s="7">
        <f t="shared" ca="1" si="25"/>
        <v>0</v>
      </c>
      <c r="BO68" s="42">
        <f t="shared" ca="1" si="26"/>
        <v>0</v>
      </c>
      <c r="BP68" s="42">
        <f t="shared" ca="1" si="27"/>
        <v>88685</v>
      </c>
      <c r="BQ68" s="42">
        <f t="shared" ca="1" si="28"/>
        <v>0</v>
      </c>
      <c r="BR68" s="42">
        <f t="shared" ca="1" si="29"/>
        <v>0</v>
      </c>
      <c r="BS68" s="42">
        <f t="shared" ca="1" si="30"/>
        <v>0</v>
      </c>
      <c r="BT68" s="42">
        <f t="shared" ca="1" si="31"/>
        <v>0</v>
      </c>
      <c r="BU68" s="42">
        <f t="shared" ca="1" si="32"/>
        <v>0</v>
      </c>
      <c r="BV68" s="42">
        <f t="shared" ca="1" si="33"/>
        <v>0</v>
      </c>
      <c r="BW68" s="42">
        <f t="shared" ca="1" si="34"/>
        <v>0</v>
      </c>
      <c r="BX68" s="8">
        <f t="shared" ca="1" si="35"/>
        <v>0</v>
      </c>
      <c r="BZ68" s="7">
        <f t="shared" ca="1" si="36"/>
        <v>0</v>
      </c>
      <c r="CA68" s="42"/>
      <c r="CB68" s="42"/>
      <c r="CC68" s="42"/>
      <c r="CD68" s="8"/>
      <c r="CF68" s="7">
        <f t="shared" ca="1" si="37"/>
        <v>40</v>
      </c>
      <c r="CG68" s="42"/>
      <c r="CH68" s="8"/>
    </row>
    <row r="69" spans="2:86" x14ac:dyDescent="0.3">
      <c r="B69">
        <f t="shared" ca="1" si="2"/>
        <v>1</v>
      </c>
      <c r="C69" t="str">
        <f t="shared" ca="1" si="3"/>
        <v>Men</v>
      </c>
      <c r="D69">
        <f t="shared" ca="1" si="4"/>
        <v>32</v>
      </c>
      <c r="E69">
        <f t="shared" ca="1" si="5"/>
        <v>1</v>
      </c>
      <c r="F69" t="str">
        <f ca="1">VLOOKUP(E69,$Y$4:$Z$10:Z74,2,0)</f>
        <v>Health</v>
      </c>
      <c r="G69">
        <f t="shared" ca="1" si="6"/>
        <v>3</v>
      </c>
      <c r="H69" t="str">
        <f t="shared" ca="1" si="7"/>
        <v>University</v>
      </c>
      <c r="I69">
        <f t="shared" ca="1" si="8"/>
        <v>1</v>
      </c>
      <c r="J69">
        <f t="shared" ca="1" si="9"/>
        <v>2</v>
      </c>
      <c r="K69">
        <f t="shared" ca="1" si="10"/>
        <v>36997</v>
      </c>
      <c r="L69">
        <f t="shared" ca="1" si="11"/>
        <v>6</v>
      </c>
      <c r="M69" t="str">
        <f t="shared" ca="1" si="12"/>
        <v>Manitoba</v>
      </c>
      <c r="N69">
        <f t="shared" ca="1" si="13"/>
        <v>110991</v>
      </c>
      <c r="O69">
        <f t="shared" ca="1" si="21"/>
        <v>81962.510475855903</v>
      </c>
      <c r="P69">
        <f t="shared" ca="1" si="14"/>
        <v>15179.794833099688</v>
      </c>
      <c r="Q69">
        <f t="shared" ca="1" si="15"/>
        <v>9303</v>
      </c>
      <c r="R69">
        <f t="shared" ca="1" si="16"/>
        <v>23720.242718055222</v>
      </c>
      <c r="S69">
        <f t="shared" ca="1" si="17"/>
        <v>27560.512963491514</v>
      </c>
      <c r="T69">
        <f t="shared" ca="1" si="18"/>
        <v>153731.30779659119</v>
      </c>
      <c r="U69">
        <f t="shared" ca="1" si="19"/>
        <v>114985.75319391112</v>
      </c>
      <c r="V69">
        <f t="shared" ca="1" si="20"/>
        <v>38745.554602680073</v>
      </c>
      <c r="AF69" s="7">
        <f t="shared" ref="AF69:AF132" ca="1" si="39">IF(C70="Men",1,0)</f>
        <v>0</v>
      </c>
      <c r="AG69">
        <f t="shared" ref="AG69:AG132" ca="1" si="40">IF(C70="Women",1,0)</f>
        <v>1</v>
      </c>
      <c r="AI69" s="8"/>
      <c r="AN69" s="7">
        <f ca="1">IF(Table1[[#This Row],[Column5]]="Teaching",1,0)</f>
        <v>0</v>
      </c>
      <c r="AO69">
        <f ca="1">IF(Table1[[#This Row],[Column5]]="Health",1,0)</f>
        <v>1</v>
      </c>
      <c r="AP69">
        <f ca="1">IF(Table1[[#This Row],[Column5]]="IT",1,0)</f>
        <v>0</v>
      </c>
      <c r="AQ69">
        <f ca="1">IF(Table1[[#This Row],[Column5]]="Construction",1,0)</f>
        <v>0</v>
      </c>
      <c r="AR69">
        <f ca="1">IF(Table1[[#This Row],[Column5]]="Agriculture",1,0)</f>
        <v>0</v>
      </c>
      <c r="AS69">
        <f ca="1">IF(Table1[[#This Row],[Column5]]="General",1,0)</f>
        <v>0</v>
      </c>
      <c r="AT69" s="8"/>
      <c r="AZ69" s="7">
        <f t="shared" ca="1" si="38"/>
        <v>18511.694061916711</v>
      </c>
      <c r="BC69" s="8"/>
      <c r="BE69" s="7">
        <f t="shared" ca="1" si="22"/>
        <v>0</v>
      </c>
      <c r="BG69" s="8"/>
      <c r="BI69" s="7"/>
      <c r="BJ69" s="21">
        <f t="shared" ca="1" si="23"/>
        <v>0.79724567933118462</v>
      </c>
      <c r="BK69">
        <f t="shared" ca="1" si="24"/>
        <v>0</v>
      </c>
      <c r="BL69" s="8"/>
      <c r="BN69" s="7">
        <f t="shared" ca="1" si="25"/>
        <v>0</v>
      </c>
      <c r="BO69" s="42">
        <f t="shared" ca="1" si="26"/>
        <v>0</v>
      </c>
      <c r="BP69" s="42">
        <f t="shared" ca="1" si="27"/>
        <v>0</v>
      </c>
      <c r="BQ69" s="42">
        <f t="shared" ca="1" si="28"/>
        <v>0</v>
      </c>
      <c r="BR69" s="42">
        <f t="shared" ca="1" si="29"/>
        <v>0</v>
      </c>
      <c r="BS69" s="42">
        <f t="shared" ca="1" si="30"/>
        <v>0</v>
      </c>
      <c r="BT69" s="42">
        <f t="shared" ca="1" si="31"/>
        <v>0</v>
      </c>
      <c r="BU69" s="42">
        <f t="shared" ca="1" si="32"/>
        <v>0</v>
      </c>
      <c r="BV69" s="42">
        <f t="shared" ca="1" si="33"/>
        <v>68583</v>
      </c>
      <c r="BW69" s="42">
        <f t="shared" ca="1" si="34"/>
        <v>0</v>
      </c>
      <c r="BX69" s="8">
        <f t="shared" ca="1" si="35"/>
        <v>0</v>
      </c>
      <c r="BZ69" s="7">
        <f t="shared" ca="1" si="36"/>
        <v>1</v>
      </c>
      <c r="CA69" s="42"/>
      <c r="CB69" s="42"/>
      <c r="CC69" s="42"/>
      <c r="CD69" s="8"/>
      <c r="CF69" s="7">
        <f t="shared" ca="1" si="37"/>
        <v>39</v>
      </c>
      <c r="CG69" s="42"/>
      <c r="CH69" s="8"/>
    </row>
    <row r="70" spans="2:86" x14ac:dyDescent="0.3">
      <c r="B70">
        <f t="shared" ref="B70:B133" ca="1" si="41">RANDBETWEEN(1,2)</f>
        <v>2</v>
      </c>
      <c r="C70" t="str">
        <f t="shared" ref="C70:C133" ca="1" si="42">IF(B70=1,"Men","Women")</f>
        <v>Women</v>
      </c>
      <c r="D70">
        <f t="shared" ref="D70:D133" ca="1" si="43">RANDBETWEEN(25,45)</f>
        <v>43</v>
      </c>
      <c r="E70">
        <f t="shared" ref="E70:E133" ca="1" si="44">RANDBETWEEN(1,6)</f>
        <v>3</v>
      </c>
      <c r="F70" t="str">
        <f ca="1">VLOOKUP(E70,$Y$4:$Z$10:Z75,2,0)</f>
        <v>Teaching</v>
      </c>
      <c r="G70">
        <f t="shared" ref="G70:G133" ca="1" si="45">RANDBETWEEN(1,5)</f>
        <v>4</v>
      </c>
      <c r="H70" t="str">
        <f t="shared" ref="H70:H133" ca="1" si="46">VLOOKUP(G70,$AA$4:$AB$9,2,0)</f>
        <v>Technical</v>
      </c>
      <c r="I70">
        <f t="shared" ref="I70:I133" ca="1" si="47">RANDBETWEEN(0,4)</f>
        <v>0</v>
      </c>
      <c r="J70">
        <f t="shared" ref="J70:J133" ca="1" si="48">RANDBETWEEN(1,3)</f>
        <v>3</v>
      </c>
      <c r="K70">
        <f t="shared" ref="K70:K133" ca="1" si="49">RANDBETWEEN(25000,90000)</f>
        <v>59703</v>
      </c>
      <c r="L70">
        <f t="shared" ref="L70:L133" ca="1" si="50">RANDBETWEEN(1,11)</f>
        <v>4</v>
      </c>
      <c r="M70" t="str">
        <f t="shared" ref="M70:M133" ca="1" si="51">VLOOKUP(L70,$AC$4:$AE$15,2,0)</f>
        <v>Alberta</v>
      </c>
      <c r="N70">
        <f t="shared" ref="N70:N133" ca="1" si="52">K70*RANDBETWEEN(3,6)</f>
        <v>358218</v>
      </c>
      <c r="O70">
        <f t="shared" ref="O70:O133" ca="1" si="53">RAND()*N70</f>
        <v>94918.372691700788</v>
      </c>
      <c r="P70">
        <f t="shared" ref="P70:P133" ca="1" si="54">J70*RAND()*K70</f>
        <v>32889.395890368665</v>
      </c>
      <c r="Q70">
        <f t="shared" ref="Q70:Q133" ca="1" si="55">RANDBETWEEN(0,P70)</f>
        <v>519</v>
      </c>
      <c r="R70">
        <f t="shared" ref="R70:R133" ca="1" si="56">RAND()*K70*2</f>
        <v>115400.56315518091</v>
      </c>
      <c r="S70">
        <f t="shared" ref="S70:S133" ca="1" si="57">RAND()*K70*1.5</f>
        <v>42261.409651068338</v>
      </c>
      <c r="T70">
        <f t="shared" ref="T70:T133" ca="1" si="58">N70+P70+S70</f>
        <v>433368.805541437</v>
      </c>
      <c r="U70">
        <f t="shared" ref="U70:U133" ca="1" si="59">O70+Q70+R70</f>
        <v>210837.93584688171</v>
      </c>
      <c r="V70">
        <f t="shared" ref="V70:V133" ca="1" si="60">T70-U70</f>
        <v>222530.86969455529</v>
      </c>
      <c r="AF70" s="7">
        <f t="shared" ca="1" si="39"/>
        <v>0</v>
      </c>
      <c r="AG70">
        <f t="shared" ca="1" si="40"/>
        <v>1</v>
      </c>
      <c r="AI70" s="8"/>
      <c r="AN70" s="7">
        <f ca="1">IF(Table1[[#This Row],[Column5]]="Teaching",1,0)</f>
        <v>1</v>
      </c>
      <c r="AO70">
        <f ca="1">IF(Table1[[#This Row],[Column5]]="Health",1,0)</f>
        <v>0</v>
      </c>
      <c r="AP70">
        <f ca="1">IF(Table1[[#This Row],[Column5]]="IT",1,0)</f>
        <v>0</v>
      </c>
      <c r="AQ70">
        <f ca="1">IF(Table1[[#This Row],[Column5]]="Construction",1,0)</f>
        <v>0</v>
      </c>
      <c r="AR70">
        <f ca="1">IF(Table1[[#This Row],[Column5]]="Agriculture",1,0)</f>
        <v>0</v>
      </c>
      <c r="AS70">
        <f ca="1">IF(Table1[[#This Row],[Column5]]="General",1,0)</f>
        <v>0</v>
      </c>
      <c r="AT70" s="8"/>
      <c r="AZ70" s="7">
        <f t="shared" ca="1" si="38"/>
        <v>31227.133917629235</v>
      </c>
      <c r="BC70" s="8"/>
      <c r="BE70" s="7">
        <f t="shared" ca="1" si="22"/>
        <v>0</v>
      </c>
      <c r="BG70" s="8"/>
      <c r="BI70" s="7"/>
      <c r="BJ70" s="21">
        <f t="shared" ca="1" si="23"/>
        <v>0.73846087048369602</v>
      </c>
      <c r="BK70">
        <f t="shared" ca="1" si="24"/>
        <v>0</v>
      </c>
      <c r="BL70" s="8"/>
      <c r="BN70" s="7">
        <f t="shared" ca="1" si="25"/>
        <v>0</v>
      </c>
      <c r="BO70" s="42">
        <f t="shared" ca="1" si="26"/>
        <v>0</v>
      </c>
      <c r="BP70" s="42">
        <f t="shared" ca="1" si="27"/>
        <v>0</v>
      </c>
      <c r="BQ70" s="42">
        <f t="shared" ca="1" si="28"/>
        <v>0</v>
      </c>
      <c r="BR70" s="42">
        <f t="shared" ca="1" si="29"/>
        <v>0</v>
      </c>
      <c r="BS70" s="42">
        <f t="shared" ca="1" si="30"/>
        <v>36997</v>
      </c>
      <c r="BT70" s="42">
        <f t="shared" ca="1" si="31"/>
        <v>0</v>
      </c>
      <c r="BU70" s="42">
        <f t="shared" ca="1" si="32"/>
        <v>0</v>
      </c>
      <c r="BV70" s="42">
        <f t="shared" ca="1" si="33"/>
        <v>0</v>
      </c>
      <c r="BW70" s="42">
        <f t="shared" ca="1" si="34"/>
        <v>0</v>
      </c>
      <c r="BX70" s="8">
        <f t="shared" ca="1" si="35"/>
        <v>0</v>
      </c>
      <c r="BZ70" s="7">
        <f t="shared" ca="1" si="36"/>
        <v>0</v>
      </c>
      <c r="CA70" s="42"/>
      <c r="CB70" s="42"/>
      <c r="CC70" s="42"/>
      <c r="CD70" s="8"/>
      <c r="CF70" s="7">
        <f t="shared" ca="1" si="37"/>
        <v>0</v>
      </c>
      <c r="CG70" s="42"/>
      <c r="CH70" s="8"/>
    </row>
    <row r="71" spans="2:86" x14ac:dyDescent="0.3">
      <c r="B71">
        <f t="shared" ca="1" si="41"/>
        <v>2</v>
      </c>
      <c r="C71" t="str">
        <f t="shared" ca="1" si="42"/>
        <v>Women</v>
      </c>
      <c r="D71">
        <f t="shared" ca="1" si="43"/>
        <v>38</v>
      </c>
      <c r="E71">
        <f t="shared" ca="1" si="44"/>
        <v>5</v>
      </c>
      <c r="F71" t="str">
        <f ca="1">VLOOKUP(E71,$Y$4:$Z$10:Z76,2,0)</f>
        <v>General</v>
      </c>
      <c r="G71">
        <f t="shared" ca="1" si="45"/>
        <v>5</v>
      </c>
      <c r="H71" t="str">
        <f t="shared" ca="1" si="46"/>
        <v>Other</v>
      </c>
      <c r="I71">
        <f t="shared" ca="1" si="47"/>
        <v>1</v>
      </c>
      <c r="J71">
        <f t="shared" ca="1" si="48"/>
        <v>1</v>
      </c>
      <c r="K71">
        <f t="shared" ca="1" si="49"/>
        <v>53269</v>
      </c>
      <c r="L71">
        <f t="shared" ca="1" si="50"/>
        <v>6</v>
      </c>
      <c r="M71" t="str">
        <f t="shared" ca="1" si="51"/>
        <v>Manitoba</v>
      </c>
      <c r="N71">
        <f t="shared" ca="1" si="52"/>
        <v>266345</v>
      </c>
      <c r="O71">
        <f t="shared" ca="1" si="53"/>
        <v>96459.849847253237</v>
      </c>
      <c r="P71">
        <f t="shared" ca="1" si="54"/>
        <v>620.72116981349609</v>
      </c>
      <c r="Q71">
        <f t="shared" ca="1" si="55"/>
        <v>298</v>
      </c>
      <c r="R71">
        <f t="shared" ca="1" si="56"/>
        <v>62372.258428240617</v>
      </c>
      <c r="S71">
        <f t="shared" ca="1" si="57"/>
        <v>37651.717579168529</v>
      </c>
      <c r="T71">
        <f t="shared" ca="1" si="58"/>
        <v>304617.43874898204</v>
      </c>
      <c r="U71">
        <f t="shared" ca="1" si="59"/>
        <v>159130.10827549384</v>
      </c>
      <c r="V71">
        <f t="shared" ca="1" si="60"/>
        <v>145487.3304734882</v>
      </c>
      <c r="AF71" s="7">
        <f t="shared" ca="1" si="39"/>
        <v>1</v>
      </c>
      <c r="AG71">
        <f t="shared" ca="1" si="40"/>
        <v>0</v>
      </c>
      <c r="AI71" s="8"/>
      <c r="AN71" s="7">
        <f ca="1">IF(Table1[[#This Row],[Column5]]="Teaching",1,0)</f>
        <v>0</v>
      </c>
      <c r="AO71">
        <f ca="1">IF(Table1[[#This Row],[Column5]]="Health",1,0)</f>
        <v>0</v>
      </c>
      <c r="AP71">
        <f ca="1">IF(Table1[[#This Row],[Column5]]="IT",1,0)</f>
        <v>0</v>
      </c>
      <c r="AQ71">
        <f ca="1">IF(Table1[[#This Row],[Column5]]="Construction",1,0)</f>
        <v>0</v>
      </c>
      <c r="AR71">
        <f ca="1">IF(Table1[[#This Row],[Column5]]="Agriculture",1,0)</f>
        <v>0</v>
      </c>
      <c r="AS71">
        <f ca="1">IF(Table1[[#This Row],[Column5]]="General",1,0)</f>
        <v>1</v>
      </c>
      <c r="AT71" s="8"/>
      <c r="AZ71" s="7">
        <f t="shared" ca="1" si="38"/>
        <v>7589.8974165498439</v>
      </c>
      <c r="BC71" s="8"/>
      <c r="BE71" s="7">
        <f t="shared" ref="BE71:BE134" ca="1" si="61">IF(R70&gt;$BF$5,1,0)</f>
        <v>1</v>
      </c>
      <c r="BG71" s="8"/>
      <c r="BI71" s="7"/>
      <c r="BJ71" s="21">
        <f t="shared" ref="BJ71:BJ134" ca="1" si="62">O70/N70</f>
        <v>0.26497376651006033</v>
      </c>
      <c r="BK71">
        <f t="shared" ref="BK71:BK134" ca="1" si="63">IF(BJ71&lt;30%,1,0)</f>
        <v>1</v>
      </c>
      <c r="BL71" s="8"/>
      <c r="BN71" s="7">
        <f t="shared" ref="BN71:BN134" ca="1" si="64">IF(M69="Yukon",K70,)</f>
        <v>0</v>
      </c>
      <c r="BO71" s="42">
        <f t="shared" ref="BO71:BO134" ca="1" si="65">IF(M70="BC",K70,0)</f>
        <v>0</v>
      </c>
      <c r="BP71" s="42">
        <f t="shared" ref="BP71:BP134" ca="1" si="66">IF(M70="Northwest Ter",K70,0)</f>
        <v>0</v>
      </c>
      <c r="BQ71" s="42">
        <f t="shared" ref="BQ71:BQ134" ca="1" si="67">IF(M70="Alberta",K70,0)</f>
        <v>59703</v>
      </c>
      <c r="BR71" s="42">
        <f t="shared" ref="BR71:BR134" ca="1" si="68">IF(M70="Saskatchewan",K70,0)</f>
        <v>0</v>
      </c>
      <c r="BS71" s="42">
        <f t="shared" ref="BS71:BS134" ca="1" si="69">IF(M70="Manitoba",K70,0)</f>
        <v>0</v>
      </c>
      <c r="BT71" s="42">
        <f t="shared" ref="BT71:BT134" ca="1" si="70">IF(M70="Ontario",K70,0)</f>
        <v>0</v>
      </c>
      <c r="BU71" s="42">
        <f t="shared" ref="BU71:BU134" ca="1" si="71">IF(M70="NewFarmland",K70,0)</f>
        <v>0</v>
      </c>
      <c r="BV71" s="42">
        <f t="shared" ref="BV71:BV134" ca="1" si="72">IF(M70="New Bruncwick",K70,0)</f>
        <v>0</v>
      </c>
      <c r="BW71" s="42">
        <f t="shared" ref="BW71:BW134" ca="1" si="73">IF(M70="Nova Scotia",K70,0)</f>
        <v>0</v>
      </c>
      <c r="BX71" s="8">
        <f t="shared" ref="BX71:BX134" ca="1" si="74">IF(M70="Prince Edward Island",K70,0)</f>
        <v>0</v>
      </c>
      <c r="BZ71" s="7">
        <f t="shared" ref="BZ71:BZ134" ca="1" si="75">IF(R70&gt;K70,1,0)</f>
        <v>1</v>
      </c>
      <c r="CA71" s="42"/>
      <c r="CB71" s="42"/>
      <c r="CC71" s="42"/>
      <c r="CD71" s="8"/>
      <c r="CF71" s="7">
        <f t="shared" ref="CF71:CF134" ca="1" si="76">IF(V70&gt;50000,D70,0)</f>
        <v>43</v>
      </c>
      <c r="CG71" s="42"/>
      <c r="CH71" s="8"/>
    </row>
    <row r="72" spans="2:86" x14ac:dyDescent="0.3">
      <c r="B72">
        <f t="shared" ca="1" si="41"/>
        <v>1</v>
      </c>
      <c r="C72" t="str">
        <f t="shared" ca="1" si="42"/>
        <v>Men</v>
      </c>
      <c r="D72">
        <f t="shared" ca="1" si="43"/>
        <v>41</v>
      </c>
      <c r="E72">
        <f t="shared" ca="1" si="44"/>
        <v>1</v>
      </c>
      <c r="F72" t="str">
        <f ca="1">VLOOKUP(E72,$Y$4:$Z$10:Z77,2,0)</f>
        <v>Health</v>
      </c>
      <c r="G72">
        <f t="shared" ca="1" si="45"/>
        <v>4</v>
      </c>
      <c r="H72" t="str">
        <f t="shared" ca="1" si="46"/>
        <v>Technical</v>
      </c>
      <c r="I72">
        <f t="shared" ca="1" si="47"/>
        <v>2</v>
      </c>
      <c r="J72">
        <f t="shared" ca="1" si="48"/>
        <v>3</v>
      </c>
      <c r="K72">
        <f t="shared" ca="1" si="49"/>
        <v>57064</v>
      </c>
      <c r="L72">
        <f t="shared" ca="1" si="50"/>
        <v>2</v>
      </c>
      <c r="M72" t="str">
        <f t="shared" ca="1" si="51"/>
        <v>BC</v>
      </c>
      <c r="N72">
        <f t="shared" ca="1" si="52"/>
        <v>342384</v>
      </c>
      <c r="O72">
        <f t="shared" ca="1" si="53"/>
        <v>189962.42429010122</v>
      </c>
      <c r="P72">
        <f t="shared" ca="1" si="54"/>
        <v>18373.459187086908</v>
      </c>
      <c r="Q72">
        <f t="shared" ca="1" si="55"/>
        <v>12584</v>
      </c>
      <c r="R72">
        <f t="shared" ca="1" si="56"/>
        <v>465.39603488203278</v>
      </c>
      <c r="S72">
        <f t="shared" ca="1" si="57"/>
        <v>12307.065597453802</v>
      </c>
      <c r="T72">
        <f t="shared" ca="1" si="58"/>
        <v>373064.5247845407</v>
      </c>
      <c r="U72">
        <f t="shared" ca="1" si="59"/>
        <v>203011.82032498324</v>
      </c>
      <c r="V72">
        <f t="shared" ca="1" si="60"/>
        <v>170052.70445955746</v>
      </c>
      <c r="AF72" s="7">
        <f t="shared" ca="1" si="39"/>
        <v>0</v>
      </c>
      <c r="AG72">
        <f t="shared" ca="1" si="40"/>
        <v>1</v>
      </c>
      <c r="AI72" s="8"/>
      <c r="AN72" s="7">
        <f ca="1">IF(Table1[[#This Row],[Column5]]="Teaching",1,0)</f>
        <v>0</v>
      </c>
      <c r="AO72">
        <f ca="1">IF(Table1[[#This Row],[Column5]]="Health",1,0)</f>
        <v>1</v>
      </c>
      <c r="AP72">
        <f ca="1">IF(Table1[[#This Row],[Column5]]="IT",1,0)</f>
        <v>0</v>
      </c>
      <c r="AQ72">
        <f ca="1">IF(Table1[[#This Row],[Column5]]="Construction",1,0)</f>
        <v>0</v>
      </c>
      <c r="AR72">
        <f ca="1">IF(Table1[[#This Row],[Column5]]="Agriculture",1,0)</f>
        <v>0</v>
      </c>
      <c r="AS72">
        <f ca="1">IF(Table1[[#This Row],[Column5]]="General",1,0)</f>
        <v>0</v>
      </c>
      <c r="AT72" s="8"/>
      <c r="AZ72" s="7">
        <f t="shared" ref="AZ72:AZ135" ca="1" si="77">P70/J70</f>
        <v>10963.131963456222</v>
      </c>
      <c r="BC72" s="8"/>
      <c r="BE72" s="7">
        <f t="shared" ca="1" si="61"/>
        <v>0</v>
      </c>
      <c r="BG72" s="8"/>
      <c r="BI72" s="7"/>
      <c r="BJ72" s="21">
        <f t="shared" ca="1" si="62"/>
        <v>0.36216129398807273</v>
      </c>
      <c r="BK72">
        <f t="shared" ca="1" si="63"/>
        <v>0</v>
      </c>
      <c r="BL72" s="8"/>
      <c r="BN72" s="7">
        <f t="shared" ca="1" si="64"/>
        <v>0</v>
      </c>
      <c r="BO72" s="42">
        <f t="shared" ca="1" si="65"/>
        <v>0</v>
      </c>
      <c r="BP72" s="42">
        <f t="shared" ca="1" si="66"/>
        <v>0</v>
      </c>
      <c r="BQ72" s="42">
        <f t="shared" ca="1" si="67"/>
        <v>0</v>
      </c>
      <c r="BR72" s="42">
        <f t="shared" ca="1" si="68"/>
        <v>0</v>
      </c>
      <c r="BS72" s="42">
        <f t="shared" ca="1" si="69"/>
        <v>53269</v>
      </c>
      <c r="BT72" s="42">
        <f t="shared" ca="1" si="70"/>
        <v>0</v>
      </c>
      <c r="BU72" s="42">
        <f t="shared" ca="1" si="71"/>
        <v>0</v>
      </c>
      <c r="BV72" s="42">
        <f t="shared" ca="1" si="72"/>
        <v>0</v>
      </c>
      <c r="BW72" s="42">
        <f t="shared" ca="1" si="73"/>
        <v>0</v>
      </c>
      <c r="BX72" s="8">
        <f t="shared" ca="1" si="74"/>
        <v>0</v>
      </c>
      <c r="BZ72" s="7">
        <f t="shared" ca="1" si="75"/>
        <v>1</v>
      </c>
      <c r="CA72" s="42"/>
      <c r="CB72" s="42"/>
      <c r="CC72" s="42"/>
      <c r="CD72" s="8"/>
      <c r="CF72" s="7">
        <f t="shared" ca="1" si="76"/>
        <v>38</v>
      </c>
      <c r="CG72" s="42"/>
      <c r="CH72" s="8"/>
    </row>
    <row r="73" spans="2:86" x14ac:dyDescent="0.3">
      <c r="B73">
        <f t="shared" ca="1" si="41"/>
        <v>2</v>
      </c>
      <c r="C73" t="str">
        <f t="shared" ca="1" si="42"/>
        <v>Women</v>
      </c>
      <c r="D73">
        <f t="shared" ca="1" si="43"/>
        <v>38</v>
      </c>
      <c r="E73">
        <f t="shared" ca="1" si="44"/>
        <v>4</v>
      </c>
      <c r="F73" t="str">
        <f ca="1">VLOOKUP(E73,$Y$4:$Z$10:Z78,2,0)</f>
        <v>IT</v>
      </c>
      <c r="G73">
        <f t="shared" ca="1" si="45"/>
        <v>3</v>
      </c>
      <c r="H73" t="str">
        <f t="shared" ca="1" si="46"/>
        <v>University</v>
      </c>
      <c r="I73">
        <f t="shared" ca="1" si="47"/>
        <v>1</v>
      </c>
      <c r="J73">
        <f t="shared" ca="1" si="48"/>
        <v>2</v>
      </c>
      <c r="K73">
        <f t="shared" ca="1" si="49"/>
        <v>77783</v>
      </c>
      <c r="L73">
        <f t="shared" ca="1" si="50"/>
        <v>5</v>
      </c>
      <c r="M73" t="str">
        <f t="shared" ca="1" si="51"/>
        <v>Saskatchewan</v>
      </c>
      <c r="N73">
        <f t="shared" ca="1" si="52"/>
        <v>311132</v>
      </c>
      <c r="O73">
        <f t="shared" ca="1" si="53"/>
        <v>74953.289061479503</v>
      </c>
      <c r="P73">
        <f t="shared" ca="1" si="54"/>
        <v>87135.729053947711</v>
      </c>
      <c r="Q73">
        <f t="shared" ca="1" si="55"/>
        <v>66216</v>
      </c>
      <c r="R73">
        <f t="shared" ca="1" si="56"/>
        <v>16387.524525197736</v>
      </c>
      <c r="S73">
        <f t="shared" ca="1" si="57"/>
        <v>16327.257591338315</v>
      </c>
      <c r="T73">
        <f t="shared" ca="1" si="58"/>
        <v>414594.98664528603</v>
      </c>
      <c r="U73">
        <f t="shared" ca="1" si="59"/>
        <v>157556.81358667725</v>
      </c>
      <c r="V73">
        <f t="shared" ca="1" si="60"/>
        <v>257038.17305860878</v>
      </c>
      <c r="AF73" s="7">
        <f t="shared" ca="1" si="39"/>
        <v>1</v>
      </c>
      <c r="AG73">
        <f t="shared" ca="1" si="40"/>
        <v>0</v>
      </c>
      <c r="AI73" s="8"/>
      <c r="AN73" s="7">
        <f ca="1">IF(Table1[[#This Row],[Column5]]="Teaching",1,0)</f>
        <v>0</v>
      </c>
      <c r="AO73">
        <f ca="1">IF(Table1[[#This Row],[Column5]]="Health",1,0)</f>
        <v>0</v>
      </c>
      <c r="AP73">
        <f ca="1">IF(Table1[[#This Row],[Column5]]="IT",1,0)</f>
        <v>1</v>
      </c>
      <c r="AQ73">
        <f ca="1">IF(Table1[[#This Row],[Column5]]="Construction",1,0)</f>
        <v>0</v>
      </c>
      <c r="AR73">
        <f ca="1">IF(Table1[[#This Row],[Column5]]="Agriculture",1,0)</f>
        <v>0</v>
      </c>
      <c r="AS73">
        <f ca="1">IF(Table1[[#This Row],[Column5]]="General",1,0)</f>
        <v>0</v>
      </c>
      <c r="AT73" s="8"/>
      <c r="AZ73" s="7">
        <f t="shared" ca="1" si="77"/>
        <v>620.72116981349609</v>
      </c>
      <c r="BC73" s="8"/>
      <c r="BE73" s="7">
        <f t="shared" ca="1" si="61"/>
        <v>0</v>
      </c>
      <c r="BG73" s="8"/>
      <c r="BI73" s="7"/>
      <c r="BJ73" s="21">
        <f t="shared" ca="1" si="62"/>
        <v>0.55482272620829598</v>
      </c>
      <c r="BK73">
        <f t="shared" ca="1" si="63"/>
        <v>0</v>
      </c>
      <c r="BL73" s="8"/>
      <c r="BN73" s="7">
        <f t="shared" ca="1" si="64"/>
        <v>0</v>
      </c>
      <c r="BO73" s="42">
        <f t="shared" ca="1" si="65"/>
        <v>57064</v>
      </c>
      <c r="BP73" s="42">
        <f t="shared" ca="1" si="66"/>
        <v>0</v>
      </c>
      <c r="BQ73" s="42">
        <f t="shared" ca="1" si="67"/>
        <v>0</v>
      </c>
      <c r="BR73" s="42">
        <f t="shared" ca="1" si="68"/>
        <v>0</v>
      </c>
      <c r="BS73" s="42">
        <f t="shared" ca="1" si="69"/>
        <v>0</v>
      </c>
      <c r="BT73" s="42">
        <f t="shared" ca="1" si="70"/>
        <v>0</v>
      </c>
      <c r="BU73" s="42">
        <f t="shared" ca="1" si="71"/>
        <v>0</v>
      </c>
      <c r="BV73" s="42">
        <f t="shared" ca="1" si="72"/>
        <v>0</v>
      </c>
      <c r="BW73" s="42">
        <f t="shared" ca="1" si="73"/>
        <v>0</v>
      </c>
      <c r="BX73" s="8">
        <f t="shared" ca="1" si="74"/>
        <v>0</v>
      </c>
      <c r="BZ73" s="7">
        <f t="shared" ca="1" si="75"/>
        <v>0</v>
      </c>
      <c r="CA73" s="42"/>
      <c r="CB73" s="42"/>
      <c r="CC73" s="42"/>
      <c r="CD73" s="8"/>
      <c r="CF73" s="7">
        <f t="shared" ca="1" si="76"/>
        <v>41</v>
      </c>
      <c r="CG73" s="42"/>
      <c r="CH73" s="8"/>
    </row>
    <row r="74" spans="2:86" x14ac:dyDescent="0.3">
      <c r="B74">
        <f t="shared" ca="1" si="41"/>
        <v>1</v>
      </c>
      <c r="C74" t="str">
        <f t="shared" ca="1" si="42"/>
        <v>Men</v>
      </c>
      <c r="D74">
        <f t="shared" ca="1" si="43"/>
        <v>35</v>
      </c>
      <c r="E74">
        <f t="shared" ca="1" si="44"/>
        <v>5</v>
      </c>
      <c r="F74" t="str">
        <f ca="1">VLOOKUP(E74,$Y$4:$Z$10:Z79,2,0)</f>
        <v>General</v>
      </c>
      <c r="G74">
        <f t="shared" ca="1" si="45"/>
        <v>3</v>
      </c>
      <c r="H74" t="str">
        <f t="shared" ca="1" si="46"/>
        <v>University</v>
      </c>
      <c r="I74">
        <f t="shared" ca="1" si="47"/>
        <v>3</v>
      </c>
      <c r="J74">
        <f t="shared" ca="1" si="48"/>
        <v>2</v>
      </c>
      <c r="K74">
        <f t="shared" ca="1" si="49"/>
        <v>72627</v>
      </c>
      <c r="L74">
        <f t="shared" ca="1" si="50"/>
        <v>3</v>
      </c>
      <c r="M74" t="str">
        <f t="shared" ca="1" si="51"/>
        <v>Northwest Ter</v>
      </c>
      <c r="N74">
        <f t="shared" ca="1" si="52"/>
        <v>435762</v>
      </c>
      <c r="O74">
        <f t="shared" ca="1" si="53"/>
        <v>292100.72641603154</v>
      </c>
      <c r="P74">
        <f t="shared" ca="1" si="54"/>
        <v>67409.184586673247</v>
      </c>
      <c r="Q74">
        <f t="shared" ca="1" si="55"/>
        <v>12632</v>
      </c>
      <c r="R74">
        <f t="shared" ca="1" si="56"/>
        <v>82274.280611878668</v>
      </c>
      <c r="S74">
        <f t="shared" ca="1" si="57"/>
        <v>10720.308604553102</v>
      </c>
      <c r="T74">
        <f t="shared" ca="1" si="58"/>
        <v>513891.49319122639</v>
      </c>
      <c r="U74">
        <f t="shared" ca="1" si="59"/>
        <v>387007.00702791021</v>
      </c>
      <c r="V74">
        <f t="shared" ca="1" si="60"/>
        <v>126884.48616331618</v>
      </c>
      <c r="AF74" s="7">
        <f t="shared" ca="1" si="39"/>
        <v>1</v>
      </c>
      <c r="AG74">
        <f t="shared" ca="1" si="40"/>
        <v>0</v>
      </c>
      <c r="AI74" s="8"/>
      <c r="AN74" s="7">
        <f ca="1">IF(Table1[[#This Row],[Column5]]="Teaching",1,0)</f>
        <v>0</v>
      </c>
      <c r="AO74">
        <f ca="1">IF(Table1[[#This Row],[Column5]]="Health",1,0)</f>
        <v>0</v>
      </c>
      <c r="AP74">
        <f ca="1">IF(Table1[[#This Row],[Column5]]="IT",1,0)</f>
        <v>0</v>
      </c>
      <c r="AQ74">
        <f ca="1">IF(Table1[[#This Row],[Column5]]="Construction",1,0)</f>
        <v>0</v>
      </c>
      <c r="AR74">
        <f ca="1">IF(Table1[[#This Row],[Column5]]="Agriculture",1,0)</f>
        <v>0</v>
      </c>
      <c r="AS74">
        <f ca="1">IF(Table1[[#This Row],[Column5]]="General",1,0)</f>
        <v>1</v>
      </c>
      <c r="AT74" s="8"/>
      <c r="AZ74" s="7">
        <f t="shared" ca="1" si="77"/>
        <v>6124.486395695636</v>
      </c>
      <c r="BC74" s="8"/>
      <c r="BE74" s="7">
        <f t="shared" ca="1" si="61"/>
        <v>0</v>
      </c>
      <c r="BG74" s="8"/>
      <c r="BI74" s="7"/>
      <c r="BJ74" s="21">
        <f t="shared" ca="1" si="62"/>
        <v>0.24090511121157421</v>
      </c>
      <c r="BK74">
        <f t="shared" ca="1" si="63"/>
        <v>1</v>
      </c>
      <c r="BL74" s="8"/>
      <c r="BN74" s="7">
        <f t="shared" ca="1" si="64"/>
        <v>0</v>
      </c>
      <c r="BO74" s="42">
        <f t="shared" ca="1" si="65"/>
        <v>0</v>
      </c>
      <c r="BP74" s="42">
        <f t="shared" ca="1" si="66"/>
        <v>0</v>
      </c>
      <c r="BQ74" s="42">
        <f t="shared" ca="1" si="67"/>
        <v>0</v>
      </c>
      <c r="BR74" s="42">
        <f t="shared" ca="1" si="68"/>
        <v>77783</v>
      </c>
      <c r="BS74" s="42">
        <f t="shared" ca="1" si="69"/>
        <v>0</v>
      </c>
      <c r="BT74" s="42">
        <f t="shared" ca="1" si="70"/>
        <v>0</v>
      </c>
      <c r="BU74" s="42">
        <f t="shared" ca="1" si="71"/>
        <v>0</v>
      </c>
      <c r="BV74" s="42">
        <f t="shared" ca="1" si="72"/>
        <v>0</v>
      </c>
      <c r="BW74" s="42">
        <f t="shared" ca="1" si="73"/>
        <v>0</v>
      </c>
      <c r="BX74" s="8">
        <f t="shared" ca="1" si="74"/>
        <v>0</v>
      </c>
      <c r="BZ74" s="7">
        <f t="shared" ca="1" si="75"/>
        <v>0</v>
      </c>
      <c r="CA74" s="42"/>
      <c r="CB74" s="42"/>
      <c r="CC74" s="42"/>
      <c r="CD74" s="8"/>
      <c r="CF74" s="7">
        <f t="shared" ca="1" si="76"/>
        <v>38</v>
      </c>
      <c r="CG74" s="42"/>
      <c r="CH74" s="8"/>
    </row>
    <row r="75" spans="2:86" x14ac:dyDescent="0.3">
      <c r="B75">
        <f t="shared" ca="1" si="41"/>
        <v>1</v>
      </c>
      <c r="C75" t="str">
        <f t="shared" ca="1" si="42"/>
        <v>Men</v>
      </c>
      <c r="D75">
        <f t="shared" ca="1" si="43"/>
        <v>43</v>
      </c>
      <c r="E75">
        <f t="shared" ca="1" si="44"/>
        <v>3</v>
      </c>
      <c r="F75" t="str">
        <f ca="1">VLOOKUP(E75,$Y$4:$Z$10:Z80,2,0)</f>
        <v>Teaching</v>
      </c>
      <c r="G75">
        <f t="shared" ca="1" si="45"/>
        <v>3</v>
      </c>
      <c r="H75" t="str">
        <f t="shared" ca="1" si="46"/>
        <v>University</v>
      </c>
      <c r="I75">
        <f t="shared" ca="1" si="47"/>
        <v>0</v>
      </c>
      <c r="J75">
        <f t="shared" ca="1" si="48"/>
        <v>1</v>
      </c>
      <c r="K75">
        <f t="shared" ca="1" si="49"/>
        <v>49528</v>
      </c>
      <c r="L75">
        <f t="shared" ca="1" si="50"/>
        <v>3</v>
      </c>
      <c r="M75" t="str">
        <f t="shared" ca="1" si="51"/>
        <v>Northwest Ter</v>
      </c>
      <c r="N75">
        <f t="shared" ca="1" si="52"/>
        <v>148584</v>
      </c>
      <c r="O75">
        <f t="shared" ca="1" si="53"/>
        <v>140370.69102211346</v>
      </c>
      <c r="P75">
        <f t="shared" ca="1" si="54"/>
        <v>17743.130794768014</v>
      </c>
      <c r="Q75">
        <f t="shared" ca="1" si="55"/>
        <v>6185</v>
      </c>
      <c r="R75">
        <f t="shared" ca="1" si="56"/>
        <v>70639.151810034411</v>
      </c>
      <c r="S75">
        <f t="shared" ca="1" si="57"/>
        <v>14474.215303408402</v>
      </c>
      <c r="T75">
        <f t="shared" ca="1" si="58"/>
        <v>180801.34609817641</v>
      </c>
      <c r="U75">
        <f t="shared" ca="1" si="59"/>
        <v>217194.84283214787</v>
      </c>
      <c r="V75">
        <f t="shared" ca="1" si="60"/>
        <v>-36393.496733971464</v>
      </c>
      <c r="AF75" s="7">
        <f t="shared" ca="1" si="39"/>
        <v>1</v>
      </c>
      <c r="AG75">
        <f t="shared" ca="1" si="40"/>
        <v>0</v>
      </c>
      <c r="AI75" s="8"/>
      <c r="AN75" s="7">
        <f ca="1">IF(Table1[[#This Row],[Column5]]="Teaching",1,0)</f>
        <v>1</v>
      </c>
      <c r="AO75">
        <f ca="1">IF(Table1[[#This Row],[Column5]]="Health",1,0)</f>
        <v>0</v>
      </c>
      <c r="AP75">
        <f ca="1">IF(Table1[[#This Row],[Column5]]="IT",1,0)</f>
        <v>0</v>
      </c>
      <c r="AQ75">
        <f ca="1">IF(Table1[[#This Row],[Column5]]="Construction",1,0)</f>
        <v>0</v>
      </c>
      <c r="AR75">
        <f ca="1">IF(Table1[[#This Row],[Column5]]="Agriculture",1,0)</f>
        <v>0</v>
      </c>
      <c r="AS75">
        <f ca="1">IF(Table1[[#This Row],[Column5]]="General",1,0)</f>
        <v>0</v>
      </c>
      <c r="AT75" s="8"/>
      <c r="AZ75" s="7">
        <f t="shared" ca="1" si="77"/>
        <v>43567.864526973855</v>
      </c>
      <c r="BC75" s="8"/>
      <c r="BE75" s="7">
        <f t="shared" ca="1" si="61"/>
        <v>0</v>
      </c>
      <c r="BG75" s="8"/>
      <c r="BI75" s="7"/>
      <c r="BJ75" s="21">
        <f t="shared" ca="1" si="62"/>
        <v>0.6703217040862478</v>
      </c>
      <c r="BK75">
        <f t="shared" ca="1" si="63"/>
        <v>0</v>
      </c>
      <c r="BL75" s="8"/>
      <c r="BN75" s="7">
        <f t="shared" ca="1" si="64"/>
        <v>0</v>
      </c>
      <c r="BO75" s="42">
        <f t="shared" ca="1" si="65"/>
        <v>0</v>
      </c>
      <c r="BP75" s="42">
        <f t="shared" ca="1" si="66"/>
        <v>72627</v>
      </c>
      <c r="BQ75" s="42">
        <f t="shared" ca="1" si="67"/>
        <v>0</v>
      </c>
      <c r="BR75" s="42">
        <f t="shared" ca="1" si="68"/>
        <v>0</v>
      </c>
      <c r="BS75" s="42">
        <f t="shared" ca="1" si="69"/>
        <v>0</v>
      </c>
      <c r="BT75" s="42">
        <f t="shared" ca="1" si="70"/>
        <v>0</v>
      </c>
      <c r="BU75" s="42">
        <f t="shared" ca="1" si="71"/>
        <v>0</v>
      </c>
      <c r="BV75" s="42">
        <f t="shared" ca="1" si="72"/>
        <v>0</v>
      </c>
      <c r="BW75" s="42">
        <f t="shared" ca="1" si="73"/>
        <v>0</v>
      </c>
      <c r="BX75" s="8">
        <f t="shared" ca="1" si="74"/>
        <v>0</v>
      </c>
      <c r="BZ75" s="7">
        <f t="shared" ca="1" si="75"/>
        <v>1</v>
      </c>
      <c r="CA75" s="42"/>
      <c r="CB75" s="42"/>
      <c r="CC75" s="42"/>
      <c r="CD75" s="8"/>
      <c r="CF75" s="7">
        <f t="shared" ca="1" si="76"/>
        <v>35</v>
      </c>
      <c r="CG75" s="42"/>
      <c r="CH75" s="8"/>
    </row>
    <row r="76" spans="2:86" x14ac:dyDescent="0.3">
      <c r="B76">
        <f t="shared" ca="1" si="41"/>
        <v>1</v>
      </c>
      <c r="C76" t="str">
        <f t="shared" ca="1" si="42"/>
        <v>Men</v>
      </c>
      <c r="D76">
        <f t="shared" ca="1" si="43"/>
        <v>41</v>
      </c>
      <c r="E76">
        <f t="shared" ca="1" si="44"/>
        <v>1</v>
      </c>
      <c r="F76" t="str">
        <f ca="1">VLOOKUP(E76,$Y$4:$Z$10:Z81,2,0)</f>
        <v>Health</v>
      </c>
      <c r="G76">
        <f t="shared" ca="1" si="45"/>
        <v>2</v>
      </c>
      <c r="H76" t="str">
        <f t="shared" ca="1" si="46"/>
        <v>College</v>
      </c>
      <c r="I76">
        <f t="shared" ca="1" si="47"/>
        <v>1</v>
      </c>
      <c r="J76">
        <f t="shared" ca="1" si="48"/>
        <v>1</v>
      </c>
      <c r="K76">
        <f t="shared" ca="1" si="49"/>
        <v>38514</v>
      </c>
      <c r="L76">
        <f t="shared" ca="1" si="50"/>
        <v>2</v>
      </c>
      <c r="M76" t="str">
        <f t="shared" ca="1" si="51"/>
        <v>BC</v>
      </c>
      <c r="N76">
        <f t="shared" ca="1" si="52"/>
        <v>231084</v>
      </c>
      <c r="O76">
        <f t="shared" ca="1" si="53"/>
        <v>128016.06442831738</v>
      </c>
      <c r="P76">
        <f t="shared" ca="1" si="54"/>
        <v>36506.820029285424</v>
      </c>
      <c r="Q76">
        <f t="shared" ca="1" si="55"/>
        <v>32776</v>
      </c>
      <c r="R76">
        <f t="shared" ca="1" si="56"/>
        <v>56272.063943432899</v>
      </c>
      <c r="S76">
        <f t="shared" ca="1" si="57"/>
        <v>18354.927603616576</v>
      </c>
      <c r="T76">
        <f t="shared" ca="1" si="58"/>
        <v>285945.747632902</v>
      </c>
      <c r="U76">
        <f t="shared" ca="1" si="59"/>
        <v>217064.12837175027</v>
      </c>
      <c r="V76">
        <f t="shared" ca="1" si="60"/>
        <v>68881.619261151733</v>
      </c>
      <c r="AF76" s="7">
        <f t="shared" ca="1" si="39"/>
        <v>1</v>
      </c>
      <c r="AG76">
        <f t="shared" ca="1" si="40"/>
        <v>0</v>
      </c>
      <c r="AI76" s="8"/>
      <c r="AN76" s="7">
        <f ca="1">IF(Table1[[#This Row],[Column5]]="Teaching",1,0)</f>
        <v>0</v>
      </c>
      <c r="AO76">
        <f ca="1">IF(Table1[[#This Row],[Column5]]="Health",1,0)</f>
        <v>1</v>
      </c>
      <c r="AP76">
        <f ca="1">IF(Table1[[#This Row],[Column5]]="IT",1,0)</f>
        <v>0</v>
      </c>
      <c r="AQ76">
        <f ca="1">IF(Table1[[#This Row],[Column5]]="Construction",1,0)</f>
        <v>0</v>
      </c>
      <c r="AR76">
        <f ca="1">IF(Table1[[#This Row],[Column5]]="Agriculture",1,0)</f>
        <v>0</v>
      </c>
      <c r="AS76">
        <f ca="1">IF(Table1[[#This Row],[Column5]]="General",1,0)</f>
        <v>0</v>
      </c>
      <c r="AT76" s="8"/>
      <c r="AZ76" s="7">
        <f t="shared" ca="1" si="77"/>
        <v>33704.592293336624</v>
      </c>
      <c r="BC76" s="8"/>
      <c r="BE76" s="7">
        <f t="shared" ca="1" si="61"/>
        <v>0</v>
      </c>
      <c r="BG76" s="8"/>
      <c r="BI76" s="7"/>
      <c r="BJ76" s="21">
        <f t="shared" ca="1" si="62"/>
        <v>0.94472278995122938</v>
      </c>
      <c r="BK76">
        <f t="shared" ca="1" si="63"/>
        <v>0</v>
      </c>
      <c r="BL76" s="8"/>
      <c r="BN76" s="7">
        <f t="shared" ca="1" si="64"/>
        <v>0</v>
      </c>
      <c r="BO76" s="42">
        <f t="shared" ca="1" si="65"/>
        <v>0</v>
      </c>
      <c r="BP76" s="42">
        <f t="shared" ca="1" si="66"/>
        <v>49528</v>
      </c>
      <c r="BQ76" s="42">
        <f t="shared" ca="1" si="67"/>
        <v>0</v>
      </c>
      <c r="BR76" s="42">
        <f t="shared" ca="1" si="68"/>
        <v>0</v>
      </c>
      <c r="BS76" s="42">
        <f t="shared" ca="1" si="69"/>
        <v>0</v>
      </c>
      <c r="BT76" s="42">
        <f t="shared" ca="1" si="70"/>
        <v>0</v>
      </c>
      <c r="BU76" s="42">
        <f t="shared" ca="1" si="71"/>
        <v>0</v>
      </c>
      <c r="BV76" s="42">
        <f t="shared" ca="1" si="72"/>
        <v>0</v>
      </c>
      <c r="BW76" s="42">
        <f t="shared" ca="1" si="73"/>
        <v>0</v>
      </c>
      <c r="BX76" s="8">
        <f t="shared" ca="1" si="74"/>
        <v>0</v>
      </c>
      <c r="BZ76" s="7">
        <f t="shared" ca="1" si="75"/>
        <v>1</v>
      </c>
      <c r="CA76" s="42"/>
      <c r="CB76" s="42"/>
      <c r="CC76" s="42"/>
      <c r="CD76" s="8"/>
      <c r="CF76" s="7">
        <f t="shared" ca="1" si="76"/>
        <v>0</v>
      </c>
      <c r="CG76" s="42"/>
      <c r="CH76" s="8"/>
    </row>
    <row r="77" spans="2:86" x14ac:dyDescent="0.3">
      <c r="B77">
        <f t="shared" ca="1" si="41"/>
        <v>1</v>
      </c>
      <c r="C77" t="str">
        <f t="shared" ca="1" si="42"/>
        <v>Men</v>
      </c>
      <c r="D77">
        <f t="shared" ca="1" si="43"/>
        <v>39</v>
      </c>
      <c r="E77">
        <f t="shared" ca="1" si="44"/>
        <v>2</v>
      </c>
      <c r="F77" t="str">
        <f ca="1">VLOOKUP(E77,$Y$4:$Z$10:Z82,2,0)</f>
        <v>Construction</v>
      </c>
      <c r="G77">
        <f t="shared" ca="1" si="45"/>
        <v>4</v>
      </c>
      <c r="H77" t="str">
        <f t="shared" ca="1" si="46"/>
        <v>Technical</v>
      </c>
      <c r="I77">
        <f t="shared" ca="1" si="47"/>
        <v>1</v>
      </c>
      <c r="J77">
        <f t="shared" ca="1" si="48"/>
        <v>1</v>
      </c>
      <c r="K77">
        <f t="shared" ca="1" si="49"/>
        <v>89309</v>
      </c>
      <c r="L77">
        <f t="shared" ca="1" si="50"/>
        <v>5</v>
      </c>
      <c r="M77" t="str">
        <f t="shared" ca="1" si="51"/>
        <v>Saskatchewan</v>
      </c>
      <c r="N77">
        <f t="shared" ca="1" si="52"/>
        <v>446545</v>
      </c>
      <c r="O77">
        <f t="shared" ca="1" si="53"/>
        <v>387509.59397268528</v>
      </c>
      <c r="P77">
        <f t="shared" ca="1" si="54"/>
        <v>26355.947854459017</v>
      </c>
      <c r="Q77">
        <f t="shared" ca="1" si="55"/>
        <v>8423</v>
      </c>
      <c r="R77">
        <f t="shared" ca="1" si="56"/>
        <v>145481.54334412966</v>
      </c>
      <c r="S77">
        <f t="shared" ca="1" si="57"/>
        <v>62189.510232709392</v>
      </c>
      <c r="T77">
        <f t="shared" ca="1" si="58"/>
        <v>535090.4580871684</v>
      </c>
      <c r="U77">
        <f t="shared" ca="1" si="59"/>
        <v>541414.13731681497</v>
      </c>
      <c r="V77">
        <f t="shared" ca="1" si="60"/>
        <v>-6323.6792296465719</v>
      </c>
      <c r="AF77" s="7">
        <f t="shared" ca="1" si="39"/>
        <v>0</v>
      </c>
      <c r="AG77">
        <f t="shared" ca="1" si="40"/>
        <v>1</v>
      </c>
      <c r="AI77" s="8"/>
      <c r="AN77" s="7">
        <f ca="1">IF(Table1[[#This Row],[Column5]]="Teaching",1,0)</f>
        <v>0</v>
      </c>
      <c r="AO77">
        <f ca="1">IF(Table1[[#This Row],[Column5]]="Health",1,0)</f>
        <v>0</v>
      </c>
      <c r="AP77">
        <f ca="1">IF(Table1[[#This Row],[Column5]]="IT",1,0)</f>
        <v>0</v>
      </c>
      <c r="AQ77">
        <f ca="1">IF(Table1[[#This Row],[Column5]]="Construction",1,0)</f>
        <v>1</v>
      </c>
      <c r="AR77">
        <f ca="1">IF(Table1[[#This Row],[Column5]]="Agriculture",1,0)</f>
        <v>0</v>
      </c>
      <c r="AS77">
        <f ca="1">IF(Table1[[#This Row],[Column5]]="General",1,0)</f>
        <v>0</v>
      </c>
      <c r="AT77" s="8"/>
      <c r="AZ77" s="7">
        <f t="shared" ca="1" si="77"/>
        <v>17743.130794768014</v>
      </c>
      <c r="BC77" s="8"/>
      <c r="BE77" s="7">
        <f t="shared" ca="1" si="61"/>
        <v>0</v>
      </c>
      <c r="BG77" s="8"/>
      <c r="BI77" s="7"/>
      <c r="BJ77" s="21">
        <f t="shared" ca="1" si="62"/>
        <v>0.55398064958334359</v>
      </c>
      <c r="BK77">
        <f t="shared" ca="1" si="63"/>
        <v>0</v>
      </c>
      <c r="BL77" s="8"/>
      <c r="BN77" s="7">
        <f t="shared" ca="1" si="64"/>
        <v>0</v>
      </c>
      <c r="BO77" s="42">
        <f t="shared" ca="1" si="65"/>
        <v>38514</v>
      </c>
      <c r="BP77" s="42">
        <f t="shared" ca="1" si="66"/>
        <v>0</v>
      </c>
      <c r="BQ77" s="42">
        <f t="shared" ca="1" si="67"/>
        <v>0</v>
      </c>
      <c r="BR77" s="42">
        <f t="shared" ca="1" si="68"/>
        <v>0</v>
      </c>
      <c r="BS77" s="42">
        <f t="shared" ca="1" si="69"/>
        <v>0</v>
      </c>
      <c r="BT77" s="42">
        <f t="shared" ca="1" si="70"/>
        <v>0</v>
      </c>
      <c r="BU77" s="42">
        <f t="shared" ca="1" si="71"/>
        <v>0</v>
      </c>
      <c r="BV77" s="42">
        <f t="shared" ca="1" si="72"/>
        <v>0</v>
      </c>
      <c r="BW77" s="42">
        <f t="shared" ca="1" si="73"/>
        <v>0</v>
      </c>
      <c r="BX77" s="8">
        <f t="shared" ca="1" si="74"/>
        <v>0</v>
      </c>
      <c r="BZ77" s="7">
        <f t="shared" ca="1" si="75"/>
        <v>1</v>
      </c>
      <c r="CA77" s="42"/>
      <c r="CB77" s="42"/>
      <c r="CC77" s="42"/>
      <c r="CD77" s="8"/>
      <c r="CF77" s="7">
        <f t="shared" ca="1" si="76"/>
        <v>41</v>
      </c>
      <c r="CG77" s="42"/>
      <c r="CH77" s="8"/>
    </row>
    <row r="78" spans="2:86" x14ac:dyDescent="0.3">
      <c r="B78">
        <f t="shared" ca="1" si="41"/>
        <v>2</v>
      </c>
      <c r="C78" t="str">
        <f t="shared" ca="1" si="42"/>
        <v>Women</v>
      </c>
      <c r="D78">
        <f t="shared" ca="1" si="43"/>
        <v>30</v>
      </c>
      <c r="E78">
        <f t="shared" ca="1" si="44"/>
        <v>6</v>
      </c>
      <c r="F78" t="str">
        <f ca="1">VLOOKUP(E78,$Y$4:$Z$10:Z83,2,0)</f>
        <v>Agriculture</v>
      </c>
      <c r="G78">
        <f t="shared" ca="1" si="45"/>
        <v>5</v>
      </c>
      <c r="H78" t="str">
        <f t="shared" ca="1" si="46"/>
        <v>Other</v>
      </c>
      <c r="I78">
        <f t="shared" ca="1" si="47"/>
        <v>2</v>
      </c>
      <c r="J78">
        <f t="shared" ca="1" si="48"/>
        <v>2</v>
      </c>
      <c r="K78">
        <f t="shared" ca="1" si="49"/>
        <v>32073</v>
      </c>
      <c r="L78">
        <f t="shared" ca="1" si="50"/>
        <v>2</v>
      </c>
      <c r="M78" t="str">
        <f t="shared" ca="1" si="51"/>
        <v>BC</v>
      </c>
      <c r="N78">
        <f t="shared" ca="1" si="52"/>
        <v>128292</v>
      </c>
      <c r="O78">
        <f t="shared" ca="1" si="53"/>
        <v>120537.92679903744</v>
      </c>
      <c r="P78">
        <f t="shared" ca="1" si="54"/>
        <v>43486.147062757867</v>
      </c>
      <c r="Q78">
        <f t="shared" ca="1" si="55"/>
        <v>19837</v>
      </c>
      <c r="R78">
        <f t="shared" ca="1" si="56"/>
        <v>22403.697528145141</v>
      </c>
      <c r="S78">
        <f t="shared" ca="1" si="57"/>
        <v>37888.110945690772</v>
      </c>
      <c r="T78">
        <f t="shared" ca="1" si="58"/>
        <v>209666.25800844864</v>
      </c>
      <c r="U78">
        <f t="shared" ca="1" si="59"/>
        <v>162778.62432718257</v>
      </c>
      <c r="V78">
        <f t="shared" ca="1" si="60"/>
        <v>46887.633681266074</v>
      </c>
      <c r="AF78" s="7">
        <f t="shared" ca="1" si="39"/>
        <v>0</v>
      </c>
      <c r="AG78">
        <f t="shared" ca="1" si="40"/>
        <v>1</v>
      </c>
      <c r="AI78" s="8"/>
      <c r="AN78" s="7">
        <f ca="1">IF(Table1[[#This Row],[Column5]]="Teaching",1,0)</f>
        <v>0</v>
      </c>
      <c r="AO78">
        <f ca="1">IF(Table1[[#This Row],[Column5]]="Health",1,0)</f>
        <v>0</v>
      </c>
      <c r="AP78">
        <f ca="1">IF(Table1[[#This Row],[Column5]]="IT",1,0)</f>
        <v>0</v>
      </c>
      <c r="AQ78">
        <f ca="1">IF(Table1[[#This Row],[Column5]]="Construction",1,0)</f>
        <v>0</v>
      </c>
      <c r="AR78">
        <f ca="1">IF(Table1[[#This Row],[Column5]]="Agriculture",1,0)</f>
        <v>1</v>
      </c>
      <c r="AS78">
        <f ca="1">IF(Table1[[#This Row],[Column5]]="General",1,0)</f>
        <v>0</v>
      </c>
      <c r="AT78" s="8"/>
      <c r="AZ78" s="7">
        <f t="shared" ca="1" si="77"/>
        <v>36506.820029285424</v>
      </c>
      <c r="BC78" s="8"/>
      <c r="BE78" s="7">
        <f t="shared" ca="1" si="61"/>
        <v>1</v>
      </c>
      <c r="BG78" s="8"/>
      <c r="BI78" s="7"/>
      <c r="BJ78" s="21">
        <f t="shared" ca="1" si="62"/>
        <v>0.86779516951860458</v>
      </c>
      <c r="BK78">
        <f t="shared" ca="1" si="63"/>
        <v>0</v>
      </c>
      <c r="BL78" s="8"/>
      <c r="BN78" s="7">
        <f t="shared" ca="1" si="64"/>
        <v>0</v>
      </c>
      <c r="BO78" s="42">
        <f t="shared" ca="1" si="65"/>
        <v>0</v>
      </c>
      <c r="BP78" s="42">
        <f t="shared" ca="1" si="66"/>
        <v>0</v>
      </c>
      <c r="BQ78" s="42">
        <f t="shared" ca="1" si="67"/>
        <v>0</v>
      </c>
      <c r="BR78" s="42">
        <f t="shared" ca="1" si="68"/>
        <v>89309</v>
      </c>
      <c r="BS78" s="42">
        <f t="shared" ca="1" si="69"/>
        <v>0</v>
      </c>
      <c r="BT78" s="42">
        <f t="shared" ca="1" si="70"/>
        <v>0</v>
      </c>
      <c r="BU78" s="42">
        <f t="shared" ca="1" si="71"/>
        <v>0</v>
      </c>
      <c r="BV78" s="42">
        <f t="shared" ca="1" si="72"/>
        <v>0</v>
      </c>
      <c r="BW78" s="42">
        <f t="shared" ca="1" si="73"/>
        <v>0</v>
      </c>
      <c r="BX78" s="8">
        <f t="shared" ca="1" si="74"/>
        <v>0</v>
      </c>
      <c r="BZ78" s="7">
        <f t="shared" ca="1" si="75"/>
        <v>1</v>
      </c>
      <c r="CA78" s="42"/>
      <c r="CB78" s="42"/>
      <c r="CC78" s="42"/>
      <c r="CD78" s="8"/>
      <c r="CF78" s="7">
        <f t="shared" ca="1" si="76"/>
        <v>0</v>
      </c>
      <c r="CG78" s="42"/>
      <c r="CH78" s="8"/>
    </row>
    <row r="79" spans="2:86" x14ac:dyDescent="0.3">
      <c r="B79">
        <f t="shared" ca="1" si="41"/>
        <v>2</v>
      </c>
      <c r="C79" t="str">
        <f t="shared" ca="1" si="42"/>
        <v>Women</v>
      </c>
      <c r="D79">
        <f t="shared" ca="1" si="43"/>
        <v>31</v>
      </c>
      <c r="E79">
        <f t="shared" ca="1" si="44"/>
        <v>2</v>
      </c>
      <c r="F79" t="str">
        <f ca="1">VLOOKUP(E79,$Y$4:$Z$10:Z84,2,0)</f>
        <v>Construction</v>
      </c>
      <c r="G79">
        <f t="shared" ca="1" si="45"/>
        <v>2</v>
      </c>
      <c r="H79" t="str">
        <f t="shared" ca="1" si="46"/>
        <v>College</v>
      </c>
      <c r="I79">
        <f t="shared" ca="1" si="47"/>
        <v>1</v>
      </c>
      <c r="J79">
        <f t="shared" ca="1" si="48"/>
        <v>2</v>
      </c>
      <c r="K79">
        <f t="shared" ca="1" si="49"/>
        <v>75179</v>
      </c>
      <c r="L79">
        <f t="shared" ca="1" si="50"/>
        <v>5</v>
      </c>
      <c r="M79" t="str">
        <f t="shared" ca="1" si="51"/>
        <v>Saskatchewan</v>
      </c>
      <c r="N79">
        <f t="shared" ca="1" si="52"/>
        <v>451074</v>
      </c>
      <c r="O79">
        <f t="shared" ca="1" si="53"/>
        <v>99103.845200145792</v>
      </c>
      <c r="P79">
        <f t="shared" ca="1" si="54"/>
        <v>89991.672901145794</v>
      </c>
      <c r="Q79">
        <f t="shared" ca="1" si="55"/>
        <v>36507</v>
      </c>
      <c r="R79">
        <f t="shared" ca="1" si="56"/>
        <v>137982.73283531505</v>
      </c>
      <c r="S79">
        <f t="shared" ca="1" si="57"/>
        <v>79191.264720053412</v>
      </c>
      <c r="T79">
        <f t="shared" ca="1" si="58"/>
        <v>620256.93762119918</v>
      </c>
      <c r="U79">
        <f t="shared" ca="1" si="59"/>
        <v>273593.57803546084</v>
      </c>
      <c r="V79">
        <f t="shared" ca="1" si="60"/>
        <v>346663.35958573833</v>
      </c>
      <c r="AF79" s="7">
        <f t="shared" ca="1" si="39"/>
        <v>1</v>
      </c>
      <c r="AG79">
        <f t="shared" ca="1" si="40"/>
        <v>0</v>
      </c>
      <c r="AI79" s="8"/>
      <c r="AN79" s="7">
        <f ca="1">IF(Table1[[#This Row],[Column5]]="Teaching",1,0)</f>
        <v>0</v>
      </c>
      <c r="AO79">
        <f ca="1">IF(Table1[[#This Row],[Column5]]="Health",1,0)</f>
        <v>0</v>
      </c>
      <c r="AP79">
        <f ca="1">IF(Table1[[#This Row],[Column5]]="IT",1,0)</f>
        <v>0</v>
      </c>
      <c r="AQ79">
        <f ca="1">IF(Table1[[#This Row],[Column5]]="Construction",1,0)</f>
        <v>1</v>
      </c>
      <c r="AR79">
        <f ca="1">IF(Table1[[#This Row],[Column5]]="Agriculture",1,0)</f>
        <v>0</v>
      </c>
      <c r="AS79">
        <f ca="1">IF(Table1[[#This Row],[Column5]]="General",1,0)</f>
        <v>0</v>
      </c>
      <c r="AT79" s="8"/>
      <c r="AZ79" s="7">
        <f t="shared" ca="1" si="77"/>
        <v>26355.947854459017</v>
      </c>
      <c r="BC79" s="8"/>
      <c r="BE79" s="7">
        <f t="shared" ca="1" si="61"/>
        <v>0</v>
      </c>
      <c r="BG79" s="8"/>
      <c r="BI79" s="7"/>
      <c r="BJ79" s="21">
        <f t="shared" ca="1" si="62"/>
        <v>0.93955918372959679</v>
      </c>
      <c r="BK79">
        <f t="shared" ca="1" si="63"/>
        <v>0</v>
      </c>
      <c r="BL79" s="8"/>
      <c r="BN79" s="7">
        <f t="shared" ca="1" si="64"/>
        <v>0</v>
      </c>
      <c r="BO79" s="42">
        <f t="shared" ca="1" si="65"/>
        <v>32073</v>
      </c>
      <c r="BP79" s="42">
        <f t="shared" ca="1" si="66"/>
        <v>0</v>
      </c>
      <c r="BQ79" s="42">
        <f t="shared" ca="1" si="67"/>
        <v>0</v>
      </c>
      <c r="BR79" s="42">
        <f t="shared" ca="1" si="68"/>
        <v>0</v>
      </c>
      <c r="BS79" s="42">
        <f t="shared" ca="1" si="69"/>
        <v>0</v>
      </c>
      <c r="BT79" s="42">
        <f t="shared" ca="1" si="70"/>
        <v>0</v>
      </c>
      <c r="BU79" s="42">
        <f t="shared" ca="1" si="71"/>
        <v>0</v>
      </c>
      <c r="BV79" s="42">
        <f t="shared" ca="1" si="72"/>
        <v>0</v>
      </c>
      <c r="BW79" s="42">
        <f t="shared" ca="1" si="73"/>
        <v>0</v>
      </c>
      <c r="BX79" s="8">
        <f t="shared" ca="1" si="74"/>
        <v>0</v>
      </c>
      <c r="BZ79" s="7">
        <f t="shared" ca="1" si="75"/>
        <v>0</v>
      </c>
      <c r="CA79" s="42"/>
      <c r="CB79" s="42"/>
      <c r="CC79" s="42"/>
      <c r="CD79" s="8"/>
      <c r="CF79" s="7">
        <f t="shared" ca="1" si="76"/>
        <v>0</v>
      </c>
      <c r="CG79" s="42"/>
      <c r="CH79" s="8"/>
    </row>
    <row r="80" spans="2:86" x14ac:dyDescent="0.3">
      <c r="B80">
        <f t="shared" ca="1" si="41"/>
        <v>1</v>
      </c>
      <c r="C80" t="str">
        <f t="shared" ca="1" si="42"/>
        <v>Men</v>
      </c>
      <c r="D80">
        <f t="shared" ca="1" si="43"/>
        <v>32</v>
      </c>
      <c r="E80">
        <f t="shared" ca="1" si="44"/>
        <v>6</v>
      </c>
      <c r="F80" t="str">
        <f ca="1">VLOOKUP(E80,$Y$4:$Z$10:Z85,2,0)</f>
        <v>Agriculture</v>
      </c>
      <c r="G80">
        <f t="shared" ca="1" si="45"/>
        <v>4</v>
      </c>
      <c r="H80" t="str">
        <f t="shared" ca="1" si="46"/>
        <v>Technical</v>
      </c>
      <c r="I80">
        <f t="shared" ca="1" si="47"/>
        <v>3</v>
      </c>
      <c r="J80">
        <f t="shared" ca="1" si="48"/>
        <v>1</v>
      </c>
      <c r="K80">
        <f t="shared" ca="1" si="49"/>
        <v>73857</v>
      </c>
      <c r="L80">
        <f t="shared" ca="1" si="50"/>
        <v>2</v>
      </c>
      <c r="M80" t="str">
        <f t="shared" ca="1" si="51"/>
        <v>BC</v>
      </c>
      <c r="N80">
        <f t="shared" ca="1" si="52"/>
        <v>443142</v>
      </c>
      <c r="O80">
        <f t="shared" ca="1" si="53"/>
        <v>230386.74837863975</v>
      </c>
      <c r="P80">
        <f t="shared" ca="1" si="54"/>
        <v>27735.937966252641</v>
      </c>
      <c r="Q80">
        <f t="shared" ca="1" si="55"/>
        <v>16576</v>
      </c>
      <c r="R80">
        <f t="shared" ca="1" si="56"/>
        <v>119008.38018676644</v>
      </c>
      <c r="S80">
        <f t="shared" ca="1" si="57"/>
        <v>68085.105389596953</v>
      </c>
      <c r="T80">
        <f t="shared" ca="1" si="58"/>
        <v>538963.04335584957</v>
      </c>
      <c r="U80">
        <f t="shared" ca="1" si="59"/>
        <v>365971.12856540619</v>
      </c>
      <c r="V80">
        <f t="shared" ca="1" si="60"/>
        <v>172991.91479044338</v>
      </c>
      <c r="AF80" s="7">
        <f t="shared" ca="1" si="39"/>
        <v>0</v>
      </c>
      <c r="AG80">
        <f t="shared" ca="1" si="40"/>
        <v>1</v>
      </c>
      <c r="AI80" s="8"/>
      <c r="AN80" s="7">
        <f ca="1">IF(Table1[[#This Row],[Column5]]="Teaching",1,0)</f>
        <v>0</v>
      </c>
      <c r="AO80">
        <f ca="1">IF(Table1[[#This Row],[Column5]]="Health",1,0)</f>
        <v>0</v>
      </c>
      <c r="AP80">
        <f ca="1">IF(Table1[[#This Row],[Column5]]="IT",1,0)</f>
        <v>0</v>
      </c>
      <c r="AQ80">
        <f ca="1">IF(Table1[[#This Row],[Column5]]="Construction",1,0)</f>
        <v>0</v>
      </c>
      <c r="AR80">
        <f ca="1">IF(Table1[[#This Row],[Column5]]="Agriculture",1,0)</f>
        <v>1</v>
      </c>
      <c r="AS80">
        <f ca="1">IF(Table1[[#This Row],[Column5]]="General",1,0)</f>
        <v>0</v>
      </c>
      <c r="AT80" s="8"/>
      <c r="AZ80" s="7">
        <f t="shared" ca="1" si="77"/>
        <v>21743.073531378934</v>
      </c>
      <c r="BC80" s="8"/>
      <c r="BE80" s="7">
        <f t="shared" ca="1" si="61"/>
        <v>1</v>
      </c>
      <c r="BG80" s="8"/>
      <c r="BI80" s="7"/>
      <c r="BJ80" s="21">
        <f t="shared" ca="1" si="62"/>
        <v>0.21970640116731577</v>
      </c>
      <c r="BK80">
        <f t="shared" ca="1" si="63"/>
        <v>1</v>
      </c>
      <c r="BL80" s="8"/>
      <c r="BN80" s="7">
        <f t="shared" ca="1" si="64"/>
        <v>0</v>
      </c>
      <c r="BO80" s="42">
        <f t="shared" ca="1" si="65"/>
        <v>0</v>
      </c>
      <c r="BP80" s="42">
        <f t="shared" ca="1" si="66"/>
        <v>0</v>
      </c>
      <c r="BQ80" s="42">
        <f t="shared" ca="1" si="67"/>
        <v>0</v>
      </c>
      <c r="BR80" s="42">
        <f t="shared" ca="1" si="68"/>
        <v>75179</v>
      </c>
      <c r="BS80" s="42">
        <f t="shared" ca="1" si="69"/>
        <v>0</v>
      </c>
      <c r="BT80" s="42">
        <f t="shared" ca="1" si="70"/>
        <v>0</v>
      </c>
      <c r="BU80" s="42">
        <f t="shared" ca="1" si="71"/>
        <v>0</v>
      </c>
      <c r="BV80" s="42">
        <f t="shared" ca="1" si="72"/>
        <v>0</v>
      </c>
      <c r="BW80" s="42">
        <f t="shared" ca="1" si="73"/>
        <v>0</v>
      </c>
      <c r="BX80" s="8">
        <f t="shared" ca="1" si="74"/>
        <v>0</v>
      </c>
      <c r="BZ80" s="7">
        <f t="shared" ca="1" si="75"/>
        <v>1</v>
      </c>
      <c r="CA80" s="42"/>
      <c r="CB80" s="42"/>
      <c r="CC80" s="42"/>
      <c r="CD80" s="8"/>
      <c r="CF80" s="7">
        <f t="shared" ca="1" si="76"/>
        <v>31</v>
      </c>
      <c r="CG80" s="42"/>
      <c r="CH80" s="8"/>
    </row>
    <row r="81" spans="2:86" x14ac:dyDescent="0.3">
      <c r="B81">
        <f t="shared" ca="1" si="41"/>
        <v>2</v>
      </c>
      <c r="C81" t="str">
        <f t="shared" ca="1" si="42"/>
        <v>Women</v>
      </c>
      <c r="D81">
        <f t="shared" ca="1" si="43"/>
        <v>35</v>
      </c>
      <c r="E81">
        <f t="shared" ca="1" si="44"/>
        <v>6</v>
      </c>
      <c r="F81" t="str">
        <f ca="1">VLOOKUP(E81,$Y$4:$Z$10:Z86,2,0)</f>
        <v>Agriculture</v>
      </c>
      <c r="G81">
        <f t="shared" ca="1" si="45"/>
        <v>4</v>
      </c>
      <c r="H81" t="str">
        <f t="shared" ca="1" si="46"/>
        <v>Technical</v>
      </c>
      <c r="I81">
        <f t="shared" ca="1" si="47"/>
        <v>1</v>
      </c>
      <c r="J81">
        <f t="shared" ca="1" si="48"/>
        <v>1</v>
      </c>
      <c r="K81">
        <f t="shared" ca="1" si="49"/>
        <v>33201</v>
      </c>
      <c r="L81">
        <f t="shared" ca="1" si="50"/>
        <v>10</v>
      </c>
      <c r="M81" t="str">
        <f t="shared" ca="1" si="51"/>
        <v>Nova Scotia</v>
      </c>
      <c r="N81">
        <f t="shared" ca="1" si="52"/>
        <v>166005</v>
      </c>
      <c r="O81">
        <f t="shared" ca="1" si="53"/>
        <v>90906.1150226186</v>
      </c>
      <c r="P81">
        <f t="shared" ca="1" si="54"/>
        <v>27596.599736919226</v>
      </c>
      <c r="Q81">
        <f t="shared" ca="1" si="55"/>
        <v>3433</v>
      </c>
      <c r="R81">
        <f t="shared" ca="1" si="56"/>
        <v>9200.3631455090654</v>
      </c>
      <c r="S81">
        <f t="shared" ca="1" si="57"/>
        <v>4683.1838029768624</v>
      </c>
      <c r="T81">
        <f t="shared" ca="1" si="58"/>
        <v>198284.78353989607</v>
      </c>
      <c r="U81">
        <f t="shared" ca="1" si="59"/>
        <v>103539.47816812767</v>
      </c>
      <c r="V81">
        <f t="shared" ca="1" si="60"/>
        <v>94745.305371768409</v>
      </c>
      <c r="AF81" s="7">
        <f t="shared" ca="1" si="39"/>
        <v>0</v>
      </c>
      <c r="AG81">
        <f t="shared" ca="1" si="40"/>
        <v>1</v>
      </c>
      <c r="AI81" s="8"/>
      <c r="AN81" s="7">
        <f ca="1">IF(Table1[[#This Row],[Column5]]="Teaching",1,0)</f>
        <v>0</v>
      </c>
      <c r="AO81">
        <f ca="1">IF(Table1[[#This Row],[Column5]]="Health",1,0)</f>
        <v>0</v>
      </c>
      <c r="AP81">
        <f ca="1">IF(Table1[[#This Row],[Column5]]="IT",1,0)</f>
        <v>0</v>
      </c>
      <c r="AQ81">
        <f ca="1">IF(Table1[[#This Row],[Column5]]="Construction",1,0)</f>
        <v>0</v>
      </c>
      <c r="AR81">
        <f ca="1">IF(Table1[[#This Row],[Column5]]="Agriculture",1,0)</f>
        <v>1</v>
      </c>
      <c r="AS81">
        <f ca="1">IF(Table1[[#This Row],[Column5]]="General",1,0)</f>
        <v>0</v>
      </c>
      <c r="AT81" s="8"/>
      <c r="AZ81" s="7">
        <f t="shared" ca="1" si="77"/>
        <v>44995.836450572897</v>
      </c>
      <c r="BC81" s="8"/>
      <c r="BE81" s="7">
        <f t="shared" ca="1" si="61"/>
        <v>1</v>
      </c>
      <c r="BG81" s="8"/>
      <c r="BI81" s="7"/>
      <c r="BJ81" s="21">
        <f t="shared" ca="1" si="62"/>
        <v>0.51989373243483972</v>
      </c>
      <c r="BK81">
        <f t="shared" ca="1" si="63"/>
        <v>0</v>
      </c>
      <c r="BL81" s="8"/>
      <c r="BN81" s="7">
        <f t="shared" ca="1" si="64"/>
        <v>0</v>
      </c>
      <c r="BO81" s="42">
        <f t="shared" ca="1" si="65"/>
        <v>73857</v>
      </c>
      <c r="BP81" s="42">
        <f t="shared" ca="1" si="66"/>
        <v>0</v>
      </c>
      <c r="BQ81" s="42">
        <f t="shared" ca="1" si="67"/>
        <v>0</v>
      </c>
      <c r="BR81" s="42">
        <f t="shared" ca="1" si="68"/>
        <v>0</v>
      </c>
      <c r="BS81" s="42">
        <f t="shared" ca="1" si="69"/>
        <v>0</v>
      </c>
      <c r="BT81" s="42">
        <f t="shared" ca="1" si="70"/>
        <v>0</v>
      </c>
      <c r="BU81" s="42">
        <f t="shared" ca="1" si="71"/>
        <v>0</v>
      </c>
      <c r="BV81" s="42">
        <f t="shared" ca="1" si="72"/>
        <v>0</v>
      </c>
      <c r="BW81" s="42">
        <f t="shared" ca="1" si="73"/>
        <v>0</v>
      </c>
      <c r="BX81" s="8">
        <f t="shared" ca="1" si="74"/>
        <v>0</v>
      </c>
      <c r="BZ81" s="7">
        <f t="shared" ca="1" si="75"/>
        <v>1</v>
      </c>
      <c r="CA81" s="42"/>
      <c r="CB81" s="42"/>
      <c r="CC81" s="42"/>
      <c r="CD81" s="8"/>
      <c r="CF81" s="7">
        <f t="shared" ca="1" si="76"/>
        <v>32</v>
      </c>
      <c r="CG81" s="42"/>
      <c r="CH81" s="8"/>
    </row>
    <row r="82" spans="2:86" x14ac:dyDescent="0.3">
      <c r="B82">
        <f t="shared" ca="1" si="41"/>
        <v>2</v>
      </c>
      <c r="C82" t="str">
        <f t="shared" ca="1" si="42"/>
        <v>Women</v>
      </c>
      <c r="D82">
        <f t="shared" ca="1" si="43"/>
        <v>39</v>
      </c>
      <c r="E82">
        <f t="shared" ca="1" si="44"/>
        <v>6</v>
      </c>
      <c r="F82" t="str">
        <f ca="1">VLOOKUP(E82,$Y$4:$Z$10:Z87,2,0)</f>
        <v>Agriculture</v>
      </c>
      <c r="G82">
        <f t="shared" ca="1" si="45"/>
        <v>2</v>
      </c>
      <c r="H82" t="str">
        <f t="shared" ca="1" si="46"/>
        <v>College</v>
      </c>
      <c r="I82">
        <f t="shared" ca="1" si="47"/>
        <v>2</v>
      </c>
      <c r="J82">
        <f t="shared" ca="1" si="48"/>
        <v>3</v>
      </c>
      <c r="K82">
        <f t="shared" ca="1" si="49"/>
        <v>85160</v>
      </c>
      <c r="L82">
        <f t="shared" ca="1" si="50"/>
        <v>5</v>
      </c>
      <c r="M82" t="str">
        <f t="shared" ca="1" si="51"/>
        <v>Saskatchewan</v>
      </c>
      <c r="N82">
        <f t="shared" ca="1" si="52"/>
        <v>510960</v>
      </c>
      <c r="O82">
        <f t="shared" ca="1" si="53"/>
        <v>402620.23299815488</v>
      </c>
      <c r="P82">
        <f t="shared" ca="1" si="54"/>
        <v>59914.033673441532</v>
      </c>
      <c r="Q82">
        <f t="shared" ca="1" si="55"/>
        <v>15942</v>
      </c>
      <c r="R82">
        <f t="shared" ca="1" si="56"/>
        <v>62771.328571565631</v>
      </c>
      <c r="S82">
        <f t="shared" ca="1" si="57"/>
        <v>9746.4682528113626</v>
      </c>
      <c r="T82">
        <f t="shared" ca="1" si="58"/>
        <v>580620.50192625285</v>
      </c>
      <c r="U82">
        <f t="shared" ca="1" si="59"/>
        <v>481333.56156972051</v>
      </c>
      <c r="V82">
        <f t="shared" ca="1" si="60"/>
        <v>99286.940356532345</v>
      </c>
      <c r="AF82" s="7">
        <f t="shared" ca="1" si="39"/>
        <v>0</v>
      </c>
      <c r="AG82">
        <f t="shared" ca="1" si="40"/>
        <v>1</v>
      </c>
      <c r="AI82" s="8"/>
      <c r="AN82" s="7">
        <f ca="1">IF(Table1[[#This Row],[Column5]]="Teaching",1,0)</f>
        <v>0</v>
      </c>
      <c r="AO82">
        <f ca="1">IF(Table1[[#This Row],[Column5]]="Health",1,0)</f>
        <v>0</v>
      </c>
      <c r="AP82">
        <f ca="1">IF(Table1[[#This Row],[Column5]]="IT",1,0)</f>
        <v>0</v>
      </c>
      <c r="AQ82">
        <f ca="1">IF(Table1[[#This Row],[Column5]]="Construction",1,0)</f>
        <v>0</v>
      </c>
      <c r="AR82">
        <f ca="1">IF(Table1[[#This Row],[Column5]]="Agriculture",1,0)</f>
        <v>1</v>
      </c>
      <c r="AS82">
        <f ca="1">IF(Table1[[#This Row],[Column5]]="General",1,0)</f>
        <v>0</v>
      </c>
      <c r="AT82" s="8"/>
      <c r="AZ82" s="7">
        <f t="shared" ca="1" si="77"/>
        <v>27735.937966252641</v>
      </c>
      <c r="BC82" s="8"/>
      <c r="BE82" s="7">
        <f t="shared" ca="1" si="61"/>
        <v>0</v>
      </c>
      <c r="BG82" s="8"/>
      <c r="BI82" s="7"/>
      <c r="BJ82" s="21">
        <f t="shared" ca="1" si="62"/>
        <v>0.54761070463310502</v>
      </c>
      <c r="BK82">
        <f t="shared" ca="1" si="63"/>
        <v>0</v>
      </c>
      <c r="BL82" s="8"/>
      <c r="BN82" s="7">
        <f t="shared" ca="1" si="64"/>
        <v>0</v>
      </c>
      <c r="BO82" s="42">
        <f t="shared" ca="1" si="65"/>
        <v>0</v>
      </c>
      <c r="BP82" s="42">
        <f t="shared" ca="1" si="66"/>
        <v>0</v>
      </c>
      <c r="BQ82" s="42">
        <f t="shared" ca="1" si="67"/>
        <v>0</v>
      </c>
      <c r="BR82" s="42">
        <f t="shared" ca="1" si="68"/>
        <v>0</v>
      </c>
      <c r="BS82" s="42">
        <f t="shared" ca="1" si="69"/>
        <v>0</v>
      </c>
      <c r="BT82" s="42">
        <f t="shared" ca="1" si="70"/>
        <v>0</v>
      </c>
      <c r="BU82" s="42">
        <f t="shared" ca="1" si="71"/>
        <v>0</v>
      </c>
      <c r="BV82" s="42">
        <f t="shared" ca="1" si="72"/>
        <v>0</v>
      </c>
      <c r="BW82" s="42">
        <f t="shared" ca="1" si="73"/>
        <v>33201</v>
      </c>
      <c r="BX82" s="8">
        <f t="shared" ca="1" si="74"/>
        <v>0</v>
      </c>
      <c r="BZ82" s="7">
        <f t="shared" ca="1" si="75"/>
        <v>0</v>
      </c>
      <c r="CA82" s="42"/>
      <c r="CB82" s="42"/>
      <c r="CC82" s="42"/>
      <c r="CD82" s="8"/>
      <c r="CF82" s="7">
        <f t="shared" ca="1" si="76"/>
        <v>35</v>
      </c>
      <c r="CG82" s="42"/>
      <c r="CH82" s="8"/>
    </row>
    <row r="83" spans="2:86" x14ac:dyDescent="0.3">
      <c r="B83">
        <f t="shared" ca="1" si="41"/>
        <v>2</v>
      </c>
      <c r="C83" t="str">
        <f t="shared" ca="1" si="42"/>
        <v>Women</v>
      </c>
      <c r="D83">
        <f t="shared" ca="1" si="43"/>
        <v>25</v>
      </c>
      <c r="E83">
        <f t="shared" ca="1" si="44"/>
        <v>5</v>
      </c>
      <c r="F83" t="str">
        <f ca="1">VLOOKUP(E83,$Y$4:$Z$10:Z88,2,0)</f>
        <v>General</v>
      </c>
      <c r="G83">
        <f t="shared" ca="1" si="45"/>
        <v>5</v>
      </c>
      <c r="H83" t="str">
        <f t="shared" ca="1" si="46"/>
        <v>Other</v>
      </c>
      <c r="I83">
        <f t="shared" ca="1" si="47"/>
        <v>3</v>
      </c>
      <c r="J83">
        <f t="shared" ca="1" si="48"/>
        <v>1</v>
      </c>
      <c r="K83">
        <f t="shared" ca="1" si="49"/>
        <v>86247</v>
      </c>
      <c r="L83">
        <f t="shared" ca="1" si="50"/>
        <v>6</v>
      </c>
      <c r="M83" t="str">
        <f t="shared" ca="1" si="51"/>
        <v>Manitoba</v>
      </c>
      <c r="N83">
        <f t="shared" ca="1" si="52"/>
        <v>431235</v>
      </c>
      <c r="O83">
        <f t="shared" ca="1" si="53"/>
        <v>373664.12563618482</v>
      </c>
      <c r="P83">
        <f t="shared" ca="1" si="54"/>
        <v>41809.502440322183</v>
      </c>
      <c r="Q83">
        <f t="shared" ca="1" si="55"/>
        <v>25481</v>
      </c>
      <c r="R83">
        <f t="shared" ca="1" si="56"/>
        <v>160826.64645647179</v>
      </c>
      <c r="S83">
        <f t="shared" ca="1" si="57"/>
        <v>31623.378105015167</v>
      </c>
      <c r="T83">
        <f t="shared" ca="1" si="58"/>
        <v>504667.88054533734</v>
      </c>
      <c r="U83">
        <f t="shared" ca="1" si="59"/>
        <v>559971.77209265658</v>
      </c>
      <c r="V83">
        <f t="shared" ca="1" si="60"/>
        <v>-55303.891547319246</v>
      </c>
      <c r="AF83" s="7">
        <f t="shared" ca="1" si="39"/>
        <v>1</v>
      </c>
      <c r="AG83">
        <f t="shared" ca="1" si="40"/>
        <v>0</v>
      </c>
      <c r="AI83" s="8"/>
      <c r="AN83" s="7">
        <f ca="1">IF(Table1[[#This Row],[Column5]]="Teaching",1,0)</f>
        <v>0</v>
      </c>
      <c r="AO83">
        <f ca="1">IF(Table1[[#This Row],[Column5]]="Health",1,0)</f>
        <v>0</v>
      </c>
      <c r="AP83">
        <f ca="1">IF(Table1[[#This Row],[Column5]]="IT",1,0)</f>
        <v>0</v>
      </c>
      <c r="AQ83">
        <f ca="1">IF(Table1[[#This Row],[Column5]]="Construction",1,0)</f>
        <v>0</v>
      </c>
      <c r="AR83">
        <f ca="1">IF(Table1[[#This Row],[Column5]]="Agriculture",1,0)</f>
        <v>0</v>
      </c>
      <c r="AS83">
        <f ca="1">IF(Table1[[#This Row],[Column5]]="General",1,0)</f>
        <v>1</v>
      </c>
      <c r="AT83" s="8"/>
      <c r="AZ83" s="7">
        <f t="shared" ca="1" si="77"/>
        <v>27596.599736919226</v>
      </c>
      <c r="BC83" s="8"/>
      <c r="BE83" s="7">
        <f t="shared" ca="1" si="61"/>
        <v>0</v>
      </c>
      <c r="BG83" s="8"/>
      <c r="BI83" s="7"/>
      <c r="BJ83" s="21">
        <f t="shared" ca="1" si="62"/>
        <v>0.78796820298683823</v>
      </c>
      <c r="BK83">
        <f t="shared" ca="1" si="63"/>
        <v>0</v>
      </c>
      <c r="BL83" s="8"/>
      <c r="BN83" s="7">
        <f t="shared" ca="1" si="64"/>
        <v>0</v>
      </c>
      <c r="BO83" s="42">
        <f t="shared" ca="1" si="65"/>
        <v>0</v>
      </c>
      <c r="BP83" s="42">
        <f t="shared" ca="1" si="66"/>
        <v>0</v>
      </c>
      <c r="BQ83" s="42">
        <f t="shared" ca="1" si="67"/>
        <v>0</v>
      </c>
      <c r="BR83" s="42">
        <f t="shared" ca="1" si="68"/>
        <v>85160</v>
      </c>
      <c r="BS83" s="42">
        <f t="shared" ca="1" si="69"/>
        <v>0</v>
      </c>
      <c r="BT83" s="42">
        <f t="shared" ca="1" si="70"/>
        <v>0</v>
      </c>
      <c r="BU83" s="42">
        <f t="shared" ca="1" si="71"/>
        <v>0</v>
      </c>
      <c r="BV83" s="42">
        <f t="shared" ca="1" si="72"/>
        <v>0</v>
      </c>
      <c r="BW83" s="42">
        <f t="shared" ca="1" si="73"/>
        <v>0</v>
      </c>
      <c r="BX83" s="8">
        <f t="shared" ca="1" si="74"/>
        <v>0</v>
      </c>
      <c r="BZ83" s="7">
        <f t="shared" ca="1" si="75"/>
        <v>0</v>
      </c>
      <c r="CA83" s="42"/>
      <c r="CB83" s="42"/>
      <c r="CC83" s="42"/>
      <c r="CD83" s="8"/>
      <c r="CF83" s="7">
        <f t="shared" ca="1" si="76"/>
        <v>39</v>
      </c>
      <c r="CG83" s="42"/>
      <c r="CH83" s="8"/>
    </row>
    <row r="84" spans="2:86" x14ac:dyDescent="0.3">
      <c r="B84">
        <f t="shared" ca="1" si="41"/>
        <v>1</v>
      </c>
      <c r="C84" t="str">
        <f t="shared" ca="1" si="42"/>
        <v>Men</v>
      </c>
      <c r="D84">
        <f t="shared" ca="1" si="43"/>
        <v>35</v>
      </c>
      <c r="E84">
        <f t="shared" ca="1" si="44"/>
        <v>5</v>
      </c>
      <c r="F84" t="str">
        <f ca="1">VLOOKUP(E84,$Y$4:$Z$10:Z89,2,0)</f>
        <v>General</v>
      </c>
      <c r="G84">
        <f t="shared" ca="1" si="45"/>
        <v>5</v>
      </c>
      <c r="H84" t="str">
        <f t="shared" ca="1" si="46"/>
        <v>Other</v>
      </c>
      <c r="I84">
        <f t="shared" ca="1" si="47"/>
        <v>0</v>
      </c>
      <c r="J84">
        <f t="shared" ca="1" si="48"/>
        <v>3</v>
      </c>
      <c r="K84">
        <f t="shared" ca="1" si="49"/>
        <v>55786</v>
      </c>
      <c r="L84">
        <f t="shared" ca="1" si="50"/>
        <v>8</v>
      </c>
      <c r="M84" t="str">
        <f t="shared" ca="1" si="51"/>
        <v>NewFarmland</v>
      </c>
      <c r="N84">
        <f t="shared" ca="1" si="52"/>
        <v>278930</v>
      </c>
      <c r="O84">
        <f t="shared" ca="1" si="53"/>
        <v>45291.462909020323</v>
      </c>
      <c r="P84">
        <f t="shared" ca="1" si="54"/>
        <v>29105.45642272037</v>
      </c>
      <c r="Q84">
        <f t="shared" ca="1" si="55"/>
        <v>1828</v>
      </c>
      <c r="R84">
        <f t="shared" ca="1" si="56"/>
        <v>41517.092201867381</v>
      </c>
      <c r="S84">
        <f t="shared" ca="1" si="57"/>
        <v>42389.781946281175</v>
      </c>
      <c r="T84">
        <f t="shared" ca="1" si="58"/>
        <v>350425.23836900154</v>
      </c>
      <c r="U84">
        <f t="shared" ca="1" si="59"/>
        <v>88636.555110887712</v>
      </c>
      <c r="V84">
        <f t="shared" ca="1" si="60"/>
        <v>261788.68325811383</v>
      </c>
      <c r="AF84" s="7">
        <f t="shared" ca="1" si="39"/>
        <v>1</v>
      </c>
      <c r="AG84">
        <f t="shared" ca="1" si="40"/>
        <v>0</v>
      </c>
      <c r="AI84" s="8"/>
      <c r="AN84" s="7">
        <f ca="1">IF(Table1[[#This Row],[Column5]]="Teaching",1,0)</f>
        <v>0</v>
      </c>
      <c r="AO84">
        <f ca="1">IF(Table1[[#This Row],[Column5]]="Health",1,0)</f>
        <v>0</v>
      </c>
      <c r="AP84">
        <f ca="1">IF(Table1[[#This Row],[Column5]]="IT",1,0)</f>
        <v>0</v>
      </c>
      <c r="AQ84">
        <f ca="1">IF(Table1[[#This Row],[Column5]]="Construction",1,0)</f>
        <v>0</v>
      </c>
      <c r="AR84">
        <f ca="1">IF(Table1[[#This Row],[Column5]]="Agriculture",1,0)</f>
        <v>0</v>
      </c>
      <c r="AS84">
        <f ca="1">IF(Table1[[#This Row],[Column5]]="General",1,0)</f>
        <v>1</v>
      </c>
      <c r="AT84" s="8"/>
      <c r="AZ84" s="7">
        <f t="shared" ca="1" si="77"/>
        <v>19971.344557813845</v>
      </c>
      <c r="BC84" s="8"/>
      <c r="BE84" s="7">
        <f t="shared" ca="1" si="61"/>
        <v>1</v>
      </c>
      <c r="BG84" s="8"/>
      <c r="BI84" s="7"/>
      <c r="BJ84" s="21">
        <f t="shared" ca="1" si="62"/>
        <v>0.86649767675672151</v>
      </c>
      <c r="BK84">
        <f t="shared" ca="1" si="63"/>
        <v>0</v>
      </c>
      <c r="BL84" s="8"/>
      <c r="BN84" s="7">
        <f t="shared" ca="1" si="64"/>
        <v>0</v>
      </c>
      <c r="BO84" s="42">
        <f t="shared" ca="1" si="65"/>
        <v>0</v>
      </c>
      <c r="BP84" s="42">
        <f t="shared" ca="1" si="66"/>
        <v>0</v>
      </c>
      <c r="BQ84" s="42">
        <f t="shared" ca="1" si="67"/>
        <v>0</v>
      </c>
      <c r="BR84" s="42">
        <f t="shared" ca="1" si="68"/>
        <v>0</v>
      </c>
      <c r="BS84" s="42">
        <f t="shared" ca="1" si="69"/>
        <v>86247</v>
      </c>
      <c r="BT84" s="42">
        <f t="shared" ca="1" si="70"/>
        <v>0</v>
      </c>
      <c r="BU84" s="42">
        <f t="shared" ca="1" si="71"/>
        <v>0</v>
      </c>
      <c r="BV84" s="42">
        <f t="shared" ca="1" si="72"/>
        <v>0</v>
      </c>
      <c r="BW84" s="42">
        <f t="shared" ca="1" si="73"/>
        <v>0</v>
      </c>
      <c r="BX84" s="8">
        <f t="shared" ca="1" si="74"/>
        <v>0</v>
      </c>
      <c r="BZ84" s="7">
        <f t="shared" ca="1" si="75"/>
        <v>1</v>
      </c>
      <c r="CA84" s="42"/>
      <c r="CB84" s="42"/>
      <c r="CC84" s="42"/>
      <c r="CD84" s="8"/>
      <c r="CF84" s="7">
        <f t="shared" ca="1" si="76"/>
        <v>0</v>
      </c>
      <c r="CG84" s="42"/>
      <c r="CH84" s="8"/>
    </row>
    <row r="85" spans="2:86" x14ac:dyDescent="0.3">
      <c r="B85">
        <f t="shared" ca="1" si="41"/>
        <v>1</v>
      </c>
      <c r="C85" t="str">
        <f t="shared" ca="1" si="42"/>
        <v>Men</v>
      </c>
      <c r="D85">
        <f t="shared" ca="1" si="43"/>
        <v>29</v>
      </c>
      <c r="E85">
        <f t="shared" ca="1" si="44"/>
        <v>6</v>
      </c>
      <c r="F85" t="str">
        <f ca="1">VLOOKUP(E85,$Y$4:$Z$10:Z90,2,0)</f>
        <v>Agriculture</v>
      </c>
      <c r="G85">
        <f t="shared" ca="1" si="45"/>
        <v>5</v>
      </c>
      <c r="H85" t="str">
        <f t="shared" ca="1" si="46"/>
        <v>Other</v>
      </c>
      <c r="I85">
        <f t="shared" ca="1" si="47"/>
        <v>3</v>
      </c>
      <c r="J85">
        <f t="shared" ca="1" si="48"/>
        <v>1</v>
      </c>
      <c r="K85">
        <f t="shared" ca="1" si="49"/>
        <v>40773</v>
      </c>
      <c r="L85">
        <f t="shared" ca="1" si="50"/>
        <v>1</v>
      </c>
      <c r="M85" t="str">
        <f t="shared" ca="1" si="51"/>
        <v>Yukon</v>
      </c>
      <c r="N85">
        <f t="shared" ca="1" si="52"/>
        <v>244638</v>
      </c>
      <c r="O85">
        <f t="shared" ca="1" si="53"/>
        <v>165398.47549287067</v>
      </c>
      <c r="P85">
        <f t="shared" ca="1" si="54"/>
        <v>33396.70082460696</v>
      </c>
      <c r="Q85">
        <f t="shared" ca="1" si="55"/>
        <v>16203</v>
      </c>
      <c r="R85">
        <f t="shared" ca="1" si="56"/>
        <v>29930.453668889179</v>
      </c>
      <c r="S85">
        <f t="shared" ca="1" si="57"/>
        <v>12635.279386985905</v>
      </c>
      <c r="T85">
        <f t="shared" ca="1" si="58"/>
        <v>290669.98021159286</v>
      </c>
      <c r="U85">
        <f t="shared" ca="1" si="59"/>
        <v>211531.92916175985</v>
      </c>
      <c r="V85">
        <f t="shared" ca="1" si="60"/>
        <v>79138.051049833011</v>
      </c>
      <c r="AF85" s="7">
        <f t="shared" ca="1" si="39"/>
        <v>1</v>
      </c>
      <c r="AG85">
        <f t="shared" ca="1" si="40"/>
        <v>0</v>
      </c>
      <c r="AI85" s="8"/>
      <c r="AN85" s="7">
        <f ca="1">IF(Table1[[#This Row],[Column5]]="Teaching",1,0)</f>
        <v>0</v>
      </c>
      <c r="AO85">
        <f ca="1">IF(Table1[[#This Row],[Column5]]="Health",1,0)</f>
        <v>0</v>
      </c>
      <c r="AP85">
        <f ca="1">IF(Table1[[#This Row],[Column5]]="IT",1,0)</f>
        <v>0</v>
      </c>
      <c r="AQ85">
        <f ca="1">IF(Table1[[#This Row],[Column5]]="Construction",1,0)</f>
        <v>0</v>
      </c>
      <c r="AR85">
        <f ca="1">IF(Table1[[#This Row],[Column5]]="Agriculture",1,0)</f>
        <v>1</v>
      </c>
      <c r="AS85">
        <f ca="1">IF(Table1[[#This Row],[Column5]]="General",1,0)</f>
        <v>0</v>
      </c>
      <c r="AT85" s="8"/>
      <c r="AZ85" s="7">
        <f t="shared" ca="1" si="77"/>
        <v>41809.502440322183</v>
      </c>
      <c r="BC85" s="8"/>
      <c r="BE85" s="7">
        <f t="shared" ca="1" si="61"/>
        <v>0</v>
      </c>
      <c r="BG85" s="8"/>
      <c r="BI85" s="7"/>
      <c r="BJ85" s="21">
        <f t="shared" ca="1" si="62"/>
        <v>0.16237573193640098</v>
      </c>
      <c r="BK85">
        <f t="shared" ca="1" si="63"/>
        <v>1</v>
      </c>
      <c r="BL85" s="8"/>
      <c r="BN85" s="7">
        <f t="shared" ca="1" si="64"/>
        <v>0</v>
      </c>
      <c r="BO85" s="42">
        <f t="shared" ca="1" si="65"/>
        <v>0</v>
      </c>
      <c r="BP85" s="42">
        <f t="shared" ca="1" si="66"/>
        <v>0</v>
      </c>
      <c r="BQ85" s="42">
        <f t="shared" ca="1" si="67"/>
        <v>0</v>
      </c>
      <c r="BR85" s="42">
        <f t="shared" ca="1" si="68"/>
        <v>0</v>
      </c>
      <c r="BS85" s="42">
        <f t="shared" ca="1" si="69"/>
        <v>0</v>
      </c>
      <c r="BT85" s="42">
        <f t="shared" ca="1" si="70"/>
        <v>0</v>
      </c>
      <c r="BU85" s="42">
        <f t="shared" ca="1" si="71"/>
        <v>55786</v>
      </c>
      <c r="BV85" s="42">
        <f t="shared" ca="1" si="72"/>
        <v>0</v>
      </c>
      <c r="BW85" s="42">
        <f t="shared" ca="1" si="73"/>
        <v>0</v>
      </c>
      <c r="BX85" s="8">
        <f t="shared" ca="1" si="74"/>
        <v>0</v>
      </c>
      <c r="BZ85" s="7">
        <f t="shared" ca="1" si="75"/>
        <v>0</v>
      </c>
      <c r="CA85" s="42"/>
      <c r="CB85" s="42"/>
      <c r="CC85" s="42"/>
      <c r="CD85" s="8"/>
      <c r="CF85" s="7">
        <f t="shared" ca="1" si="76"/>
        <v>35</v>
      </c>
      <c r="CG85" s="42"/>
      <c r="CH85" s="8"/>
    </row>
    <row r="86" spans="2:86" x14ac:dyDescent="0.3">
      <c r="B86">
        <f t="shared" ca="1" si="41"/>
        <v>1</v>
      </c>
      <c r="C86" t="str">
        <f t="shared" ca="1" si="42"/>
        <v>Men</v>
      </c>
      <c r="D86">
        <f t="shared" ca="1" si="43"/>
        <v>28</v>
      </c>
      <c r="E86">
        <f t="shared" ca="1" si="44"/>
        <v>3</v>
      </c>
      <c r="F86" t="str">
        <f ca="1">VLOOKUP(E86,$Y$4:$Z$10:Z91,2,0)</f>
        <v>Teaching</v>
      </c>
      <c r="G86">
        <f t="shared" ca="1" si="45"/>
        <v>1</v>
      </c>
      <c r="H86" t="str">
        <f t="shared" ca="1" si="46"/>
        <v>Highschool</v>
      </c>
      <c r="I86">
        <f t="shared" ca="1" si="47"/>
        <v>3</v>
      </c>
      <c r="J86">
        <f t="shared" ca="1" si="48"/>
        <v>1</v>
      </c>
      <c r="K86">
        <f t="shared" ca="1" si="49"/>
        <v>35198</v>
      </c>
      <c r="L86">
        <f t="shared" ca="1" si="50"/>
        <v>3</v>
      </c>
      <c r="M86" t="str">
        <f t="shared" ca="1" si="51"/>
        <v>Northwest Ter</v>
      </c>
      <c r="N86">
        <f t="shared" ca="1" si="52"/>
        <v>140792</v>
      </c>
      <c r="O86">
        <f t="shared" ca="1" si="53"/>
        <v>51639.345045846851</v>
      </c>
      <c r="P86">
        <f t="shared" ca="1" si="54"/>
        <v>2079.6601364515677</v>
      </c>
      <c r="Q86">
        <f t="shared" ca="1" si="55"/>
        <v>1088</v>
      </c>
      <c r="R86">
        <f t="shared" ca="1" si="56"/>
        <v>55719.852741355891</v>
      </c>
      <c r="S86">
        <f t="shared" ca="1" si="57"/>
        <v>35147.70914529021</v>
      </c>
      <c r="T86">
        <f t="shared" ca="1" si="58"/>
        <v>178019.36928174179</v>
      </c>
      <c r="U86">
        <f t="shared" ca="1" si="59"/>
        <v>108447.19778720275</v>
      </c>
      <c r="V86">
        <f t="shared" ca="1" si="60"/>
        <v>69572.171494539041</v>
      </c>
      <c r="AF86" s="7">
        <f t="shared" ca="1" si="39"/>
        <v>0</v>
      </c>
      <c r="AG86">
        <f t="shared" ca="1" si="40"/>
        <v>1</v>
      </c>
      <c r="AI86" s="8"/>
      <c r="AN86" s="7">
        <f ca="1">IF(Table1[[#This Row],[Column5]]="Teaching",1,0)</f>
        <v>1</v>
      </c>
      <c r="AO86">
        <f ca="1">IF(Table1[[#This Row],[Column5]]="Health",1,0)</f>
        <v>0</v>
      </c>
      <c r="AP86">
        <f ca="1">IF(Table1[[#This Row],[Column5]]="IT",1,0)</f>
        <v>0</v>
      </c>
      <c r="AQ86">
        <f ca="1">IF(Table1[[#This Row],[Column5]]="Construction",1,0)</f>
        <v>0</v>
      </c>
      <c r="AR86">
        <f ca="1">IF(Table1[[#This Row],[Column5]]="Agriculture",1,0)</f>
        <v>0</v>
      </c>
      <c r="AS86">
        <f ca="1">IF(Table1[[#This Row],[Column5]]="General",1,0)</f>
        <v>0</v>
      </c>
      <c r="AT86" s="8"/>
      <c r="AZ86" s="7">
        <f t="shared" ca="1" si="77"/>
        <v>9701.8188075734561</v>
      </c>
      <c r="BC86" s="8"/>
      <c r="BE86" s="7">
        <f t="shared" ca="1" si="61"/>
        <v>0</v>
      </c>
      <c r="BG86" s="8"/>
      <c r="BI86" s="7"/>
      <c r="BJ86" s="21">
        <f t="shared" ca="1" si="62"/>
        <v>0.67609478287457658</v>
      </c>
      <c r="BK86">
        <f t="shared" ca="1" si="63"/>
        <v>0</v>
      </c>
      <c r="BL86" s="8"/>
      <c r="BN86" s="7">
        <f t="shared" ca="1" si="64"/>
        <v>0</v>
      </c>
      <c r="BO86" s="42">
        <f t="shared" ca="1" si="65"/>
        <v>0</v>
      </c>
      <c r="BP86" s="42">
        <f t="shared" ca="1" si="66"/>
        <v>0</v>
      </c>
      <c r="BQ86" s="42">
        <f t="shared" ca="1" si="67"/>
        <v>0</v>
      </c>
      <c r="BR86" s="42">
        <f t="shared" ca="1" si="68"/>
        <v>0</v>
      </c>
      <c r="BS86" s="42">
        <f t="shared" ca="1" si="69"/>
        <v>0</v>
      </c>
      <c r="BT86" s="42">
        <f t="shared" ca="1" si="70"/>
        <v>0</v>
      </c>
      <c r="BU86" s="42">
        <f t="shared" ca="1" si="71"/>
        <v>0</v>
      </c>
      <c r="BV86" s="42">
        <f t="shared" ca="1" si="72"/>
        <v>0</v>
      </c>
      <c r="BW86" s="42">
        <f t="shared" ca="1" si="73"/>
        <v>0</v>
      </c>
      <c r="BX86" s="8">
        <f t="shared" ca="1" si="74"/>
        <v>0</v>
      </c>
      <c r="BZ86" s="7">
        <f t="shared" ca="1" si="75"/>
        <v>0</v>
      </c>
      <c r="CA86" s="42"/>
      <c r="CB86" s="42"/>
      <c r="CC86" s="42"/>
      <c r="CD86" s="8"/>
      <c r="CF86" s="7">
        <f t="shared" ca="1" si="76"/>
        <v>29</v>
      </c>
      <c r="CG86" s="42"/>
      <c r="CH86" s="8"/>
    </row>
    <row r="87" spans="2:86" x14ac:dyDescent="0.3">
      <c r="B87">
        <f t="shared" ca="1" si="41"/>
        <v>2</v>
      </c>
      <c r="C87" t="str">
        <f t="shared" ca="1" si="42"/>
        <v>Women</v>
      </c>
      <c r="D87">
        <f t="shared" ca="1" si="43"/>
        <v>43</v>
      </c>
      <c r="E87">
        <f t="shared" ca="1" si="44"/>
        <v>3</v>
      </c>
      <c r="F87" t="str">
        <f ca="1">VLOOKUP(E87,$Y$4:$Z$10:Z92,2,0)</f>
        <v>Teaching</v>
      </c>
      <c r="G87">
        <f t="shared" ca="1" si="45"/>
        <v>3</v>
      </c>
      <c r="H87" t="str">
        <f t="shared" ca="1" si="46"/>
        <v>University</v>
      </c>
      <c r="I87">
        <f t="shared" ca="1" si="47"/>
        <v>1</v>
      </c>
      <c r="J87">
        <f t="shared" ca="1" si="48"/>
        <v>2</v>
      </c>
      <c r="K87">
        <f t="shared" ca="1" si="49"/>
        <v>29598</v>
      </c>
      <c r="L87">
        <f t="shared" ca="1" si="50"/>
        <v>3</v>
      </c>
      <c r="M87" t="str">
        <f t="shared" ca="1" si="51"/>
        <v>Northwest Ter</v>
      </c>
      <c r="N87">
        <f t="shared" ca="1" si="52"/>
        <v>147990</v>
      </c>
      <c r="O87">
        <f t="shared" ca="1" si="53"/>
        <v>32351.564234801019</v>
      </c>
      <c r="P87">
        <f t="shared" ca="1" si="54"/>
        <v>20946.451107313966</v>
      </c>
      <c r="Q87">
        <f t="shared" ca="1" si="55"/>
        <v>15571</v>
      </c>
      <c r="R87">
        <f t="shared" ca="1" si="56"/>
        <v>41708.159818847678</v>
      </c>
      <c r="S87">
        <f t="shared" ca="1" si="57"/>
        <v>11222.936533307968</v>
      </c>
      <c r="T87">
        <f t="shared" ca="1" si="58"/>
        <v>180159.38764062195</v>
      </c>
      <c r="U87">
        <f t="shared" ca="1" si="59"/>
        <v>89630.724053648693</v>
      </c>
      <c r="V87">
        <f t="shared" ca="1" si="60"/>
        <v>90528.663586973256</v>
      </c>
      <c r="AF87" s="7">
        <f t="shared" ca="1" si="39"/>
        <v>1</v>
      </c>
      <c r="AG87">
        <f t="shared" ca="1" si="40"/>
        <v>0</v>
      </c>
      <c r="AI87" s="8"/>
      <c r="AN87" s="7">
        <f ca="1">IF(Table1[[#This Row],[Column5]]="Teaching",1,0)</f>
        <v>1</v>
      </c>
      <c r="AO87">
        <f ca="1">IF(Table1[[#This Row],[Column5]]="Health",1,0)</f>
        <v>0</v>
      </c>
      <c r="AP87">
        <f ca="1">IF(Table1[[#This Row],[Column5]]="IT",1,0)</f>
        <v>0</v>
      </c>
      <c r="AQ87">
        <f ca="1">IF(Table1[[#This Row],[Column5]]="Construction",1,0)</f>
        <v>0</v>
      </c>
      <c r="AR87">
        <f ca="1">IF(Table1[[#This Row],[Column5]]="Agriculture",1,0)</f>
        <v>0</v>
      </c>
      <c r="AS87">
        <f ca="1">IF(Table1[[#This Row],[Column5]]="General",1,0)</f>
        <v>0</v>
      </c>
      <c r="AT87" s="8"/>
      <c r="AZ87" s="7">
        <f t="shared" ca="1" si="77"/>
        <v>33396.70082460696</v>
      </c>
      <c r="BC87" s="8"/>
      <c r="BE87" s="7">
        <f t="shared" ca="1" si="61"/>
        <v>0</v>
      </c>
      <c r="BG87" s="8"/>
      <c r="BI87" s="7"/>
      <c r="BJ87" s="21">
        <f t="shared" ca="1" si="62"/>
        <v>0.36677755160695813</v>
      </c>
      <c r="BK87">
        <f t="shared" ca="1" si="63"/>
        <v>0</v>
      </c>
      <c r="BL87" s="8"/>
      <c r="BN87" s="7">
        <f t="shared" ca="1" si="64"/>
        <v>35198</v>
      </c>
      <c r="BO87" s="42">
        <f t="shared" ca="1" si="65"/>
        <v>0</v>
      </c>
      <c r="BP87" s="42">
        <f t="shared" ca="1" si="66"/>
        <v>35198</v>
      </c>
      <c r="BQ87" s="42">
        <f t="shared" ca="1" si="67"/>
        <v>0</v>
      </c>
      <c r="BR87" s="42">
        <f t="shared" ca="1" si="68"/>
        <v>0</v>
      </c>
      <c r="BS87" s="42">
        <f t="shared" ca="1" si="69"/>
        <v>0</v>
      </c>
      <c r="BT87" s="42">
        <f t="shared" ca="1" si="70"/>
        <v>0</v>
      </c>
      <c r="BU87" s="42">
        <f t="shared" ca="1" si="71"/>
        <v>0</v>
      </c>
      <c r="BV87" s="42">
        <f t="shared" ca="1" si="72"/>
        <v>0</v>
      </c>
      <c r="BW87" s="42">
        <f t="shared" ca="1" si="73"/>
        <v>0</v>
      </c>
      <c r="BX87" s="8">
        <f t="shared" ca="1" si="74"/>
        <v>0</v>
      </c>
      <c r="BZ87" s="7">
        <f t="shared" ca="1" si="75"/>
        <v>1</v>
      </c>
      <c r="CA87" s="42"/>
      <c r="CB87" s="42"/>
      <c r="CC87" s="42"/>
      <c r="CD87" s="8"/>
      <c r="CF87" s="7">
        <f t="shared" ca="1" si="76"/>
        <v>28</v>
      </c>
      <c r="CG87" s="42"/>
      <c r="CH87" s="8"/>
    </row>
    <row r="88" spans="2:86" x14ac:dyDescent="0.3">
      <c r="B88">
        <f t="shared" ca="1" si="41"/>
        <v>1</v>
      </c>
      <c r="C88" t="str">
        <f t="shared" ca="1" si="42"/>
        <v>Men</v>
      </c>
      <c r="D88">
        <f t="shared" ca="1" si="43"/>
        <v>29</v>
      </c>
      <c r="E88">
        <f t="shared" ca="1" si="44"/>
        <v>5</v>
      </c>
      <c r="F88" t="str">
        <f ca="1">VLOOKUP(E88,$Y$4:$Z$10:Z93,2,0)</f>
        <v>General</v>
      </c>
      <c r="G88">
        <f t="shared" ca="1" si="45"/>
        <v>1</v>
      </c>
      <c r="H88" t="str">
        <f t="shared" ca="1" si="46"/>
        <v>Highschool</v>
      </c>
      <c r="I88">
        <f t="shared" ca="1" si="47"/>
        <v>0</v>
      </c>
      <c r="J88">
        <f t="shared" ca="1" si="48"/>
        <v>3</v>
      </c>
      <c r="K88">
        <f t="shared" ca="1" si="49"/>
        <v>35779</v>
      </c>
      <c r="L88">
        <f t="shared" ca="1" si="50"/>
        <v>3</v>
      </c>
      <c r="M88" t="str">
        <f t="shared" ca="1" si="51"/>
        <v>Northwest Ter</v>
      </c>
      <c r="N88">
        <f t="shared" ca="1" si="52"/>
        <v>107337</v>
      </c>
      <c r="O88">
        <f t="shared" ca="1" si="53"/>
        <v>22909.085508859858</v>
      </c>
      <c r="P88">
        <f t="shared" ca="1" si="54"/>
        <v>1834.8326461616937</v>
      </c>
      <c r="Q88">
        <f t="shared" ca="1" si="55"/>
        <v>945</v>
      </c>
      <c r="R88">
        <f t="shared" ca="1" si="56"/>
        <v>68517.699416501448</v>
      </c>
      <c r="S88">
        <f t="shared" ca="1" si="57"/>
        <v>42415.620335843771</v>
      </c>
      <c r="T88">
        <f t="shared" ca="1" si="58"/>
        <v>151587.45298200546</v>
      </c>
      <c r="U88">
        <f t="shared" ca="1" si="59"/>
        <v>92371.784925361309</v>
      </c>
      <c r="V88">
        <f t="shared" ca="1" si="60"/>
        <v>59215.66805664415</v>
      </c>
      <c r="AF88" s="7">
        <f t="shared" ca="1" si="39"/>
        <v>0</v>
      </c>
      <c r="AG88">
        <f t="shared" ca="1" si="40"/>
        <v>1</v>
      </c>
      <c r="AI88" s="8"/>
      <c r="AN88" s="7">
        <f ca="1">IF(Table1[[#This Row],[Column5]]="Teaching",1,0)</f>
        <v>0</v>
      </c>
      <c r="AO88">
        <f ca="1">IF(Table1[[#This Row],[Column5]]="Health",1,0)</f>
        <v>0</v>
      </c>
      <c r="AP88">
        <f ca="1">IF(Table1[[#This Row],[Column5]]="IT",1,0)</f>
        <v>0</v>
      </c>
      <c r="AQ88">
        <f ca="1">IF(Table1[[#This Row],[Column5]]="Construction",1,0)</f>
        <v>0</v>
      </c>
      <c r="AR88">
        <f ca="1">IF(Table1[[#This Row],[Column5]]="Agriculture",1,0)</f>
        <v>0</v>
      </c>
      <c r="AS88">
        <f ca="1">IF(Table1[[#This Row],[Column5]]="General",1,0)</f>
        <v>1</v>
      </c>
      <c r="AT88" s="8"/>
      <c r="AZ88" s="7">
        <f t="shared" ca="1" si="77"/>
        <v>2079.6601364515677</v>
      </c>
      <c r="BC88" s="8"/>
      <c r="BE88" s="7">
        <f t="shared" ca="1" si="61"/>
        <v>0</v>
      </c>
      <c r="BG88" s="8"/>
      <c r="BI88" s="7"/>
      <c r="BJ88" s="21">
        <f t="shared" ca="1" si="62"/>
        <v>0.21860642093925953</v>
      </c>
      <c r="BK88">
        <f t="shared" ca="1" si="63"/>
        <v>1</v>
      </c>
      <c r="BL88" s="8"/>
      <c r="BN88" s="7">
        <f t="shared" ca="1" si="64"/>
        <v>0</v>
      </c>
      <c r="BO88" s="42">
        <f t="shared" ca="1" si="65"/>
        <v>0</v>
      </c>
      <c r="BP88" s="42">
        <f t="shared" ca="1" si="66"/>
        <v>29598</v>
      </c>
      <c r="BQ88" s="42">
        <f t="shared" ca="1" si="67"/>
        <v>0</v>
      </c>
      <c r="BR88" s="42">
        <f t="shared" ca="1" si="68"/>
        <v>0</v>
      </c>
      <c r="BS88" s="42">
        <f t="shared" ca="1" si="69"/>
        <v>0</v>
      </c>
      <c r="BT88" s="42">
        <f t="shared" ca="1" si="70"/>
        <v>0</v>
      </c>
      <c r="BU88" s="42">
        <f t="shared" ca="1" si="71"/>
        <v>0</v>
      </c>
      <c r="BV88" s="42">
        <f t="shared" ca="1" si="72"/>
        <v>0</v>
      </c>
      <c r="BW88" s="42">
        <f t="shared" ca="1" si="73"/>
        <v>0</v>
      </c>
      <c r="BX88" s="8">
        <f t="shared" ca="1" si="74"/>
        <v>0</v>
      </c>
      <c r="BZ88" s="7">
        <f t="shared" ca="1" si="75"/>
        <v>1</v>
      </c>
      <c r="CA88" s="42"/>
      <c r="CB88" s="42"/>
      <c r="CC88" s="42"/>
      <c r="CD88" s="8"/>
      <c r="CF88" s="7">
        <f t="shared" ca="1" si="76"/>
        <v>43</v>
      </c>
      <c r="CG88" s="42"/>
      <c r="CH88" s="8"/>
    </row>
    <row r="89" spans="2:86" x14ac:dyDescent="0.3">
      <c r="B89">
        <f t="shared" ca="1" si="41"/>
        <v>2</v>
      </c>
      <c r="C89" t="str">
        <f t="shared" ca="1" si="42"/>
        <v>Women</v>
      </c>
      <c r="D89">
        <f t="shared" ca="1" si="43"/>
        <v>45</v>
      </c>
      <c r="E89">
        <f t="shared" ca="1" si="44"/>
        <v>4</v>
      </c>
      <c r="F89" t="str">
        <f ca="1">VLOOKUP(E89,$Y$4:$Z$10:Z94,2,0)</f>
        <v>IT</v>
      </c>
      <c r="G89">
        <f t="shared" ca="1" si="45"/>
        <v>5</v>
      </c>
      <c r="H89" t="str">
        <f t="shared" ca="1" si="46"/>
        <v>Other</v>
      </c>
      <c r="I89">
        <f t="shared" ca="1" si="47"/>
        <v>2</v>
      </c>
      <c r="J89">
        <f t="shared" ca="1" si="48"/>
        <v>3</v>
      </c>
      <c r="K89">
        <f t="shared" ca="1" si="49"/>
        <v>44823</v>
      </c>
      <c r="L89">
        <f t="shared" ca="1" si="50"/>
        <v>8</v>
      </c>
      <c r="M89" t="str">
        <f t="shared" ca="1" si="51"/>
        <v>NewFarmland</v>
      </c>
      <c r="N89">
        <f t="shared" ca="1" si="52"/>
        <v>224115</v>
      </c>
      <c r="O89">
        <f t="shared" ca="1" si="53"/>
        <v>188480.44754615441</v>
      </c>
      <c r="P89">
        <f t="shared" ca="1" si="54"/>
        <v>130334.62666615042</v>
      </c>
      <c r="Q89">
        <f t="shared" ca="1" si="55"/>
        <v>42732</v>
      </c>
      <c r="R89">
        <f t="shared" ca="1" si="56"/>
        <v>17928.912378750108</v>
      </c>
      <c r="S89">
        <f t="shared" ca="1" si="57"/>
        <v>17813.494621156213</v>
      </c>
      <c r="T89">
        <f t="shared" ca="1" si="58"/>
        <v>372263.1212873066</v>
      </c>
      <c r="U89">
        <f t="shared" ca="1" si="59"/>
        <v>249141.35992490451</v>
      </c>
      <c r="V89">
        <f t="shared" ca="1" si="60"/>
        <v>123121.76136240209</v>
      </c>
      <c r="AF89" s="7">
        <f t="shared" ca="1" si="39"/>
        <v>1</v>
      </c>
      <c r="AG89">
        <f t="shared" ca="1" si="40"/>
        <v>0</v>
      </c>
      <c r="AI89" s="8"/>
      <c r="AN89" s="7">
        <f ca="1">IF(Table1[[#This Row],[Column5]]="Teaching",1,0)</f>
        <v>0</v>
      </c>
      <c r="AO89">
        <f ca="1">IF(Table1[[#This Row],[Column5]]="Health",1,0)</f>
        <v>0</v>
      </c>
      <c r="AP89">
        <f ca="1">IF(Table1[[#This Row],[Column5]]="IT",1,0)</f>
        <v>1</v>
      </c>
      <c r="AQ89">
        <f ca="1">IF(Table1[[#This Row],[Column5]]="Construction",1,0)</f>
        <v>0</v>
      </c>
      <c r="AR89">
        <f ca="1">IF(Table1[[#This Row],[Column5]]="Agriculture",1,0)</f>
        <v>0</v>
      </c>
      <c r="AS89">
        <f ca="1">IF(Table1[[#This Row],[Column5]]="General",1,0)</f>
        <v>0</v>
      </c>
      <c r="AT89" s="8"/>
      <c r="AZ89" s="7">
        <f t="shared" ca="1" si="77"/>
        <v>10473.225553656983</v>
      </c>
      <c r="BC89" s="8"/>
      <c r="BE89" s="7">
        <f t="shared" ca="1" si="61"/>
        <v>0</v>
      </c>
      <c r="BG89" s="8"/>
      <c r="BI89" s="7"/>
      <c r="BJ89" s="21">
        <f t="shared" ca="1" si="62"/>
        <v>0.21343139373058553</v>
      </c>
      <c r="BK89">
        <f t="shared" ca="1" si="63"/>
        <v>1</v>
      </c>
      <c r="BL89" s="8"/>
      <c r="BN89" s="7">
        <f t="shared" ca="1" si="64"/>
        <v>0</v>
      </c>
      <c r="BO89" s="42">
        <f t="shared" ca="1" si="65"/>
        <v>0</v>
      </c>
      <c r="BP89" s="42">
        <f t="shared" ca="1" si="66"/>
        <v>35779</v>
      </c>
      <c r="BQ89" s="42">
        <f t="shared" ca="1" si="67"/>
        <v>0</v>
      </c>
      <c r="BR89" s="42">
        <f t="shared" ca="1" si="68"/>
        <v>0</v>
      </c>
      <c r="BS89" s="42">
        <f t="shared" ca="1" si="69"/>
        <v>0</v>
      </c>
      <c r="BT89" s="42">
        <f t="shared" ca="1" si="70"/>
        <v>0</v>
      </c>
      <c r="BU89" s="42">
        <f t="shared" ca="1" si="71"/>
        <v>0</v>
      </c>
      <c r="BV89" s="42">
        <f t="shared" ca="1" si="72"/>
        <v>0</v>
      </c>
      <c r="BW89" s="42">
        <f t="shared" ca="1" si="73"/>
        <v>0</v>
      </c>
      <c r="BX89" s="8">
        <f t="shared" ca="1" si="74"/>
        <v>0</v>
      </c>
      <c r="BZ89" s="7">
        <f t="shared" ca="1" si="75"/>
        <v>1</v>
      </c>
      <c r="CA89" s="42"/>
      <c r="CB89" s="42"/>
      <c r="CC89" s="42"/>
      <c r="CD89" s="8"/>
      <c r="CF89" s="7">
        <f t="shared" ca="1" si="76"/>
        <v>29</v>
      </c>
      <c r="CG89" s="42"/>
      <c r="CH89" s="8"/>
    </row>
    <row r="90" spans="2:86" x14ac:dyDescent="0.3">
      <c r="B90">
        <f t="shared" ca="1" si="41"/>
        <v>1</v>
      </c>
      <c r="C90" t="str">
        <f t="shared" ca="1" si="42"/>
        <v>Men</v>
      </c>
      <c r="D90">
        <f t="shared" ca="1" si="43"/>
        <v>42</v>
      </c>
      <c r="E90">
        <f t="shared" ca="1" si="44"/>
        <v>5</v>
      </c>
      <c r="F90" t="str">
        <f ca="1">VLOOKUP(E90,$Y$4:$Z$10:Z95,2,0)</f>
        <v>General</v>
      </c>
      <c r="G90">
        <f t="shared" ca="1" si="45"/>
        <v>4</v>
      </c>
      <c r="H90" t="str">
        <f t="shared" ca="1" si="46"/>
        <v>Technical</v>
      </c>
      <c r="I90">
        <f t="shared" ca="1" si="47"/>
        <v>4</v>
      </c>
      <c r="J90">
        <f t="shared" ca="1" si="48"/>
        <v>1</v>
      </c>
      <c r="K90">
        <f t="shared" ca="1" si="49"/>
        <v>31336</v>
      </c>
      <c r="L90">
        <f t="shared" ca="1" si="50"/>
        <v>2</v>
      </c>
      <c r="M90" t="str">
        <f t="shared" ca="1" si="51"/>
        <v>BC</v>
      </c>
      <c r="N90">
        <f t="shared" ca="1" si="52"/>
        <v>188016</v>
      </c>
      <c r="O90">
        <f t="shared" ca="1" si="53"/>
        <v>120809.43077013743</v>
      </c>
      <c r="P90">
        <f t="shared" ca="1" si="54"/>
        <v>27692.180340093208</v>
      </c>
      <c r="Q90">
        <f t="shared" ca="1" si="55"/>
        <v>26812</v>
      </c>
      <c r="R90">
        <f t="shared" ca="1" si="56"/>
        <v>41406.090295248694</v>
      </c>
      <c r="S90">
        <f t="shared" ca="1" si="57"/>
        <v>17486.088058114361</v>
      </c>
      <c r="T90">
        <f t="shared" ca="1" si="58"/>
        <v>233194.26839820758</v>
      </c>
      <c r="U90">
        <f t="shared" ca="1" si="59"/>
        <v>189027.52106538613</v>
      </c>
      <c r="V90">
        <f t="shared" ca="1" si="60"/>
        <v>44166.747332821455</v>
      </c>
      <c r="AF90" s="7">
        <f t="shared" ca="1" si="39"/>
        <v>1</v>
      </c>
      <c r="AG90">
        <f t="shared" ca="1" si="40"/>
        <v>0</v>
      </c>
      <c r="AI90" s="8"/>
      <c r="AN90" s="7">
        <f ca="1">IF(Table1[[#This Row],[Column5]]="Teaching",1,0)</f>
        <v>0</v>
      </c>
      <c r="AO90">
        <f ca="1">IF(Table1[[#This Row],[Column5]]="Health",1,0)</f>
        <v>0</v>
      </c>
      <c r="AP90">
        <f ca="1">IF(Table1[[#This Row],[Column5]]="IT",1,0)</f>
        <v>0</v>
      </c>
      <c r="AQ90">
        <f ca="1">IF(Table1[[#This Row],[Column5]]="Construction",1,0)</f>
        <v>0</v>
      </c>
      <c r="AR90">
        <f ca="1">IF(Table1[[#This Row],[Column5]]="Agriculture",1,0)</f>
        <v>0</v>
      </c>
      <c r="AS90">
        <f ca="1">IF(Table1[[#This Row],[Column5]]="General",1,0)</f>
        <v>1</v>
      </c>
      <c r="AT90" s="8"/>
      <c r="AZ90" s="7">
        <f t="shared" ca="1" si="77"/>
        <v>611.61088205389785</v>
      </c>
      <c r="BC90" s="8"/>
      <c r="BE90" s="7">
        <f t="shared" ca="1" si="61"/>
        <v>0</v>
      </c>
      <c r="BG90" s="8"/>
      <c r="BI90" s="7"/>
      <c r="BJ90" s="21">
        <f t="shared" ca="1" si="62"/>
        <v>0.84099880662228943</v>
      </c>
      <c r="BK90">
        <f t="shared" ca="1" si="63"/>
        <v>0</v>
      </c>
      <c r="BL90" s="8"/>
      <c r="BN90" s="7">
        <f t="shared" ca="1" si="64"/>
        <v>0</v>
      </c>
      <c r="BO90" s="42">
        <f t="shared" ca="1" si="65"/>
        <v>0</v>
      </c>
      <c r="BP90" s="42">
        <f t="shared" ca="1" si="66"/>
        <v>0</v>
      </c>
      <c r="BQ90" s="42">
        <f t="shared" ca="1" si="67"/>
        <v>0</v>
      </c>
      <c r="BR90" s="42">
        <f t="shared" ca="1" si="68"/>
        <v>0</v>
      </c>
      <c r="BS90" s="42">
        <f t="shared" ca="1" si="69"/>
        <v>0</v>
      </c>
      <c r="BT90" s="42">
        <f t="shared" ca="1" si="70"/>
        <v>0</v>
      </c>
      <c r="BU90" s="42">
        <f t="shared" ca="1" si="71"/>
        <v>44823</v>
      </c>
      <c r="BV90" s="42">
        <f t="shared" ca="1" si="72"/>
        <v>0</v>
      </c>
      <c r="BW90" s="42">
        <f t="shared" ca="1" si="73"/>
        <v>0</v>
      </c>
      <c r="BX90" s="8">
        <f t="shared" ca="1" si="74"/>
        <v>0</v>
      </c>
      <c r="BZ90" s="7">
        <f t="shared" ca="1" si="75"/>
        <v>0</v>
      </c>
      <c r="CA90" s="42"/>
      <c r="CB90" s="42"/>
      <c r="CC90" s="42"/>
      <c r="CD90" s="8"/>
      <c r="CF90" s="7">
        <f t="shared" ca="1" si="76"/>
        <v>45</v>
      </c>
      <c r="CG90" s="42"/>
      <c r="CH90" s="8"/>
    </row>
    <row r="91" spans="2:86" x14ac:dyDescent="0.3">
      <c r="B91">
        <f t="shared" ca="1" si="41"/>
        <v>1</v>
      </c>
      <c r="C91" t="str">
        <f t="shared" ca="1" si="42"/>
        <v>Men</v>
      </c>
      <c r="D91">
        <f t="shared" ca="1" si="43"/>
        <v>25</v>
      </c>
      <c r="E91">
        <f t="shared" ca="1" si="44"/>
        <v>6</v>
      </c>
      <c r="F91" t="str">
        <f ca="1">VLOOKUP(E91,$Y$4:$Z$10:Z96,2,0)</f>
        <v>Agriculture</v>
      </c>
      <c r="G91">
        <f t="shared" ca="1" si="45"/>
        <v>3</v>
      </c>
      <c r="H91" t="str">
        <f t="shared" ca="1" si="46"/>
        <v>University</v>
      </c>
      <c r="I91">
        <f t="shared" ca="1" si="47"/>
        <v>1</v>
      </c>
      <c r="J91">
        <f t="shared" ca="1" si="48"/>
        <v>2</v>
      </c>
      <c r="K91">
        <f t="shared" ca="1" si="49"/>
        <v>68072</v>
      </c>
      <c r="L91">
        <f t="shared" ca="1" si="50"/>
        <v>1</v>
      </c>
      <c r="M91" t="str">
        <f t="shared" ca="1" si="51"/>
        <v>Yukon</v>
      </c>
      <c r="N91">
        <f t="shared" ca="1" si="52"/>
        <v>340360</v>
      </c>
      <c r="O91">
        <f t="shared" ca="1" si="53"/>
        <v>189041.58600521329</v>
      </c>
      <c r="P91">
        <f t="shared" ca="1" si="54"/>
        <v>62075.583284599896</v>
      </c>
      <c r="Q91">
        <f t="shared" ca="1" si="55"/>
        <v>15445</v>
      </c>
      <c r="R91">
        <f t="shared" ca="1" si="56"/>
        <v>27253.730823057762</v>
      </c>
      <c r="S91">
        <f t="shared" ca="1" si="57"/>
        <v>69392.377286595773</v>
      </c>
      <c r="T91">
        <f t="shared" ca="1" si="58"/>
        <v>471827.96057119564</v>
      </c>
      <c r="U91">
        <f t="shared" ca="1" si="59"/>
        <v>231740.31682827105</v>
      </c>
      <c r="V91">
        <f t="shared" ca="1" si="60"/>
        <v>240087.64374292459</v>
      </c>
      <c r="AF91" s="7">
        <f t="shared" ca="1" si="39"/>
        <v>1</v>
      </c>
      <c r="AG91">
        <f t="shared" ca="1" si="40"/>
        <v>0</v>
      </c>
      <c r="AI91" s="8"/>
      <c r="AN91" s="7">
        <f ca="1">IF(Table1[[#This Row],[Column5]]="Teaching",1,0)</f>
        <v>0</v>
      </c>
      <c r="AO91">
        <f ca="1">IF(Table1[[#This Row],[Column5]]="Health",1,0)</f>
        <v>0</v>
      </c>
      <c r="AP91">
        <f ca="1">IF(Table1[[#This Row],[Column5]]="IT",1,0)</f>
        <v>0</v>
      </c>
      <c r="AQ91">
        <f ca="1">IF(Table1[[#This Row],[Column5]]="Construction",1,0)</f>
        <v>0</v>
      </c>
      <c r="AR91">
        <f ca="1">IF(Table1[[#This Row],[Column5]]="Agriculture",1,0)</f>
        <v>1</v>
      </c>
      <c r="AS91">
        <f ca="1">IF(Table1[[#This Row],[Column5]]="General",1,0)</f>
        <v>0</v>
      </c>
      <c r="AT91" s="8"/>
      <c r="AZ91" s="7">
        <f t="shared" ca="1" si="77"/>
        <v>43444.875555383471</v>
      </c>
      <c r="BC91" s="8"/>
      <c r="BE91" s="7">
        <f t="shared" ca="1" si="61"/>
        <v>0</v>
      </c>
      <c r="BG91" s="8"/>
      <c r="BI91" s="7"/>
      <c r="BJ91" s="21">
        <f t="shared" ca="1" si="62"/>
        <v>0.64254867016709982</v>
      </c>
      <c r="BK91">
        <f t="shared" ca="1" si="63"/>
        <v>0</v>
      </c>
      <c r="BL91" s="8"/>
      <c r="BN91" s="7">
        <f t="shared" ca="1" si="64"/>
        <v>0</v>
      </c>
      <c r="BO91" s="42">
        <f t="shared" ca="1" si="65"/>
        <v>31336</v>
      </c>
      <c r="BP91" s="42">
        <f t="shared" ca="1" si="66"/>
        <v>0</v>
      </c>
      <c r="BQ91" s="42">
        <f t="shared" ca="1" si="67"/>
        <v>0</v>
      </c>
      <c r="BR91" s="42">
        <f t="shared" ca="1" si="68"/>
        <v>0</v>
      </c>
      <c r="BS91" s="42">
        <f t="shared" ca="1" si="69"/>
        <v>0</v>
      </c>
      <c r="BT91" s="42">
        <f t="shared" ca="1" si="70"/>
        <v>0</v>
      </c>
      <c r="BU91" s="42">
        <f t="shared" ca="1" si="71"/>
        <v>0</v>
      </c>
      <c r="BV91" s="42">
        <f t="shared" ca="1" si="72"/>
        <v>0</v>
      </c>
      <c r="BW91" s="42">
        <f t="shared" ca="1" si="73"/>
        <v>0</v>
      </c>
      <c r="BX91" s="8">
        <f t="shared" ca="1" si="74"/>
        <v>0</v>
      </c>
      <c r="BZ91" s="7">
        <f t="shared" ca="1" si="75"/>
        <v>1</v>
      </c>
      <c r="CA91" s="42"/>
      <c r="CB91" s="42"/>
      <c r="CC91" s="42"/>
      <c r="CD91" s="8"/>
      <c r="CF91" s="7">
        <f t="shared" ca="1" si="76"/>
        <v>0</v>
      </c>
      <c r="CG91" s="42"/>
      <c r="CH91" s="8"/>
    </row>
    <row r="92" spans="2:86" x14ac:dyDescent="0.3">
      <c r="B92">
        <f t="shared" ca="1" si="41"/>
        <v>1</v>
      </c>
      <c r="C92" t="str">
        <f t="shared" ca="1" si="42"/>
        <v>Men</v>
      </c>
      <c r="D92">
        <f t="shared" ca="1" si="43"/>
        <v>26</v>
      </c>
      <c r="E92">
        <f t="shared" ca="1" si="44"/>
        <v>4</v>
      </c>
      <c r="F92" t="str">
        <f ca="1">VLOOKUP(E92,$Y$4:$Z$10:Z97,2,0)</f>
        <v>IT</v>
      </c>
      <c r="G92">
        <f t="shared" ca="1" si="45"/>
        <v>1</v>
      </c>
      <c r="H92" t="str">
        <f t="shared" ca="1" si="46"/>
        <v>Highschool</v>
      </c>
      <c r="I92">
        <f t="shared" ca="1" si="47"/>
        <v>3</v>
      </c>
      <c r="J92">
        <f t="shared" ca="1" si="48"/>
        <v>2</v>
      </c>
      <c r="K92">
        <f t="shared" ca="1" si="49"/>
        <v>59471</v>
      </c>
      <c r="L92">
        <f t="shared" ca="1" si="50"/>
        <v>1</v>
      </c>
      <c r="M92" t="str">
        <f t="shared" ca="1" si="51"/>
        <v>Yukon</v>
      </c>
      <c r="N92">
        <f t="shared" ca="1" si="52"/>
        <v>356826</v>
      </c>
      <c r="O92">
        <f t="shared" ca="1" si="53"/>
        <v>256516.64245974115</v>
      </c>
      <c r="P92">
        <f t="shared" ca="1" si="54"/>
        <v>79659.303872200311</v>
      </c>
      <c r="Q92">
        <f t="shared" ca="1" si="55"/>
        <v>73735</v>
      </c>
      <c r="R92">
        <f t="shared" ca="1" si="56"/>
        <v>14184.099386042481</v>
      </c>
      <c r="S92">
        <f t="shared" ca="1" si="57"/>
        <v>40714.511617667842</v>
      </c>
      <c r="T92">
        <f t="shared" ca="1" si="58"/>
        <v>477199.81548986817</v>
      </c>
      <c r="U92">
        <f t="shared" ca="1" si="59"/>
        <v>344435.74184578366</v>
      </c>
      <c r="V92">
        <f t="shared" ca="1" si="60"/>
        <v>132764.07364408451</v>
      </c>
      <c r="AF92" s="7">
        <f t="shared" ca="1" si="39"/>
        <v>0</v>
      </c>
      <c r="AG92">
        <f t="shared" ca="1" si="40"/>
        <v>1</v>
      </c>
      <c r="AI92" s="8"/>
      <c r="AN92" s="7">
        <f ca="1">IF(Table1[[#This Row],[Column5]]="Teaching",1,0)</f>
        <v>0</v>
      </c>
      <c r="AO92">
        <f ca="1">IF(Table1[[#This Row],[Column5]]="Health",1,0)</f>
        <v>0</v>
      </c>
      <c r="AP92">
        <f ca="1">IF(Table1[[#This Row],[Column5]]="IT",1,0)</f>
        <v>1</v>
      </c>
      <c r="AQ92">
        <f ca="1">IF(Table1[[#This Row],[Column5]]="Construction",1,0)</f>
        <v>0</v>
      </c>
      <c r="AR92">
        <f ca="1">IF(Table1[[#This Row],[Column5]]="Agriculture",1,0)</f>
        <v>0</v>
      </c>
      <c r="AS92">
        <f ca="1">IF(Table1[[#This Row],[Column5]]="General",1,0)</f>
        <v>0</v>
      </c>
      <c r="AT92" s="8"/>
      <c r="AZ92" s="7">
        <f t="shared" ca="1" si="77"/>
        <v>27692.180340093208</v>
      </c>
      <c r="BC92" s="8"/>
      <c r="BE92" s="7">
        <f t="shared" ca="1" si="61"/>
        <v>0</v>
      </c>
      <c r="BG92" s="8"/>
      <c r="BI92" s="7"/>
      <c r="BJ92" s="21">
        <f t="shared" ca="1" si="62"/>
        <v>0.55541657658130594</v>
      </c>
      <c r="BK92">
        <f t="shared" ca="1" si="63"/>
        <v>0</v>
      </c>
      <c r="BL92" s="8"/>
      <c r="BN92" s="7">
        <f t="shared" ca="1" si="64"/>
        <v>0</v>
      </c>
      <c r="BO92" s="42">
        <f t="shared" ca="1" si="65"/>
        <v>0</v>
      </c>
      <c r="BP92" s="42">
        <f t="shared" ca="1" si="66"/>
        <v>0</v>
      </c>
      <c r="BQ92" s="42">
        <f t="shared" ca="1" si="67"/>
        <v>0</v>
      </c>
      <c r="BR92" s="42">
        <f t="shared" ca="1" si="68"/>
        <v>0</v>
      </c>
      <c r="BS92" s="42">
        <f t="shared" ca="1" si="69"/>
        <v>0</v>
      </c>
      <c r="BT92" s="42">
        <f t="shared" ca="1" si="70"/>
        <v>0</v>
      </c>
      <c r="BU92" s="42">
        <f t="shared" ca="1" si="71"/>
        <v>0</v>
      </c>
      <c r="BV92" s="42">
        <f t="shared" ca="1" si="72"/>
        <v>0</v>
      </c>
      <c r="BW92" s="42">
        <f t="shared" ca="1" si="73"/>
        <v>0</v>
      </c>
      <c r="BX92" s="8">
        <f t="shared" ca="1" si="74"/>
        <v>0</v>
      </c>
      <c r="BZ92" s="7">
        <f t="shared" ca="1" si="75"/>
        <v>0</v>
      </c>
      <c r="CA92" s="42"/>
      <c r="CB92" s="42"/>
      <c r="CC92" s="42"/>
      <c r="CD92" s="8"/>
      <c r="CF92" s="7">
        <f t="shared" ca="1" si="76"/>
        <v>25</v>
      </c>
      <c r="CG92" s="42"/>
      <c r="CH92" s="8"/>
    </row>
    <row r="93" spans="2:86" x14ac:dyDescent="0.3">
      <c r="B93">
        <f t="shared" ca="1" si="41"/>
        <v>2</v>
      </c>
      <c r="C93" t="str">
        <f t="shared" ca="1" si="42"/>
        <v>Women</v>
      </c>
      <c r="D93">
        <f t="shared" ca="1" si="43"/>
        <v>36</v>
      </c>
      <c r="E93">
        <f t="shared" ca="1" si="44"/>
        <v>1</v>
      </c>
      <c r="F93" t="str">
        <f ca="1">VLOOKUP(E93,$Y$4:$Z$10:Z98,2,0)</f>
        <v>Health</v>
      </c>
      <c r="G93">
        <f t="shared" ca="1" si="45"/>
        <v>1</v>
      </c>
      <c r="H93" t="str">
        <f t="shared" ca="1" si="46"/>
        <v>Highschool</v>
      </c>
      <c r="I93">
        <f t="shared" ca="1" si="47"/>
        <v>0</v>
      </c>
      <c r="J93">
        <f t="shared" ca="1" si="48"/>
        <v>3</v>
      </c>
      <c r="K93">
        <f t="shared" ca="1" si="49"/>
        <v>64558</v>
      </c>
      <c r="L93">
        <f t="shared" ca="1" si="50"/>
        <v>8</v>
      </c>
      <c r="M93" t="str">
        <f t="shared" ca="1" si="51"/>
        <v>NewFarmland</v>
      </c>
      <c r="N93">
        <f t="shared" ca="1" si="52"/>
        <v>322790</v>
      </c>
      <c r="O93">
        <f t="shared" ca="1" si="53"/>
        <v>45213.732638461646</v>
      </c>
      <c r="P93">
        <f t="shared" ca="1" si="54"/>
        <v>55343.997544907499</v>
      </c>
      <c r="Q93">
        <f t="shared" ca="1" si="55"/>
        <v>17987</v>
      </c>
      <c r="R93">
        <f t="shared" ca="1" si="56"/>
        <v>6996.1634600837288</v>
      </c>
      <c r="S93">
        <f t="shared" ca="1" si="57"/>
        <v>41202.904362746289</v>
      </c>
      <c r="T93">
        <f t="shared" ca="1" si="58"/>
        <v>419336.90190765378</v>
      </c>
      <c r="U93">
        <f t="shared" ca="1" si="59"/>
        <v>70196.896098545374</v>
      </c>
      <c r="V93">
        <f t="shared" ca="1" si="60"/>
        <v>349140.00580910838</v>
      </c>
      <c r="AF93" s="7">
        <f t="shared" ca="1" si="39"/>
        <v>0</v>
      </c>
      <c r="AG93">
        <f t="shared" ca="1" si="40"/>
        <v>1</v>
      </c>
      <c r="AI93" s="8"/>
      <c r="AN93" s="7">
        <f ca="1">IF(Table1[[#This Row],[Column5]]="Teaching",1,0)</f>
        <v>0</v>
      </c>
      <c r="AO93">
        <f ca="1">IF(Table1[[#This Row],[Column5]]="Health",1,0)</f>
        <v>1</v>
      </c>
      <c r="AP93">
        <f ca="1">IF(Table1[[#This Row],[Column5]]="IT",1,0)</f>
        <v>0</v>
      </c>
      <c r="AQ93">
        <f ca="1">IF(Table1[[#This Row],[Column5]]="Construction",1,0)</f>
        <v>0</v>
      </c>
      <c r="AR93">
        <f ca="1">IF(Table1[[#This Row],[Column5]]="Agriculture",1,0)</f>
        <v>0</v>
      </c>
      <c r="AS93">
        <f ca="1">IF(Table1[[#This Row],[Column5]]="General",1,0)</f>
        <v>0</v>
      </c>
      <c r="AT93" s="8"/>
      <c r="AZ93" s="7">
        <f t="shared" ca="1" si="77"/>
        <v>31037.791642299948</v>
      </c>
      <c r="BC93" s="8"/>
      <c r="BE93" s="7">
        <f t="shared" ca="1" si="61"/>
        <v>0</v>
      </c>
      <c r="BG93" s="8"/>
      <c r="BI93" s="7"/>
      <c r="BJ93" s="21">
        <f t="shared" ca="1" si="62"/>
        <v>0.71888439312085206</v>
      </c>
      <c r="BK93">
        <f t="shared" ca="1" si="63"/>
        <v>0</v>
      </c>
      <c r="BL93" s="8"/>
      <c r="BN93" s="7">
        <f t="shared" ca="1" si="64"/>
        <v>59471</v>
      </c>
      <c r="BO93" s="42">
        <f t="shared" ca="1" si="65"/>
        <v>0</v>
      </c>
      <c r="BP93" s="42">
        <f t="shared" ca="1" si="66"/>
        <v>0</v>
      </c>
      <c r="BQ93" s="42">
        <f t="shared" ca="1" si="67"/>
        <v>0</v>
      </c>
      <c r="BR93" s="42">
        <f t="shared" ca="1" si="68"/>
        <v>0</v>
      </c>
      <c r="BS93" s="42">
        <f t="shared" ca="1" si="69"/>
        <v>0</v>
      </c>
      <c r="BT93" s="42">
        <f t="shared" ca="1" si="70"/>
        <v>0</v>
      </c>
      <c r="BU93" s="42">
        <f t="shared" ca="1" si="71"/>
        <v>0</v>
      </c>
      <c r="BV93" s="42">
        <f t="shared" ca="1" si="72"/>
        <v>0</v>
      </c>
      <c r="BW93" s="42">
        <f t="shared" ca="1" si="73"/>
        <v>0</v>
      </c>
      <c r="BX93" s="8">
        <f t="shared" ca="1" si="74"/>
        <v>0</v>
      </c>
      <c r="BZ93" s="7">
        <f t="shared" ca="1" si="75"/>
        <v>0</v>
      </c>
      <c r="CA93" s="42"/>
      <c r="CB93" s="42"/>
      <c r="CC93" s="42"/>
      <c r="CD93" s="8"/>
      <c r="CF93" s="7">
        <f t="shared" ca="1" si="76"/>
        <v>26</v>
      </c>
      <c r="CG93" s="42"/>
      <c r="CH93" s="8"/>
    </row>
    <row r="94" spans="2:86" x14ac:dyDescent="0.3">
      <c r="B94">
        <f t="shared" ca="1" si="41"/>
        <v>2</v>
      </c>
      <c r="C94" t="str">
        <f t="shared" ca="1" si="42"/>
        <v>Women</v>
      </c>
      <c r="D94">
        <f t="shared" ca="1" si="43"/>
        <v>33</v>
      </c>
      <c r="E94">
        <f t="shared" ca="1" si="44"/>
        <v>6</v>
      </c>
      <c r="F94" t="str">
        <f ca="1">VLOOKUP(E94,$Y$4:$Z$10:Z99,2,0)</f>
        <v>Agriculture</v>
      </c>
      <c r="G94">
        <f t="shared" ca="1" si="45"/>
        <v>1</v>
      </c>
      <c r="H94" t="str">
        <f t="shared" ca="1" si="46"/>
        <v>Highschool</v>
      </c>
      <c r="I94">
        <f t="shared" ca="1" si="47"/>
        <v>3</v>
      </c>
      <c r="J94">
        <f t="shared" ca="1" si="48"/>
        <v>1</v>
      </c>
      <c r="K94">
        <f t="shared" ca="1" si="49"/>
        <v>67979</v>
      </c>
      <c r="L94">
        <f t="shared" ca="1" si="50"/>
        <v>10</v>
      </c>
      <c r="M94" t="str">
        <f t="shared" ca="1" si="51"/>
        <v>Nova Scotia</v>
      </c>
      <c r="N94">
        <f t="shared" ca="1" si="52"/>
        <v>339895</v>
      </c>
      <c r="O94">
        <f t="shared" ca="1" si="53"/>
        <v>248673.18805048015</v>
      </c>
      <c r="P94">
        <f t="shared" ca="1" si="54"/>
        <v>29600.013490961199</v>
      </c>
      <c r="Q94">
        <f t="shared" ca="1" si="55"/>
        <v>2729</v>
      </c>
      <c r="R94">
        <f t="shared" ca="1" si="56"/>
        <v>9984.734340932926</v>
      </c>
      <c r="S94">
        <f t="shared" ca="1" si="57"/>
        <v>88004.619300553633</v>
      </c>
      <c r="T94">
        <f t="shared" ca="1" si="58"/>
        <v>457499.63279151486</v>
      </c>
      <c r="U94">
        <f t="shared" ca="1" si="59"/>
        <v>261386.92239141307</v>
      </c>
      <c r="V94">
        <f t="shared" ca="1" si="60"/>
        <v>196112.71040010179</v>
      </c>
      <c r="AF94" s="7">
        <f t="shared" ca="1" si="39"/>
        <v>1</v>
      </c>
      <c r="AG94">
        <f t="shared" ca="1" si="40"/>
        <v>0</v>
      </c>
      <c r="AI94" s="8"/>
      <c r="AN94" s="7">
        <f ca="1">IF(Table1[[#This Row],[Column5]]="Teaching",1,0)</f>
        <v>0</v>
      </c>
      <c r="AO94">
        <f ca="1">IF(Table1[[#This Row],[Column5]]="Health",1,0)</f>
        <v>0</v>
      </c>
      <c r="AP94">
        <f ca="1">IF(Table1[[#This Row],[Column5]]="IT",1,0)</f>
        <v>0</v>
      </c>
      <c r="AQ94">
        <f ca="1">IF(Table1[[#This Row],[Column5]]="Construction",1,0)</f>
        <v>0</v>
      </c>
      <c r="AR94">
        <f ca="1">IF(Table1[[#This Row],[Column5]]="Agriculture",1,0)</f>
        <v>1</v>
      </c>
      <c r="AS94">
        <f ca="1">IF(Table1[[#This Row],[Column5]]="General",1,0)</f>
        <v>0</v>
      </c>
      <c r="AT94" s="8"/>
      <c r="AZ94" s="7">
        <f t="shared" ca="1" si="77"/>
        <v>39829.651936100156</v>
      </c>
      <c r="BC94" s="8"/>
      <c r="BE94" s="7">
        <f t="shared" ca="1" si="61"/>
        <v>0</v>
      </c>
      <c r="BG94" s="8"/>
      <c r="BI94" s="7"/>
      <c r="BJ94" s="21">
        <f t="shared" ca="1" si="62"/>
        <v>0.14007166466886101</v>
      </c>
      <c r="BK94">
        <f t="shared" ca="1" si="63"/>
        <v>1</v>
      </c>
      <c r="BL94" s="8"/>
      <c r="BN94" s="7">
        <f t="shared" ca="1" si="64"/>
        <v>64558</v>
      </c>
      <c r="BO94" s="42">
        <f t="shared" ca="1" si="65"/>
        <v>0</v>
      </c>
      <c r="BP94" s="42">
        <f t="shared" ca="1" si="66"/>
        <v>0</v>
      </c>
      <c r="BQ94" s="42">
        <f t="shared" ca="1" si="67"/>
        <v>0</v>
      </c>
      <c r="BR94" s="42">
        <f t="shared" ca="1" si="68"/>
        <v>0</v>
      </c>
      <c r="BS94" s="42">
        <f t="shared" ca="1" si="69"/>
        <v>0</v>
      </c>
      <c r="BT94" s="42">
        <f t="shared" ca="1" si="70"/>
        <v>0</v>
      </c>
      <c r="BU94" s="42">
        <f t="shared" ca="1" si="71"/>
        <v>64558</v>
      </c>
      <c r="BV94" s="42">
        <f t="shared" ca="1" si="72"/>
        <v>0</v>
      </c>
      <c r="BW94" s="42">
        <f t="shared" ca="1" si="73"/>
        <v>0</v>
      </c>
      <c r="BX94" s="8">
        <f t="shared" ca="1" si="74"/>
        <v>0</v>
      </c>
      <c r="BZ94" s="7">
        <f t="shared" ca="1" si="75"/>
        <v>0</v>
      </c>
      <c r="CA94" s="42"/>
      <c r="CB94" s="42"/>
      <c r="CC94" s="42"/>
      <c r="CD94" s="8"/>
      <c r="CF94" s="7">
        <f t="shared" ca="1" si="76"/>
        <v>36</v>
      </c>
      <c r="CG94" s="42"/>
      <c r="CH94" s="8"/>
    </row>
    <row r="95" spans="2:86" x14ac:dyDescent="0.3">
      <c r="B95">
        <f t="shared" ca="1" si="41"/>
        <v>1</v>
      </c>
      <c r="C95" t="str">
        <f t="shared" ca="1" si="42"/>
        <v>Men</v>
      </c>
      <c r="D95">
        <f t="shared" ca="1" si="43"/>
        <v>40</v>
      </c>
      <c r="E95">
        <f t="shared" ca="1" si="44"/>
        <v>3</v>
      </c>
      <c r="F95" t="str">
        <f ca="1">VLOOKUP(E95,$Y$4:$Z$10:Z100,2,0)</f>
        <v>Teaching</v>
      </c>
      <c r="G95">
        <f t="shared" ca="1" si="45"/>
        <v>2</v>
      </c>
      <c r="H95" t="str">
        <f t="shared" ca="1" si="46"/>
        <v>College</v>
      </c>
      <c r="I95">
        <f t="shared" ca="1" si="47"/>
        <v>2</v>
      </c>
      <c r="J95">
        <f t="shared" ca="1" si="48"/>
        <v>1</v>
      </c>
      <c r="K95">
        <f t="shared" ca="1" si="49"/>
        <v>65232</v>
      </c>
      <c r="L95">
        <f t="shared" ca="1" si="50"/>
        <v>11</v>
      </c>
      <c r="M95" t="str">
        <f t="shared" ca="1" si="51"/>
        <v>Prince Edward Island</v>
      </c>
      <c r="N95">
        <f t="shared" ca="1" si="52"/>
        <v>391392</v>
      </c>
      <c r="O95">
        <f t="shared" ca="1" si="53"/>
        <v>68144.065536718714</v>
      </c>
      <c r="P95">
        <f t="shared" ca="1" si="54"/>
        <v>7303.1103302184665</v>
      </c>
      <c r="Q95">
        <f t="shared" ca="1" si="55"/>
        <v>212</v>
      </c>
      <c r="R95">
        <f t="shared" ca="1" si="56"/>
        <v>72822.587824284608</v>
      </c>
      <c r="S95">
        <f t="shared" ca="1" si="57"/>
        <v>12857.81144693579</v>
      </c>
      <c r="T95">
        <f t="shared" ca="1" si="58"/>
        <v>411552.92177715426</v>
      </c>
      <c r="U95">
        <f t="shared" ca="1" si="59"/>
        <v>141178.65336100332</v>
      </c>
      <c r="V95">
        <f t="shared" ca="1" si="60"/>
        <v>270374.26841615094</v>
      </c>
      <c r="AF95" s="7">
        <f t="shared" ca="1" si="39"/>
        <v>0</v>
      </c>
      <c r="AG95">
        <f t="shared" ca="1" si="40"/>
        <v>1</v>
      </c>
      <c r="AI95" s="8"/>
      <c r="AN95" s="7">
        <f ca="1">IF(Table1[[#This Row],[Column5]]="Teaching",1,0)</f>
        <v>1</v>
      </c>
      <c r="AO95">
        <f ca="1">IF(Table1[[#This Row],[Column5]]="Health",1,0)</f>
        <v>0</v>
      </c>
      <c r="AP95">
        <f ca="1">IF(Table1[[#This Row],[Column5]]="IT",1,0)</f>
        <v>0</v>
      </c>
      <c r="AQ95">
        <f ca="1">IF(Table1[[#This Row],[Column5]]="Construction",1,0)</f>
        <v>0</v>
      </c>
      <c r="AR95">
        <f ca="1">IF(Table1[[#This Row],[Column5]]="Agriculture",1,0)</f>
        <v>0</v>
      </c>
      <c r="AS95">
        <f ca="1">IF(Table1[[#This Row],[Column5]]="General",1,0)</f>
        <v>0</v>
      </c>
      <c r="AT95" s="8"/>
      <c r="AZ95" s="7">
        <f t="shared" ca="1" si="77"/>
        <v>18447.999181635834</v>
      </c>
      <c r="BC95" s="8"/>
      <c r="BE95" s="7">
        <f t="shared" ca="1" si="61"/>
        <v>0</v>
      </c>
      <c r="BG95" s="8"/>
      <c r="BI95" s="7"/>
      <c r="BJ95" s="21">
        <f t="shared" ca="1" si="62"/>
        <v>0.73161767031136127</v>
      </c>
      <c r="BK95">
        <f t="shared" ca="1" si="63"/>
        <v>0</v>
      </c>
      <c r="BL95" s="8"/>
      <c r="BN95" s="7">
        <f t="shared" ca="1" si="64"/>
        <v>0</v>
      </c>
      <c r="BO95" s="42">
        <f t="shared" ca="1" si="65"/>
        <v>0</v>
      </c>
      <c r="BP95" s="42">
        <f t="shared" ca="1" si="66"/>
        <v>0</v>
      </c>
      <c r="BQ95" s="42">
        <f t="shared" ca="1" si="67"/>
        <v>0</v>
      </c>
      <c r="BR95" s="42">
        <f t="shared" ca="1" si="68"/>
        <v>0</v>
      </c>
      <c r="BS95" s="42">
        <f t="shared" ca="1" si="69"/>
        <v>0</v>
      </c>
      <c r="BT95" s="42">
        <f t="shared" ca="1" si="70"/>
        <v>0</v>
      </c>
      <c r="BU95" s="42">
        <f t="shared" ca="1" si="71"/>
        <v>0</v>
      </c>
      <c r="BV95" s="42">
        <f t="shared" ca="1" si="72"/>
        <v>0</v>
      </c>
      <c r="BW95" s="42">
        <f t="shared" ca="1" si="73"/>
        <v>67979</v>
      </c>
      <c r="BX95" s="8">
        <f t="shared" ca="1" si="74"/>
        <v>0</v>
      </c>
      <c r="BZ95" s="7">
        <f t="shared" ca="1" si="75"/>
        <v>0</v>
      </c>
      <c r="CA95" s="42"/>
      <c r="CB95" s="42"/>
      <c r="CC95" s="42"/>
      <c r="CD95" s="8"/>
      <c r="CF95" s="7">
        <f t="shared" ca="1" si="76"/>
        <v>33</v>
      </c>
      <c r="CG95" s="42"/>
      <c r="CH95" s="8"/>
    </row>
    <row r="96" spans="2:86" x14ac:dyDescent="0.3">
      <c r="B96">
        <f t="shared" ca="1" si="41"/>
        <v>2</v>
      </c>
      <c r="C96" t="str">
        <f t="shared" ca="1" si="42"/>
        <v>Women</v>
      </c>
      <c r="D96">
        <f t="shared" ca="1" si="43"/>
        <v>29</v>
      </c>
      <c r="E96">
        <f t="shared" ca="1" si="44"/>
        <v>1</v>
      </c>
      <c r="F96" t="str">
        <f ca="1">VLOOKUP(E96,$Y$4:$Z$10:Z101,2,0)</f>
        <v>Health</v>
      </c>
      <c r="G96">
        <f t="shared" ca="1" si="45"/>
        <v>5</v>
      </c>
      <c r="H96" t="str">
        <f t="shared" ca="1" si="46"/>
        <v>Other</v>
      </c>
      <c r="I96">
        <f t="shared" ca="1" si="47"/>
        <v>4</v>
      </c>
      <c r="J96">
        <f t="shared" ca="1" si="48"/>
        <v>1</v>
      </c>
      <c r="K96">
        <f t="shared" ca="1" si="49"/>
        <v>44978</v>
      </c>
      <c r="L96">
        <f t="shared" ca="1" si="50"/>
        <v>8</v>
      </c>
      <c r="M96" t="str">
        <f t="shared" ca="1" si="51"/>
        <v>NewFarmland</v>
      </c>
      <c r="N96">
        <f t="shared" ca="1" si="52"/>
        <v>224890</v>
      </c>
      <c r="O96">
        <f t="shared" ca="1" si="53"/>
        <v>99953.056244703708</v>
      </c>
      <c r="P96">
        <f t="shared" ca="1" si="54"/>
        <v>17095.945052617579</v>
      </c>
      <c r="Q96">
        <f t="shared" ca="1" si="55"/>
        <v>10449</v>
      </c>
      <c r="R96">
        <f t="shared" ca="1" si="56"/>
        <v>51438.478269352119</v>
      </c>
      <c r="S96">
        <f t="shared" ca="1" si="57"/>
        <v>48064.084914384272</v>
      </c>
      <c r="T96">
        <f t="shared" ca="1" si="58"/>
        <v>290050.02996700187</v>
      </c>
      <c r="U96">
        <f t="shared" ca="1" si="59"/>
        <v>161840.53451405582</v>
      </c>
      <c r="V96">
        <f t="shared" ca="1" si="60"/>
        <v>128209.49545294605</v>
      </c>
      <c r="AF96" s="7">
        <f t="shared" ca="1" si="39"/>
        <v>0</v>
      </c>
      <c r="AG96">
        <f t="shared" ca="1" si="40"/>
        <v>1</v>
      </c>
      <c r="AI96" s="8"/>
      <c r="AN96" s="7">
        <f ca="1">IF(Table1[[#This Row],[Column5]]="Teaching",1,0)</f>
        <v>0</v>
      </c>
      <c r="AO96">
        <f ca="1">IF(Table1[[#This Row],[Column5]]="Health",1,0)</f>
        <v>1</v>
      </c>
      <c r="AP96">
        <f ca="1">IF(Table1[[#This Row],[Column5]]="IT",1,0)</f>
        <v>0</v>
      </c>
      <c r="AQ96">
        <f ca="1">IF(Table1[[#This Row],[Column5]]="Construction",1,0)</f>
        <v>0</v>
      </c>
      <c r="AR96">
        <f ca="1">IF(Table1[[#This Row],[Column5]]="Agriculture",1,0)</f>
        <v>0</v>
      </c>
      <c r="AS96">
        <f ca="1">IF(Table1[[#This Row],[Column5]]="General",1,0)</f>
        <v>0</v>
      </c>
      <c r="AT96" s="8"/>
      <c r="AZ96" s="7">
        <f t="shared" ca="1" si="77"/>
        <v>29600.013490961199</v>
      </c>
      <c r="BC96" s="8"/>
      <c r="BE96" s="7">
        <f t="shared" ca="1" si="61"/>
        <v>0</v>
      </c>
      <c r="BG96" s="8"/>
      <c r="BI96" s="7"/>
      <c r="BJ96" s="21">
        <f t="shared" ca="1" si="62"/>
        <v>0.17410694530475512</v>
      </c>
      <c r="BK96">
        <f t="shared" ca="1" si="63"/>
        <v>1</v>
      </c>
      <c r="BL96" s="8"/>
      <c r="BN96" s="7">
        <f t="shared" ca="1" si="64"/>
        <v>0</v>
      </c>
      <c r="BO96" s="42">
        <f t="shared" ca="1" si="65"/>
        <v>0</v>
      </c>
      <c r="BP96" s="42">
        <f t="shared" ca="1" si="66"/>
        <v>0</v>
      </c>
      <c r="BQ96" s="42">
        <f t="shared" ca="1" si="67"/>
        <v>0</v>
      </c>
      <c r="BR96" s="42">
        <f t="shared" ca="1" si="68"/>
        <v>0</v>
      </c>
      <c r="BS96" s="42">
        <f t="shared" ca="1" si="69"/>
        <v>0</v>
      </c>
      <c r="BT96" s="42">
        <f t="shared" ca="1" si="70"/>
        <v>0</v>
      </c>
      <c r="BU96" s="42">
        <f t="shared" ca="1" si="71"/>
        <v>0</v>
      </c>
      <c r="BV96" s="42">
        <f t="shared" ca="1" si="72"/>
        <v>0</v>
      </c>
      <c r="BW96" s="42">
        <f t="shared" ca="1" si="73"/>
        <v>0</v>
      </c>
      <c r="BX96" s="8">
        <f t="shared" ca="1" si="74"/>
        <v>65232</v>
      </c>
      <c r="BZ96" s="7">
        <f t="shared" ca="1" si="75"/>
        <v>1</v>
      </c>
      <c r="CA96" s="42"/>
      <c r="CB96" s="42"/>
      <c r="CC96" s="42"/>
      <c r="CD96" s="8"/>
      <c r="CF96" s="7">
        <f t="shared" ca="1" si="76"/>
        <v>40</v>
      </c>
      <c r="CG96" s="42"/>
      <c r="CH96" s="8"/>
    </row>
    <row r="97" spans="2:86" x14ac:dyDescent="0.3">
      <c r="B97">
        <f t="shared" ca="1" si="41"/>
        <v>2</v>
      </c>
      <c r="C97" t="str">
        <f t="shared" ca="1" si="42"/>
        <v>Women</v>
      </c>
      <c r="D97">
        <f t="shared" ca="1" si="43"/>
        <v>35</v>
      </c>
      <c r="E97">
        <f t="shared" ca="1" si="44"/>
        <v>5</v>
      </c>
      <c r="F97" t="str">
        <f ca="1">VLOOKUP(E97,$Y$4:$Z$10:Z102,2,0)</f>
        <v>General</v>
      </c>
      <c r="G97">
        <f t="shared" ca="1" si="45"/>
        <v>2</v>
      </c>
      <c r="H97" t="str">
        <f t="shared" ca="1" si="46"/>
        <v>College</v>
      </c>
      <c r="I97">
        <f t="shared" ca="1" si="47"/>
        <v>3</v>
      </c>
      <c r="J97">
        <f t="shared" ca="1" si="48"/>
        <v>3</v>
      </c>
      <c r="K97">
        <f t="shared" ca="1" si="49"/>
        <v>59089</v>
      </c>
      <c r="L97">
        <f t="shared" ca="1" si="50"/>
        <v>11</v>
      </c>
      <c r="M97" t="str">
        <f t="shared" ca="1" si="51"/>
        <v>Prince Edward Island</v>
      </c>
      <c r="N97">
        <f t="shared" ca="1" si="52"/>
        <v>236356</v>
      </c>
      <c r="O97">
        <f t="shared" ca="1" si="53"/>
        <v>32452.729449077917</v>
      </c>
      <c r="P97">
        <f t="shared" ca="1" si="54"/>
        <v>103854.54578473793</v>
      </c>
      <c r="Q97">
        <f t="shared" ca="1" si="55"/>
        <v>53475</v>
      </c>
      <c r="R97">
        <f t="shared" ca="1" si="56"/>
        <v>77147.581361242817</v>
      </c>
      <c r="S97">
        <f t="shared" ca="1" si="57"/>
        <v>19150.179489828421</v>
      </c>
      <c r="T97">
        <f t="shared" ca="1" si="58"/>
        <v>359360.72527456633</v>
      </c>
      <c r="U97">
        <f t="shared" ca="1" si="59"/>
        <v>163075.31081032072</v>
      </c>
      <c r="V97">
        <f t="shared" ca="1" si="60"/>
        <v>196285.41446424561</v>
      </c>
      <c r="AF97" s="7">
        <f t="shared" ca="1" si="39"/>
        <v>1</v>
      </c>
      <c r="AG97">
        <f t="shared" ca="1" si="40"/>
        <v>0</v>
      </c>
      <c r="AI97" s="8"/>
      <c r="AN97" s="7">
        <f ca="1">IF(Table1[[#This Row],[Column5]]="Teaching",1,0)</f>
        <v>0</v>
      </c>
      <c r="AO97">
        <f ca="1">IF(Table1[[#This Row],[Column5]]="Health",1,0)</f>
        <v>0</v>
      </c>
      <c r="AP97">
        <f ca="1">IF(Table1[[#This Row],[Column5]]="IT",1,0)</f>
        <v>0</v>
      </c>
      <c r="AQ97">
        <f ca="1">IF(Table1[[#This Row],[Column5]]="Construction",1,0)</f>
        <v>0</v>
      </c>
      <c r="AR97">
        <f ca="1">IF(Table1[[#This Row],[Column5]]="Agriculture",1,0)</f>
        <v>0</v>
      </c>
      <c r="AS97">
        <f ca="1">IF(Table1[[#This Row],[Column5]]="General",1,0)</f>
        <v>1</v>
      </c>
      <c r="AT97" s="8"/>
      <c r="AZ97" s="7">
        <f t="shared" ca="1" si="77"/>
        <v>7303.1103302184665</v>
      </c>
      <c r="BC97" s="8"/>
      <c r="BE97" s="7">
        <f t="shared" ca="1" si="61"/>
        <v>0</v>
      </c>
      <c r="BG97" s="8"/>
      <c r="BI97" s="7"/>
      <c r="BJ97" s="21">
        <f t="shared" ca="1" si="62"/>
        <v>0.44445309371116415</v>
      </c>
      <c r="BK97">
        <f t="shared" ca="1" si="63"/>
        <v>0</v>
      </c>
      <c r="BL97" s="8"/>
      <c r="BN97" s="7">
        <f t="shared" ca="1" si="64"/>
        <v>0</v>
      </c>
      <c r="BO97" s="42">
        <f t="shared" ca="1" si="65"/>
        <v>0</v>
      </c>
      <c r="BP97" s="42">
        <f t="shared" ca="1" si="66"/>
        <v>0</v>
      </c>
      <c r="BQ97" s="42">
        <f t="shared" ca="1" si="67"/>
        <v>0</v>
      </c>
      <c r="BR97" s="42">
        <f t="shared" ca="1" si="68"/>
        <v>0</v>
      </c>
      <c r="BS97" s="42">
        <f t="shared" ca="1" si="69"/>
        <v>0</v>
      </c>
      <c r="BT97" s="42">
        <f t="shared" ca="1" si="70"/>
        <v>0</v>
      </c>
      <c r="BU97" s="42">
        <f t="shared" ca="1" si="71"/>
        <v>44978</v>
      </c>
      <c r="BV97" s="42">
        <f t="shared" ca="1" si="72"/>
        <v>0</v>
      </c>
      <c r="BW97" s="42">
        <f t="shared" ca="1" si="73"/>
        <v>0</v>
      </c>
      <c r="BX97" s="8">
        <f t="shared" ca="1" si="74"/>
        <v>0</v>
      </c>
      <c r="BZ97" s="7">
        <f t="shared" ca="1" si="75"/>
        <v>1</v>
      </c>
      <c r="CA97" s="42"/>
      <c r="CB97" s="42"/>
      <c r="CC97" s="42"/>
      <c r="CD97" s="8"/>
      <c r="CF97" s="7">
        <f t="shared" ca="1" si="76"/>
        <v>29</v>
      </c>
      <c r="CG97" s="42"/>
      <c r="CH97" s="8"/>
    </row>
    <row r="98" spans="2:86" x14ac:dyDescent="0.3">
      <c r="B98">
        <f t="shared" ca="1" si="41"/>
        <v>1</v>
      </c>
      <c r="C98" t="str">
        <f t="shared" ca="1" si="42"/>
        <v>Men</v>
      </c>
      <c r="D98">
        <f t="shared" ca="1" si="43"/>
        <v>41</v>
      </c>
      <c r="E98">
        <f t="shared" ca="1" si="44"/>
        <v>2</v>
      </c>
      <c r="F98" t="str">
        <f ca="1">VLOOKUP(E98,$Y$4:$Z$10:Z103,2,0)</f>
        <v>Construction</v>
      </c>
      <c r="G98">
        <f t="shared" ca="1" si="45"/>
        <v>3</v>
      </c>
      <c r="H98" t="str">
        <f t="shared" ca="1" si="46"/>
        <v>University</v>
      </c>
      <c r="I98">
        <f t="shared" ca="1" si="47"/>
        <v>4</v>
      </c>
      <c r="J98">
        <f t="shared" ca="1" si="48"/>
        <v>1</v>
      </c>
      <c r="K98">
        <f t="shared" ca="1" si="49"/>
        <v>27381</v>
      </c>
      <c r="L98">
        <f t="shared" ca="1" si="50"/>
        <v>7</v>
      </c>
      <c r="M98" t="str">
        <f t="shared" ca="1" si="51"/>
        <v>Ontario</v>
      </c>
      <c r="N98">
        <f t="shared" ca="1" si="52"/>
        <v>164286</v>
      </c>
      <c r="O98">
        <f t="shared" ca="1" si="53"/>
        <v>6989.7084436841642</v>
      </c>
      <c r="P98">
        <f t="shared" ca="1" si="54"/>
        <v>6945.2361515076927</v>
      </c>
      <c r="Q98">
        <f t="shared" ca="1" si="55"/>
        <v>4378</v>
      </c>
      <c r="R98">
        <f t="shared" ca="1" si="56"/>
        <v>53654.628602153825</v>
      </c>
      <c r="S98">
        <f t="shared" ca="1" si="57"/>
        <v>35303.09078678643</v>
      </c>
      <c r="T98">
        <f t="shared" ca="1" si="58"/>
        <v>206534.32693829414</v>
      </c>
      <c r="U98">
        <f t="shared" ca="1" si="59"/>
        <v>65022.337045837994</v>
      </c>
      <c r="V98">
        <f t="shared" ca="1" si="60"/>
        <v>141511.98989245616</v>
      </c>
      <c r="AF98" s="7">
        <f t="shared" ca="1" si="39"/>
        <v>0</v>
      </c>
      <c r="AG98">
        <f t="shared" ca="1" si="40"/>
        <v>1</v>
      </c>
      <c r="AI98" s="8"/>
      <c r="AN98" s="7">
        <f ca="1">IF(Table1[[#This Row],[Column5]]="Teaching",1,0)</f>
        <v>0</v>
      </c>
      <c r="AO98">
        <f ca="1">IF(Table1[[#This Row],[Column5]]="Health",1,0)</f>
        <v>0</v>
      </c>
      <c r="AP98">
        <f ca="1">IF(Table1[[#This Row],[Column5]]="IT",1,0)</f>
        <v>0</v>
      </c>
      <c r="AQ98">
        <f ca="1">IF(Table1[[#This Row],[Column5]]="Construction",1,0)</f>
        <v>1</v>
      </c>
      <c r="AR98">
        <f ca="1">IF(Table1[[#This Row],[Column5]]="Agriculture",1,0)</f>
        <v>0</v>
      </c>
      <c r="AS98">
        <f ca="1">IF(Table1[[#This Row],[Column5]]="General",1,0)</f>
        <v>0</v>
      </c>
      <c r="AT98" s="8"/>
      <c r="AZ98" s="7">
        <f t="shared" ca="1" si="77"/>
        <v>17095.945052617579</v>
      </c>
      <c r="BC98" s="8"/>
      <c r="BE98" s="7">
        <f t="shared" ca="1" si="61"/>
        <v>0</v>
      </c>
      <c r="BG98" s="8"/>
      <c r="BI98" s="7"/>
      <c r="BJ98" s="21">
        <f t="shared" ca="1" si="62"/>
        <v>0.13730444519740526</v>
      </c>
      <c r="BK98">
        <f t="shared" ca="1" si="63"/>
        <v>1</v>
      </c>
      <c r="BL98" s="8"/>
      <c r="BN98" s="7">
        <f t="shared" ca="1" si="64"/>
        <v>0</v>
      </c>
      <c r="BO98" s="42">
        <f t="shared" ca="1" si="65"/>
        <v>0</v>
      </c>
      <c r="BP98" s="42">
        <f t="shared" ca="1" si="66"/>
        <v>0</v>
      </c>
      <c r="BQ98" s="42">
        <f t="shared" ca="1" si="67"/>
        <v>0</v>
      </c>
      <c r="BR98" s="42">
        <f t="shared" ca="1" si="68"/>
        <v>0</v>
      </c>
      <c r="BS98" s="42">
        <f t="shared" ca="1" si="69"/>
        <v>0</v>
      </c>
      <c r="BT98" s="42">
        <f t="shared" ca="1" si="70"/>
        <v>0</v>
      </c>
      <c r="BU98" s="42">
        <f t="shared" ca="1" si="71"/>
        <v>0</v>
      </c>
      <c r="BV98" s="42">
        <f t="shared" ca="1" si="72"/>
        <v>0</v>
      </c>
      <c r="BW98" s="42">
        <f t="shared" ca="1" si="73"/>
        <v>0</v>
      </c>
      <c r="BX98" s="8">
        <f t="shared" ca="1" si="74"/>
        <v>59089</v>
      </c>
      <c r="BZ98" s="7">
        <f t="shared" ca="1" si="75"/>
        <v>1</v>
      </c>
      <c r="CA98" s="42"/>
      <c r="CB98" s="42"/>
      <c r="CC98" s="42"/>
      <c r="CD98" s="8"/>
      <c r="CF98" s="7">
        <f t="shared" ca="1" si="76"/>
        <v>35</v>
      </c>
      <c r="CG98" s="42"/>
      <c r="CH98" s="8"/>
    </row>
    <row r="99" spans="2:86" x14ac:dyDescent="0.3">
      <c r="B99">
        <f t="shared" ca="1" si="41"/>
        <v>2</v>
      </c>
      <c r="C99" t="str">
        <f t="shared" ca="1" si="42"/>
        <v>Women</v>
      </c>
      <c r="D99">
        <f t="shared" ca="1" si="43"/>
        <v>37</v>
      </c>
      <c r="E99">
        <f t="shared" ca="1" si="44"/>
        <v>6</v>
      </c>
      <c r="F99" t="str">
        <f ca="1">VLOOKUP(E99,$Y$4:$Z$10:Z104,2,0)</f>
        <v>Agriculture</v>
      </c>
      <c r="G99">
        <f t="shared" ca="1" si="45"/>
        <v>2</v>
      </c>
      <c r="H99" t="str">
        <f t="shared" ca="1" si="46"/>
        <v>College</v>
      </c>
      <c r="I99">
        <f t="shared" ca="1" si="47"/>
        <v>1</v>
      </c>
      <c r="J99">
        <f t="shared" ca="1" si="48"/>
        <v>2</v>
      </c>
      <c r="K99">
        <f t="shared" ca="1" si="49"/>
        <v>68129</v>
      </c>
      <c r="L99">
        <f t="shared" ca="1" si="50"/>
        <v>3</v>
      </c>
      <c r="M99" t="str">
        <f t="shared" ca="1" si="51"/>
        <v>Northwest Ter</v>
      </c>
      <c r="N99">
        <f t="shared" ca="1" si="52"/>
        <v>340645</v>
      </c>
      <c r="O99">
        <f t="shared" ca="1" si="53"/>
        <v>268345.17192233464</v>
      </c>
      <c r="P99">
        <f t="shared" ca="1" si="54"/>
        <v>22928.933963241034</v>
      </c>
      <c r="Q99">
        <f t="shared" ca="1" si="55"/>
        <v>14601</v>
      </c>
      <c r="R99">
        <f t="shared" ca="1" si="56"/>
        <v>54773.997903135583</v>
      </c>
      <c r="S99">
        <f t="shared" ca="1" si="57"/>
        <v>14772.143666737298</v>
      </c>
      <c r="T99">
        <f t="shared" ca="1" si="58"/>
        <v>378346.07762997836</v>
      </c>
      <c r="U99">
        <f t="shared" ca="1" si="59"/>
        <v>337720.16982547025</v>
      </c>
      <c r="V99">
        <f t="shared" ca="1" si="60"/>
        <v>40625.907804508111</v>
      </c>
      <c r="AF99" s="7">
        <f t="shared" ca="1" si="39"/>
        <v>0</v>
      </c>
      <c r="AG99">
        <f t="shared" ca="1" si="40"/>
        <v>1</v>
      </c>
      <c r="AI99" s="8"/>
      <c r="AN99" s="7">
        <f ca="1">IF(Table1[[#This Row],[Column5]]="Teaching",1,0)</f>
        <v>0</v>
      </c>
      <c r="AO99">
        <f ca="1">IF(Table1[[#This Row],[Column5]]="Health",1,0)</f>
        <v>0</v>
      </c>
      <c r="AP99">
        <f ca="1">IF(Table1[[#This Row],[Column5]]="IT",1,0)</f>
        <v>0</v>
      </c>
      <c r="AQ99">
        <f ca="1">IF(Table1[[#This Row],[Column5]]="Construction",1,0)</f>
        <v>0</v>
      </c>
      <c r="AR99">
        <f ca="1">IF(Table1[[#This Row],[Column5]]="Agriculture",1,0)</f>
        <v>1</v>
      </c>
      <c r="AS99">
        <f ca="1">IF(Table1[[#This Row],[Column5]]="General",1,0)</f>
        <v>0</v>
      </c>
      <c r="AT99" s="8"/>
      <c r="AZ99" s="7">
        <f t="shared" ca="1" si="77"/>
        <v>34618.181928245976</v>
      </c>
      <c r="BC99" s="8"/>
      <c r="BE99" s="7">
        <f t="shared" ca="1" si="61"/>
        <v>0</v>
      </c>
      <c r="BG99" s="8"/>
      <c r="BI99" s="7"/>
      <c r="BJ99" s="21">
        <f t="shared" ca="1" si="62"/>
        <v>4.2545977403334212E-2</v>
      </c>
      <c r="BK99">
        <f t="shared" ca="1" si="63"/>
        <v>1</v>
      </c>
      <c r="BL99" s="8"/>
      <c r="BN99" s="7">
        <f t="shared" ca="1" si="64"/>
        <v>0</v>
      </c>
      <c r="BO99" s="42">
        <f t="shared" ca="1" si="65"/>
        <v>0</v>
      </c>
      <c r="BP99" s="42">
        <f t="shared" ca="1" si="66"/>
        <v>0</v>
      </c>
      <c r="BQ99" s="42">
        <f t="shared" ca="1" si="67"/>
        <v>0</v>
      </c>
      <c r="BR99" s="42">
        <f t="shared" ca="1" si="68"/>
        <v>0</v>
      </c>
      <c r="BS99" s="42">
        <f t="shared" ca="1" si="69"/>
        <v>0</v>
      </c>
      <c r="BT99" s="42">
        <f t="shared" ca="1" si="70"/>
        <v>27381</v>
      </c>
      <c r="BU99" s="42">
        <f t="shared" ca="1" si="71"/>
        <v>0</v>
      </c>
      <c r="BV99" s="42">
        <f t="shared" ca="1" si="72"/>
        <v>0</v>
      </c>
      <c r="BW99" s="42">
        <f t="shared" ca="1" si="73"/>
        <v>0</v>
      </c>
      <c r="BX99" s="8">
        <f t="shared" ca="1" si="74"/>
        <v>0</v>
      </c>
      <c r="BZ99" s="7">
        <f t="shared" ca="1" si="75"/>
        <v>1</v>
      </c>
      <c r="CA99" s="42"/>
      <c r="CB99" s="42"/>
      <c r="CC99" s="42"/>
      <c r="CD99" s="8"/>
      <c r="CF99" s="7">
        <f t="shared" ca="1" si="76"/>
        <v>41</v>
      </c>
      <c r="CG99" s="42"/>
      <c r="CH99" s="8"/>
    </row>
    <row r="100" spans="2:86" x14ac:dyDescent="0.3">
      <c r="B100">
        <f t="shared" ca="1" si="41"/>
        <v>2</v>
      </c>
      <c r="C100" t="str">
        <f t="shared" ca="1" si="42"/>
        <v>Women</v>
      </c>
      <c r="D100">
        <f t="shared" ca="1" si="43"/>
        <v>41</v>
      </c>
      <c r="E100">
        <f t="shared" ca="1" si="44"/>
        <v>4</v>
      </c>
      <c r="F100" t="str">
        <f ca="1">VLOOKUP(E100,$Y$4:$Z$10:Z105,2,0)</f>
        <v>IT</v>
      </c>
      <c r="G100">
        <f t="shared" ca="1" si="45"/>
        <v>4</v>
      </c>
      <c r="H100" t="str">
        <f t="shared" ca="1" si="46"/>
        <v>Technical</v>
      </c>
      <c r="I100">
        <f t="shared" ca="1" si="47"/>
        <v>1</v>
      </c>
      <c r="J100">
        <f t="shared" ca="1" si="48"/>
        <v>2</v>
      </c>
      <c r="K100">
        <f t="shared" ca="1" si="49"/>
        <v>42139</v>
      </c>
      <c r="L100">
        <f t="shared" ca="1" si="50"/>
        <v>10</v>
      </c>
      <c r="M100" t="str">
        <f t="shared" ca="1" si="51"/>
        <v>Nova Scotia</v>
      </c>
      <c r="N100">
        <f t="shared" ca="1" si="52"/>
        <v>126417</v>
      </c>
      <c r="O100">
        <f t="shared" ca="1" si="53"/>
        <v>86495.017598488892</v>
      </c>
      <c r="P100">
        <f t="shared" ca="1" si="54"/>
        <v>3773.3042377795346</v>
      </c>
      <c r="Q100">
        <f t="shared" ca="1" si="55"/>
        <v>3334</v>
      </c>
      <c r="R100">
        <f t="shared" ca="1" si="56"/>
        <v>3378.9979905228352</v>
      </c>
      <c r="S100">
        <f t="shared" ca="1" si="57"/>
        <v>4680.4818041332628</v>
      </c>
      <c r="T100">
        <f t="shared" ca="1" si="58"/>
        <v>134870.7860419128</v>
      </c>
      <c r="U100">
        <f t="shared" ca="1" si="59"/>
        <v>93208.015589011731</v>
      </c>
      <c r="V100">
        <f t="shared" ca="1" si="60"/>
        <v>41662.770452901066</v>
      </c>
      <c r="AF100" s="7">
        <f t="shared" ca="1" si="39"/>
        <v>0</v>
      </c>
      <c r="AG100">
        <f t="shared" ca="1" si="40"/>
        <v>1</v>
      </c>
      <c r="AI100" s="8"/>
      <c r="AN100" s="7">
        <f ca="1">IF(Table1[[#This Row],[Column5]]="Teaching",1,0)</f>
        <v>0</v>
      </c>
      <c r="AO100">
        <f ca="1">IF(Table1[[#This Row],[Column5]]="Health",1,0)</f>
        <v>0</v>
      </c>
      <c r="AP100">
        <f ca="1">IF(Table1[[#This Row],[Column5]]="IT",1,0)</f>
        <v>1</v>
      </c>
      <c r="AQ100">
        <f ca="1">IF(Table1[[#This Row],[Column5]]="Construction",1,0)</f>
        <v>0</v>
      </c>
      <c r="AR100">
        <f ca="1">IF(Table1[[#This Row],[Column5]]="Agriculture",1,0)</f>
        <v>0</v>
      </c>
      <c r="AS100">
        <f ca="1">IF(Table1[[#This Row],[Column5]]="General",1,0)</f>
        <v>0</v>
      </c>
      <c r="AT100" s="8"/>
      <c r="AZ100" s="7">
        <f t="shared" ca="1" si="77"/>
        <v>6945.2361515076927</v>
      </c>
      <c r="BC100" s="8"/>
      <c r="BE100" s="7">
        <f t="shared" ca="1" si="61"/>
        <v>0</v>
      </c>
      <c r="BG100" s="8"/>
      <c r="BI100" s="7"/>
      <c r="BJ100" s="21">
        <f t="shared" ca="1" si="62"/>
        <v>0.7877560860201519</v>
      </c>
      <c r="BK100">
        <f t="shared" ca="1" si="63"/>
        <v>0</v>
      </c>
      <c r="BL100" s="8"/>
      <c r="BN100" s="7">
        <f t="shared" ca="1" si="64"/>
        <v>0</v>
      </c>
      <c r="BO100" s="42">
        <f t="shared" ca="1" si="65"/>
        <v>0</v>
      </c>
      <c r="BP100" s="42">
        <f t="shared" ca="1" si="66"/>
        <v>68129</v>
      </c>
      <c r="BQ100" s="42">
        <f t="shared" ca="1" si="67"/>
        <v>0</v>
      </c>
      <c r="BR100" s="42">
        <f t="shared" ca="1" si="68"/>
        <v>0</v>
      </c>
      <c r="BS100" s="42">
        <f t="shared" ca="1" si="69"/>
        <v>0</v>
      </c>
      <c r="BT100" s="42">
        <f t="shared" ca="1" si="70"/>
        <v>0</v>
      </c>
      <c r="BU100" s="42">
        <f t="shared" ca="1" si="71"/>
        <v>0</v>
      </c>
      <c r="BV100" s="42">
        <f t="shared" ca="1" si="72"/>
        <v>0</v>
      </c>
      <c r="BW100" s="42">
        <f t="shared" ca="1" si="73"/>
        <v>0</v>
      </c>
      <c r="BX100" s="8">
        <f t="shared" ca="1" si="74"/>
        <v>0</v>
      </c>
      <c r="BZ100" s="7">
        <f t="shared" ca="1" si="75"/>
        <v>0</v>
      </c>
      <c r="CA100" s="42"/>
      <c r="CB100" s="42"/>
      <c r="CC100" s="42"/>
      <c r="CD100" s="8"/>
      <c r="CF100" s="7">
        <f t="shared" ca="1" si="76"/>
        <v>0</v>
      </c>
      <c r="CG100" s="42"/>
      <c r="CH100" s="8"/>
    </row>
    <row r="101" spans="2:86" x14ac:dyDescent="0.3">
      <c r="B101">
        <f t="shared" ca="1" si="41"/>
        <v>2</v>
      </c>
      <c r="C101" t="str">
        <f t="shared" ca="1" si="42"/>
        <v>Women</v>
      </c>
      <c r="D101">
        <f t="shared" ca="1" si="43"/>
        <v>28</v>
      </c>
      <c r="E101">
        <f t="shared" ca="1" si="44"/>
        <v>5</v>
      </c>
      <c r="F101" t="str">
        <f ca="1">VLOOKUP(E101,$Y$4:$Z$10:Z106,2,0)</f>
        <v>General</v>
      </c>
      <c r="G101">
        <f t="shared" ca="1" si="45"/>
        <v>3</v>
      </c>
      <c r="H101" t="str">
        <f t="shared" ca="1" si="46"/>
        <v>University</v>
      </c>
      <c r="I101">
        <f t="shared" ca="1" si="47"/>
        <v>1</v>
      </c>
      <c r="J101">
        <f t="shared" ca="1" si="48"/>
        <v>3</v>
      </c>
      <c r="K101">
        <f t="shared" ca="1" si="49"/>
        <v>85505</v>
      </c>
      <c r="L101">
        <f t="shared" ca="1" si="50"/>
        <v>10</v>
      </c>
      <c r="M101" t="str">
        <f t="shared" ca="1" si="51"/>
        <v>Nova Scotia</v>
      </c>
      <c r="N101">
        <f t="shared" ca="1" si="52"/>
        <v>427525</v>
      </c>
      <c r="O101">
        <f t="shared" ca="1" si="53"/>
        <v>134888.59514352094</v>
      </c>
      <c r="P101">
        <f t="shared" ca="1" si="54"/>
        <v>58443.821288036779</v>
      </c>
      <c r="Q101">
        <f t="shared" ca="1" si="55"/>
        <v>4774</v>
      </c>
      <c r="R101">
        <f t="shared" ca="1" si="56"/>
        <v>111340.00531024588</v>
      </c>
      <c r="S101">
        <f t="shared" ca="1" si="57"/>
        <v>73793.431550350011</v>
      </c>
      <c r="T101">
        <f t="shared" ca="1" si="58"/>
        <v>559762.2528383868</v>
      </c>
      <c r="U101">
        <f t="shared" ca="1" si="59"/>
        <v>251002.60045376682</v>
      </c>
      <c r="V101">
        <f t="shared" ca="1" si="60"/>
        <v>308759.65238461999</v>
      </c>
      <c r="AF101" s="7">
        <f t="shared" ca="1" si="39"/>
        <v>0</v>
      </c>
      <c r="AG101">
        <f t="shared" ca="1" si="40"/>
        <v>1</v>
      </c>
      <c r="AI101" s="8"/>
      <c r="AN101" s="7">
        <f ca="1">IF(Table1[[#This Row],[Column5]]="Teaching",1,0)</f>
        <v>0</v>
      </c>
      <c r="AO101">
        <f ca="1">IF(Table1[[#This Row],[Column5]]="Health",1,0)</f>
        <v>0</v>
      </c>
      <c r="AP101">
        <f ca="1">IF(Table1[[#This Row],[Column5]]="IT",1,0)</f>
        <v>0</v>
      </c>
      <c r="AQ101">
        <f ca="1">IF(Table1[[#This Row],[Column5]]="Construction",1,0)</f>
        <v>0</v>
      </c>
      <c r="AR101">
        <f ca="1">IF(Table1[[#This Row],[Column5]]="Agriculture",1,0)</f>
        <v>0</v>
      </c>
      <c r="AS101">
        <f ca="1">IF(Table1[[#This Row],[Column5]]="General",1,0)</f>
        <v>1</v>
      </c>
      <c r="AT101" s="8"/>
      <c r="AZ101" s="7">
        <f t="shared" ca="1" si="77"/>
        <v>11464.466981620517</v>
      </c>
      <c r="BC101" s="8"/>
      <c r="BE101" s="7">
        <f t="shared" ca="1" si="61"/>
        <v>0</v>
      </c>
      <c r="BG101" s="8"/>
      <c r="BI101" s="7"/>
      <c r="BJ101" s="21">
        <f t="shared" ca="1" si="62"/>
        <v>0.68420400419634142</v>
      </c>
      <c r="BK101">
        <f t="shared" ca="1" si="63"/>
        <v>0</v>
      </c>
      <c r="BL101" s="8"/>
      <c r="BN101" s="7">
        <f t="shared" ca="1" si="64"/>
        <v>0</v>
      </c>
      <c r="BO101" s="42">
        <f t="shared" ca="1" si="65"/>
        <v>0</v>
      </c>
      <c r="BP101" s="42">
        <f t="shared" ca="1" si="66"/>
        <v>0</v>
      </c>
      <c r="BQ101" s="42">
        <f t="shared" ca="1" si="67"/>
        <v>0</v>
      </c>
      <c r="BR101" s="42">
        <f t="shared" ca="1" si="68"/>
        <v>0</v>
      </c>
      <c r="BS101" s="42">
        <f t="shared" ca="1" si="69"/>
        <v>0</v>
      </c>
      <c r="BT101" s="42">
        <f t="shared" ca="1" si="70"/>
        <v>0</v>
      </c>
      <c r="BU101" s="42">
        <f t="shared" ca="1" si="71"/>
        <v>0</v>
      </c>
      <c r="BV101" s="42">
        <f t="shared" ca="1" si="72"/>
        <v>0</v>
      </c>
      <c r="BW101" s="42">
        <f t="shared" ca="1" si="73"/>
        <v>42139</v>
      </c>
      <c r="BX101" s="8">
        <f t="shared" ca="1" si="74"/>
        <v>0</v>
      </c>
      <c r="BZ101" s="7">
        <f t="shared" ca="1" si="75"/>
        <v>0</v>
      </c>
      <c r="CA101" s="42"/>
      <c r="CB101" s="42"/>
      <c r="CC101" s="42"/>
      <c r="CD101" s="8"/>
      <c r="CF101" s="7">
        <f t="shared" ca="1" si="76"/>
        <v>0</v>
      </c>
      <c r="CG101" s="42"/>
      <c r="CH101" s="8"/>
    </row>
    <row r="102" spans="2:86" x14ac:dyDescent="0.3">
      <c r="B102">
        <f t="shared" ca="1" si="41"/>
        <v>2</v>
      </c>
      <c r="C102" t="str">
        <f t="shared" ca="1" si="42"/>
        <v>Women</v>
      </c>
      <c r="D102">
        <f t="shared" ca="1" si="43"/>
        <v>33</v>
      </c>
      <c r="E102">
        <f t="shared" ca="1" si="44"/>
        <v>6</v>
      </c>
      <c r="F102" t="str">
        <f ca="1">VLOOKUP(E102,$Y$4:$Z$10:Z107,2,0)</f>
        <v>Agriculture</v>
      </c>
      <c r="G102">
        <f t="shared" ca="1" si="45"/>
        <v>4</v>
      </c>
      <c r="H102" t="str">
        <f t="shared" ca="1" si="46"/>
        <v>Technical</v>
      </c>
      <c r="I102">
        <f t="shared" ca="1" si="47"/>
        <v>2</v>
      </c>
      <c r="J102">
        <f t="shared" ca="1" si="48"/>
        <v>1</v>
      </c>
      <c r="K102">
        <f t="shared" ca="1" si="49"/>
        <v>76035</v>
      </c>
      <c r="L102">
        <f t="shared" ca="1" si="50"/>
        <v>6</v>
      </c>
      <c r="M102" t="str">
        <f t="shared" ca="1" si="51"/>
        <v>Manitoba</v>
      </c>
      <c r="N102">
        <f t="shared" ca="1" si="52"/>
        <v>304140</v>
      </c>
      <c r="O102">
        <f t="shared" ca="1" si="53"/>
        <v>270830.49951494037</v>
      </c>
      <c r="P102">
        <f t="shared" ca="1" si="54"/>
        <v>10207.103101665542</v>
      </c>
      <c r="Q102">
        <f t="shared" ca="1" si="55"/>
        <v>5802</v>
      </c>
      <c r="R102">
        <f t="shared" ca="1" si="56"/>
        <v>73841.577809011927</v>
      </c>
      <c r="S102">
        <f t="shared" ca="1" si="57"/>
        <v>106815.34636091384</v>
      </c>
      <c r="T102">
        <f t="shared" ca="1" si="58"/>
        <v>421162.44946257939</v>
      </c>
      <c r="U102">
        <f t="shared" ca="1" si="59"/>
        <v>350474.07732395228</v>
      </c>
      <c r="V102">
        <f t="shared" ca="1" si="60"/>
        <v>70688.372138627106</v>
      </c>
      <c r="AF102" s="7">
        <f t="shared" ca="1" si="39"/>
        <v>1</v>
      </c>
      <c r="AG102">
        <f t="shared" ca="1" si="40"/>
        <v>0</v>
      </c>
      <c r="AI102" s="8"/>
      <c r="AN102" s="7">
        <f ca="1">IF(Table1[[#This Row],[Column5]]="Teaching",1,0)</f>
        <v>0</v>
      </c>
      <c r="AO102">
        <f ca="1">IF(Table1[[#This Row],[Column5]]="Health",1,0)</f>
        <v>0</v>
      </c>
      <c r="AP102">
        <f ca="1">IF(Table1[[#This Row],[Column5]]="IT",1,0)</f>
        <v>0</v>
      </c>
      <c r="AQ102">
        <f ca="1">IF(Table1[[#This Row],[Column5]]="Construction",1,0)</f>
        <v>0</v>
      </c>
      <c r="AR102">
        <f ca="1">IF(Table1[[#This Row],[Column5]]="Agriculture",1,0)</f>
        <v>1</v>
      </c>
      <c r="AS102">
        <f ca="1">IF(Table1[[#This Row],[Column5]]="General",1,0)</f>
        <v>0</v>
      </c>
      <c r="AT102" s="8"/>
      <c r="AZ102" s="7">
        <f t="shared" ca="1" si="77"/>
        <v>1886.6521188897673</v>
      </c>
      <c r="BC102" s="8"/>
      <c r="BE102" s="7">
        <f t="shared" ca="1" si="61"/>
        <v>1</v>
      </c>
      <c r="BG102" s="8"/>
      <c r="BI102" s="7"/>
      <c r="BJ102" s="21">
        <f t="shared" ca="1" si="62"/>
        <v>0.31551042662656203</v>
      </c>
      <c r="BK102">
        <f t="shared" ca="1" si="63"/>
        <v>0</v>
      </c>
      <c r="BL102" s="8"/>
      <c r="BN102" s="7">
        <f t="shared" ca="1" si="64"/>
        <v>0</v>
      </c>
      <c r="BO102" s="42">
        <f t="shared" ca="1" si="65"/>
        <v>0</v>
      </c>
      <c r="BP102" s="42">
        <f t="shared" ca="1" si="66"/>
        <v>0</v>
      </c>
      <c r="BQ102" s="42">
        <f t="shared" ca="1" si="67"/>
        <v>0</v>
      </c>
      <c r="BR102" s="42">
        <f t="shared" ca="1" si="68"/>
        <v>0</v>
      </c>
      <c r="BS102" s="42">
        <f t="shared" ca="1" si="69"/>
        <v>0</v>
      </c>
      <c r="BT102" s="42">
        <f t="shared" ca="1" si="70"/>
        <v>0</v>
      </c>
      <c r="BU102" s="42">
        <f t="shared" ca="1" si="71"/>
        <v>0</v>
      </c>
      <c r="BV102" s="42">
        <f t="shared" ca="1" si="72"/>
        <v>0</v>
      </c>
      <c r="BW102" s="42">
        <f t="shared" ca="1" si="73"/>
        <v>85505</v>
      </c>
      <c r="BX102" s="8">
        <f t="shared" ca="1" si="74"/>
        <v>0</v>
      </c>
      <c r="BZ102" s="7">
        <f t="shared" ca="1" si="75"/>
        <v>1</v>
      </c>
      <c r="CA102" s="42"/>
      <c r="CB102" s="42"/>
      <c r="CC102" s="42"/>
      <c r="CD102" s="8"/>
      <c r="CF102" s="7">
        <f t="shared" ca="1" si="76"/>
        <v>28</v>
      </c>
      <c r="CG102" s="42"/>
      <c r="CH102" s="8"/>
    </row>
    <row r="103" spans="2:86" x14ac:dyDescent="0.3">
      <c r="B103">
        <f t="shared" ca="1" si="41"/>
        <v>1</v>
      </c>
      <c r="C103" t="str">
        <f t="shared" ca="1" si="42"/>
        <v>Men</v>
      </c>
      <c r="D103">
        <f t="shared" ca="1" si="43"/>
        <v>41</v>
      </c>
      <c r="E103">
        <f t="shared" ca="1" si="44"/>
        <v>3</v>
      </c>
      <c r="F103" t="str">
        <f ca="1">VLOOKUP(E103,$Y$4:$Z$10:Z108,2,0)</f>
        <v>Teaching</v>
      </c>
      <c r="G103">
        <f t="shared" ca="1" si="45"/>
        <v>4</v>
      </c>
      <c r="H103" t="str">
        <f t="shared" ca="1" si="46"/>
        <v>Technical</v>
      </c>
      <c r="I103">
        <f t="shared" ca="1" si="47"/>
        <v>1</v>
      </c>
      <c r="J103">
        <f t="shared" ca="1" si="48"/>
        <v>2</v>
      </c>
      <c r="K103">
        <f t="shared" ca="1" si="49"/>
        <v>42490</v>
      </c>
      <c r="L103">
        <f t="shared" ca="1" si="50"/>
        <v>3</v>
      </c>
      <c r="M103" t="str">
        <f t="shared" ca="1" si="51"/>
        <v>Northwest Ter</v>
      </c>
      <c r="N103">
        <f t="shared" ca="1" si="52"/>
        <v>127470</v>
      </c>
      <c r="O103">
        <f t="shared" ca="1" si="53"/>
        <v>84206.475672572036</v>
      </c>
      <c r="P103">
        <f t="shared" ca="1" si="54"/>
        <v>22433.1152476067</v>
      </c>
      <c r="Q103">
        <f t="shared" ca="1" si="55"/>
        <v>20644</v>
      </c>
      <c r="R103">
        <f t="shared" ca="1" si="56"/>
        <v>41220.364247404723</v>
      </c>
      <c r="S103">
        <f t="shared" ca="1" si="57"/>
        <v>37953.465981779555</v>
      </c>
      <c r="T103">
        <f t="shared" ca="1" si="58"/>
        <v>187856.58122938627</v>
      </c>
      <c r="U103">
        <f t="shared" ca="1" si="59"/>
        <v>146070.83991997677</v>
      </c>
      <c r="V103">
        <f t="shared" ca="1" si="60"/>
        <v>41785.741309409495</v>
      </c>
      <c r="AF103" s="7">
        <f t="shared" ca="1" si="39"/>
        <v>1</v>
      </c>
      <c r="AG103">
        <f t="shared" ca="1" si="40"/>
        <v>0</v>
      </c>
      <c r="AI103" s="8"/>
      <c r="AN103" s="7">
        <f ca="1">IF(Table1[[#This Row],[Column5]]="Teaching",1,0)</f>
        <v>1</v>
      </c>
      <c r="AO103">
        <f ca="1">IF(Table1[[#This Row],[Column5]]="Health",1,0)</f>
        <v>0</v>
      </c>
      <c r="AP103">
        <f ca="1">IF(Table1[[#This Row],[Column5]]="IT",1,0)</f>
        <v>0</v>
      </c>
      <c r="AQ103">
        <f ca="1">IF(Table1[[#This Row],[Column5]]="Construction",1,0)</f>
        <v>0</v>
      </c>
      <c r="AR103">
        <f ca="1">IF(Table1[[#This Row],[Column5]]="Agriculture",1,0)</f>
        <v>0</v>
      </c>
      <c r="AS103">
        <f ca="1">IF(Table1[[#This Row],[Column5]]="General",1,0)</f>
        <v>0</v>
      </c>
      <c r="AT103" s="8"/>
      <c r="AZ103" s="7">
        <f t="shared" ca="1" si="77"/>
        <v>19481.273762678928</v>
      </c>
      <c r="BC103" s="8"/>
      <c r="BE103" s="7">
        <f t="shared" ca="1" si="61"/>
        <v>0</v>
      </c>
      <c r="BG103" s="8"/>
      <c r="BI103" s="7"/>
      <c r="BJ103" s="21">
        <f t="shared" ca="1" si="62"/>
        <v>0.89047971169507589</v>
      </c>
      <c r="BK103">
        <f t="shared" ca="1" si="63"/>
        <v>0</v>
      </c>
      <c r="BL103" s="8"/>
      <c r="BN103" s="7">
        <f t="shared" ca="1" si="64"/>
        <v>0</v>
      </c>
      <c r="BO103" s="42">
        <f t="shared" ca="1" si="65"/>
        <v>0</v>
      </c>
      <c r="BP103" s="42">
        <f t="shared" ca="1" si="66"/>
        <v>0</v>
      </c>
      <c r="BQ103" s="42">
        <f t="shared" ca="1" si="67"/>
        <v>0</v>
      </c>
      <c r="BR103" s="42">
        <f t="shared" ca="1" si="68"/>
        <v>0</v>
      </c>
      <c r="BS103" s="42">
        <f t="shared" ca="1" si="69"/>
        <v>76035</v>
      </c>
      <c r="BT103" s="42">
        <f t="shared" ca="1" si="70"/>
        <v>0</v>
      </c>
      <c r="BU103" s="42">
        <f t="shared" ca="1" si="71"/>
        <v>0</v>
      </c>
      <c r="BV103" s="42">
        <f t="shared" ca="1" si="72"/>
        <v>0</v>
      </c>
      <c r="BW103" s="42">
        <f t="shared" ca="1" si="73"/>
        <v>0</v>
      </c>
      <c r="BX103" s="8">
        <f t="shared" ca="1" si="74"/>
        <v>0</v>
      </c>
      <c r="BZ103" s="7">
        <f t="shared" ca="1" si="75"/>
        <v>0</v>
      </c>
      <c r="CA103" s="42"/>
      <c r="CB103" s="42"/>
      <c r="CC103" s="42"/>
      <c r="CD103" s="8"/>
      <c r="CF103" s="7">
        <f t="shared" ca="1" si="76"/>
        <v>33</v>
      </c>
      <c r="CG103" s="42"/>
      <c r="CH103" s="8"/>
    </row>
    <row r="104" spans="2:86" x14ac:dyDescent="0.3">
      <c r="B104">
        <f t="shared" ca="1" si="41"/>
        <v>1</v>
      </c>
      <c r="C104" t="str">
        <f t="shared" ca="1" si="42"/>
        <v>Men</v>
      </c>
      <c r="D104">
        <f t="shared" ca="1" si="43"/>
        <v>43</v>
      </c>
      <c r="E104">
        <f t="shared" ca="1" si="44"/>
        <v>2</v>
      </c>
      <c r="F104" t="str">
        <f ca="1">VLOOKUP(E104,$Y$4:$Z$10:Z109,2,0)</f>
        <v>Construction</v>
      </c>
      <c r="G104">
        <f t="shared" ca="1" si="45"/>
        <v>4</v>
      </c>
      <c r="H104" t="str">
        <f t="shared" ca="1" si="46"/>
        <v>Technical</v>
      </c>
      <c r="I104">
        <f t="shared" ca="1" si="47"/>
        <v>1</v>
      </c>
      <c r="J104">
        <f t="shared" ca="1" si="48"/>
        <v>3</v>
      </c>
      <c r="K104">
        <f t="shared" ca="1" si="49"/>
        <v>48967</v>
      </c>
      <c r="L104">
        <f t="shared" ca="1" si="50"/>
        <v>10</v>
      </c>
      <c r="M104" t="str">
        <f t="shared" ca="1" si="51"/>
        <v>Nova Scotia</v>
      </c>
      <c r="N104">
        <f t="shared" ca="1" si="52"/>
        <v>146901</v>
      </c>
      <c r="O104">
        <f t="shared" ca="1" si="53"/>
        <v>83532.195615429722</v>
      </c>
      <c r="P104">
        <f t="shared" ca="1" si="54"/>
        <v>125007.95174585674</v>
      </c>
      <c r="Q104">
        <f t="shared" ca="1" si="55"/>
        <v>70042</v>
      </c>
      <c r="R104">
        <f t="shared" ca="1" si="56"/>
        <v>94064.4313942546</v>
      </c>
      <c r="S104">
        <f t="shared" ca="1" si="57"/>
        <v>66489.325710708479</v>
      </c>
      <c r="T104">
        <f t="shared" ca="1" si="58"/>
        <v>338398.27745656518</v>
      </c>
      <c r="U104">
        <f t="shared" ca="1" si="59"/>
        <v>247638.62700968434</v>
      </c>
      <c r="V104">
        <f t="shared" ca="1" si="60"/>
        <v>90759.650446880842</v>
      </c>
      <c r="AF104" s="7">
        <f t="shared" ca="1" si="39"/>
        <v>0</v>
      </c>
      <c r="AG104">
        <f t="shared" ca="1" si="40"/>
        <v>1</v>
      </c>
      <c r="AI104" s="8"/>
      <c r="AN104" s="7">
        <f ca="1">IF(Table1[[#This Row],[Column5]]="Teaching",1,0)</f>
        <v>0</v>
      </c>
      <c r="AO104">
        <f ca="1">IF(Table1[[#This Row],[Column5]]="Health",1,0)</f>
        <v>0</v>
      </c>
      <c r="AP104">
        <f ca="1">IF(Table1[[#This Row],[Column5]]="IT",1,0)</f>
        <v>0</v>
      </c>
      <c r="AQ104">
        <f ca="1">IF(Table1[[#This Row],[Column5]]="Construction",1,0)</f>
        <v>1</v>
      </c>
      <c r="AR104">
        <f ca="1">IF(Table1[[#This Row],[Column5]]="Agriculture",1,0)</f>
        <v>0</v>
      </c>
      <c r="AS104">
        <f ca="1">IF(Table1[[#This Row],[Column5]]="General",1,0)</f>
        <v>0</v>
      </c>
      <c r="AT104" s="8"/>
      <c r="AZ104" s="7">
        <f t="shared" ca="1" si="77"/>
        <v>10207.103101665542</v>
      </c>
      <c r="BC104" s="8"/>
      <c r="BE104" s="7">
        <f t="shared" ca="1" si="61"/>
        <v>0</v>
      </c>
      <c r="BG104" s="8"/>
      <c r="BI104" s="7"/>
      <c r="BJ104" s="21">
        <f t="shared" ca="1" si="62"/>
        <v>0.66059838136480764</v>
      </c>
      <c r="BK104">
        <f t="shared" ca="1" si="63"/>
        <v>0</v>
      </c>
      <c r="BL104" s="8"/>
      <c r="BN104" s="7">
        <f t="shared" ca="1" si="64"/>
        <v>0</v>
      </c>
      <c r="BO104" s="42">
        <f t="shared" ca="1" si="65"/>
        <v>0</v>
      </c>
      <c r="BP104" s="42">
        <f t="shared" ca="1" si="66"/>
        <v>42490</v>
      </c>
      <c r="BQ104" s="42">
        <f t="shared" ca="1" si="67"/>
        <v>0</v>
      </c>
      <c r="BR104" s="42">
        <f t="shared" ca="1" si="68"/>
        <v>0</v>
      </c>
      <c r="BS104" s="42">
        <f t="shared" ca="1" si="69"/>
        <v>0</v>
      </c>
      <c r="BT104" s="42">
        <f t="shared" ca="1" si="70"/>
        <v>0</v>
      </c>
      <c r="BU104" s="42">
        <f t="shared" ca="1" si="71"/>
        <v>0</v>
      </c>
      <c r="BV104" s="42">
        <f t="shared" ca="1" si="72"/>
        <v>0</v>
      </c>
      <c r="BW104" s="42">
        <f t="shared" ca="1" si="73"/>
        <v>0</v>
      </c>
      <c r="BX104" s="8">
        <f t="shared" ca="1" si="74"/>
        <v>0</v>
      </c>
      <c r="BZ104" s="7">
        <f t="shared" ca="1" si="75"/>
        <v>0</v>
      </c>
      <c r="CA104" s="42"/>
      <c r="CB104" s="42"/>
      <c r="CC104" s="42"/>
      <c r="CD104" s="8"/>
      <c r="CF104" s="7">
        <f t="shared" ca="1" si="76"/>
        <v>0</v>
      </c>
      <c r="CG104" s="42"/>
      <c r="CH104" s="8"/>
    </row>
    <row r="105" spans="2:86" x14ac:dyDescent="0.3">
      <c r="B105">
        <f t="shared" ca="1" si="41"/>
        <v>2</v>
      </c>
      <c r="C105" t="str">
        <f t="shared" ca="1" si="42"/>
        <v>Women</v>
      </c>
      <c r="D105">
        <f t="shared" ca="1" si="43"/>
        <v>41</v>
      </c>
      <c r="E105">
        <f t="shared" ca="1" si="44"/>
        <v>3</v>
      </c>
      <c r="F105" t="str">
        <f ca="1">VLOOKUP(E105,$Y$4:$Z$10:Z110,2,0)</f>
        <v>Teaching</v>
      </c>
      <c r="G105">
        <f t="shared" ca="1" si="45"/>
        <v>4</v>
      </c>
      <c r="H105" t="str">
        <f t="shared" ca="1" si="46"/>
        <v>Technical</v>
      </c>
      <c r="I105">
        <f t="shared" ca="1" si="47"/>
        <v>2</v>
      </c>
      <c r="J105">
        <f t="shared" ca="1" si="48"/>
        <v>2</v>
      </c>
      <c r="K105">
        <f t="shared" ca="1" si="49"/>
        <v>42070</v>
      </c>
      <c r="L105">
        <f t="shared" ca="1" si="50"/>
        <v>8</v>
      </c>
      <c r="M105" t="str">
        <f t="shared" ca="1" si="51"/>
        <v>NewFarmland</v>
      </c>
      <c r="N105">
        <f t="shared" ca="1" si="52"/>
        <v>168280</v>
      </c>
      <c r="O105">
        <f t="shared" ca="1" si="53"/>
        <v>69812.935617616648</v>
      </c>
      <c r="P105">
        <f t="shared" ca="1" si="54"/>
        <v>56426.028072937195</v>
      </c>
      <c r="Q105">
        <f t="shared" ca="1" si="55"/>
        <v>44703</v>
      </c>
      <c r="R105">
        <f t="shared" ca="1" si="56"/>
        <v>58369.351282695272</v>
      </c>
      <c r="S105">
        <f t="shared" ca="1" si="57"/>
        <v>5314.9237526938123</v>
      </c>
      <c r="T105">
        <f t="shared" ca="1" si="58"/>
        <v>230020.951825631</v>
      </c>
      <c r="U105">
        <f t="shared" ca="1" si="59"/>
        <v>172885.28690031191</v>
      </c>
      <c r="V105">
        <f t="shared" ca="1" si="60"/>
        <v>57135.664925319084</v>
      </c>
      <c r="AF105" s="7">
        <f t="shared" ca="1" si="39"/>
        <v>1</v>
      </c>
      <c r="AG105">
        <f t="shared" ca="1" si="40"/>
        <v>0</v>
      </c>
      <c r="AI105" s="8"/>
      <c r="AN105" s="7">
        <f ca="1">IF(Table1[[#This Row],[Column5]]="Teaching",1,0)</f>
        <v>1</v>
      </c>
      <c r="AO105">
        <f ca="1">IF(Table1[[#This Row],[Column5]]="Health",1,0)</f>
        <v>0</v>
      </c>
      <c r="AP105">
        <f ca="1">IF(Table1[[#This Row],[Column5]]="IT",1,0)</f>
        <v>0</v>
      </c>
      <c r="AQ105">
        <f ca="1">IF(Table1[[#This Row],[Column5]]="Construction",1,0)</f>
        <v>0</v>
      </c>
      <c r="AR105">
        <f ca="1">IF(Table1[[#This Row],[Column5]]="Agriculture",1,0)</f>
        <v>0</v>
      </c>
      <c r="AS105">
        <f ca="1">IF(Table1[[#This Row],[Column5]]="General",1,0)</f>
        <v>0</v>
      </c>
      <c r="AT105" s="8"/>
      <c r="AZ105" s="7">
        <f t="shared" ca="1" si="77"/>
        <v>11216.55762380335</v>
      </c>
      <c r="BC105" s="8"/>
      <c r="BE105" s="7">
        <f t="shared" ca="1" si="61"/>
        <v>0</v>
      </c>
      <c r="BG105" s="8"/>
      <c r="BI105" s="7"/>
      <c r="BJ105" s="21">
        <f t="shared" ca="1" si="62"/>
        <v>0.56862918302414367</v>
      </c>
      <c r="BK105">
        <f t="shared" ca="1" si="63"/>
        <v>0</v>
      </c>
      <c r="BL105" s="8"/>
      <c r="BN105" s="7">
        <f t="shared" ca="1" si="64"/>
        <v>0</v>
      </c>
      <c r="BO105" s="42">
        <f t="shared" ca="1" si="65"/>
        <v>0</v>
      </c>
      <c r="BP105" s="42">
        <f t="shared" ca="1" si="66"/>
        <v>0</v>
      </c>
      <c r="BQ105" s="42">
        <f t="shared" ca="1" si="67"/>
        <v>0</v>
      </c>
      <c r="BR105" s="42">
        <f t="shared" ca="1" si="68"/>
        <v>0</v>
      </c>
      <c r="BS105" s="42">
        <f t="shared" ca="1" si="69"/>
        <v>0</v>
      </c>
      <c r="BT105" s="42">
        <f t="shared" ca="1" si="70"/>
        <v>0</v>
      </c>
      <c r="BU105" s="42">
        <f t="shared" ca="1" si="71"/>
        <v>0</v>
      </c>
      <c r="BV105" s="42">
        <f t="shared" ca="1" si="72"/>
        <v>0</v>
      </c>
      <c r="BW105" s="42">
        <f t="shared" ca="1" si="73"/>
        <v>48967</v>
      </c>
      <c r="BX105" s="8">
        <f t="shared" ca="1" si="74"/>
        <v>0</v>
      </c>
      <c r="BZ105" s="7">
        <f t="shared" ca="1" si="75"/>
        <v>1</v>
      </c>
      <c r="CA105" s="42"/>
      <c r="CB105" s="42"/>
      <c r="CC105" s="42"/>
      <c r="CD105" s="8"/>
      <c r="CF105" s="7">
        <f t="shared" ca="1" si="76"/>
        <v>43</v>
      </c>
      <c r="CG105" s="42"/>
      <c r="CH105" s="8"/>
    </row>
    <row r="106" spans="2:86" x14ac:dyDescent="0.3">
      <c r="B106">
        <f t="shared" ca="1" si="41"/>
        <v>1</v>
      </c>
      <c r="C106" t="str">
        <f t="shared" ca="1" si="42"/>
        <v>Men</v>
      </c>
      <c r="D106">
        <f t="shared" ca="1" si="43"/>
        <v>30</v>
      </c>
      <c r="E106">
        <f t="shared" ca="1" si="44"/>
        <v>6</v>
      </c>
      <c r="F106" t="str">
        <f ca="1">VLOOKUP(E106,$Y$4:$Z$10:Z111,2,0)</f>
        <v>Agriculture</v>
      </c>
      <c r="G106">
        <f t="shared" ca="1" si="45"/>
        <v>3</v>
      </c>
      <c r="H106" t="str">
        <f t="shared" ca="1" si="46"/>
        <v>University</v>
      </c>
      <c r="I106">
        <f t="shared" ca="1" si="47"/>
        <v>0</v>
      </c>
      <c r="J106">
        <f t="shared" ca="1" si="48"/>
        <v>1</v>
      </c>
      <c r="K106">
        <f t="shared" ca="1" si="49"/>
        <v>25032</v>
      </c>
      <c r="L106">
        <f t="shared" ca="1" si="50"/>
        <v>4</v>
      </c>
      <c r="M106" t="str">
        <f t="shared" ca="1" si="51"/>
        <v>Alberta</v>
      </c>
      <c r="N106">
        <f t="shared" ca="1" si="52"/>
        <v>100128</v>
      </c>
      <c r="O106">
        <f t="shared" ca="1" si="53"/>
        <v>92928.629458949858</v>
      </c>
      <c r="P106">
        <f t="shared" ca="1" si="54"/>
        <v>22081.633949629042</v>
      </c>
      <c r="Q106">
        <f t="shared" ca="1" si="55"/>
        <v>17881</v>
      </c>
      <c r="R106">
        <f t="shared" ca="1" si="56"/>
        <v>34274.296731167131</v>
      </c>
      <c r="S106">
        <f t="shared" ca="1" si="57"/>
        <v>7894.8324168082308</v>
      </c>
      <c r="T106">
        <f t="shared" ca="1" si="58"/>
        <v>130104.46636643728</v>
      </c>
      <c r="U106">
        <f t="shared" ca="1" si="59"/>
        <v>145083.926190117</v>
      </c>
      <c r="V106">
        <f t="shared" ca="1" si="60"/>
        <v>-14979.459823679717</v>
      </c>
      <c r="AF106" s="7">
        <f t="shared" ca="1" si="39"/>
        <v>1</v>
      </c>
      <c r="AG106">
        <f t="shared" ca="1" si="40"/>
        <v>0</v>
      </c>
      <c r="AI106" s="8"/>
      <c r="AN106" s="7">
        <f ca="1">IF(Table1[[#This Row],[Column5]]="Teaching",1,0)</f>
        <v>0</v>
      </c>
      <c r="AO106">
        <f ca="1">IF(Table1[[#This Row],[Column5]]="Health",1,0)</f>
        <v>0</v>
      </c>
      <c r="AP106">
        <f ca="1">IF(Table1[[#This Row],[Column5]]="IT",1,0)</f>
        <v>0</v>
      </c>
      <c r="AQ106">
        <f ca="1">IF(Table1[[#This Row],[Column5]]="Construction",1,0)</f>
        <v>0</v>
      </c>
      <c r="AR106">
        <f ca="1">IF(Table1[[#This Row],[Column5]]="Agriculture",1,0)</f>
        <v>1</v>
      </c>
      <c r="AS106">
        <f ca="1">IF(Table1[[#This Row],[Column5]]="General",1,0)</f>
        <v>0</v>
      </c>
      <c r="AT106" s="8"/>
      <c r="AZ106" s="7">
        <f t="shared" ca="1" si="77"/>
        <v>41669.317248618914</v>
      </c>
      <c r="BC106" s="8"/>
      <c r="BE106" s="7">
        <f t="shared" ca="1" si="61"/>
        <v>0</v>
      </c>
      <c r="BG106" s="8"/>
      <c r="BI106" s="7"/>
      <c r="BJ106" s="21">
        <f t="shared" ca="1" si="62"/>
        <v>0.41486175194685432</v>
      </c>
      <c r="BK106">
        <f t="shared" ca="1" si="63"/>
        <v>0</v>
      </c>
      <c r="BL106" s="8"/>
      <c r="BN106" s="7">
        <f t="shared" ca="1" si="64"/>
        <v>0</v>
      </c>
      <c r="BO106" s="42">
        <f t="shared" ca="1" si="65"/>
        <v>0</v>
      </c>
      <c r="BP106" s="42">
        <f t="shared" ca="1" si="66"/>
        <v>0</v>
      </c>
      <c r="BQ106" s="42">
        <f t="shared" ca="1" si="67"/>
        <v>0</v>
      </c>
      <c r="BR106" s="42">
        <f t="shared" ca="1" si="68"/>
        <v>0</v>
      </c>
      <c r="BS106" s="42">
        <f t="shared" ca="1" si="69"/>
        <v>0</v>
      </c>
      <c r="BT106" s="42">
        <f t="shared" ca="1" si="70"/>
        <v>0</v>
      </c>
      <c r="BU106" s="42">
        <f t="shared" ca="1" si="71"/>
        <v>42070</v>
      </c>
      <c r="BV106" s="42">
        <f t="shared" ca="1" si="72"/>
        <v>0</v>
      </c>
      <c r="BW106" s="42">
        <f t="shared" ca="1" si="73"/>
        <v>0</v>
      </c>
      <c r="BX106" s="8">
        <f t="shared" ca="1" si="74"/>
        <v>0</v>
      </c>
      <c r="BZ106" s="7">
        <f t="shared" ca="1" si="75"/>
        <v>1</v>
      </c>
      <c r="CA106" s="42"/>
      <c r="CB106" s="42"/>
      <c r="CC106" s="42"/>
      <c r="CD106" s="8"/>
      <c r="CF106" s="7">
        <f t="shared" ca="1" si="76"/>
        <v>41</v>
      </c>
      <c r="CG106" s="42"/>
      <c r="CH106" s="8"/>
    </row>
    <row r="107" spans="2:86" x14ac:dyDescent="0.3">
      <c r="B107">
        <f t="shared" ca="1" si="41"/>
        <v>1</v>
      </c>
      <c r="C107" t="str">
        <f t="shared" ca="1" si="42"/>
        <v>Men</v>
      </c>
      <c r="D107">
        <f t="shared" ca="1" si="43"/>
        <v>28</v>
      </c>
      <c r="E107">
        <f t="shared" ca="1" si="44"/>
        <v>5</v>
      </c>
      <c r="F107" t="str">
        <f ca="1">VLOOKUP(E107,$Y$4:$Z$10:Z112,2,0)</f>
        <v>General</v>
      </c>
      <c r="G107">
        <f t="shared" ca="1" si="45"/>
        <v>2</v>
      </c>
      <c r="H107" t="str">
        <f t="shared" ca="1" si="46"/>
        <v>College</v>
      </c>
      <c r="I107">
        <f t="shared" ca="1" si="47"/>
        <v>4</v>
      </c>
      <c r="J107">
        <f t="shared" ca="1" si="48"/>
        <v>1</v>
      </c>
      <c r="K107">
        <f t="shared" ca="1" si="49"/>
        <v>49256</v>
      </c>
      <c r="L107">
        <f t="shared" ca="1" si="50"/>
        <v>2</v>
      </c>
      <c r="M107" t="str">
        <f t="shared" ca="1" si="51"/>
        <v>BC</v>
      </c>
      <c r="N107">
        <f t="shared" ca="1" si="52"/>
        <v>197024</v>
      </c>
      <c r="O107">
        <f t="shared" ca="1" si="53"/>
        <v>132468.96910757475</v>
      </c>
      <c r="P107">
        <f t="shared" ca="1" si="54"/>
        <v>36127.063167632434</v>
      </c>
      <c r="Q107">
        <f t="shared" ca="1" si="55"/>
        <v>3794</v>
      </c>
      <c r="R107">
        <f t="shared" ca="1" si="56"/>
        <v>37184.135489277542</v>
      </c>
      <c r="S107">
        <f t="shared" ca="1" si="57"/>
        <v>42347.609147650815</v>
      </c>
      <c r="T107">
        <f t="shared" ca="1" si="58"/>
        <v>275498.67231528327</v>
      </c>
      <c r="U107">
        <f t="shared" ca="1" si="59"/>
        <v>173447.1045968523</v>
      </c>
      <c r="V107">
        <f t="shared" ca="1" si="60"/>
        <v>102051.56771843098</v>
      </c>
      <c r="AF107" s="7">
        <f t="shared" ca="1" si="39"/>
        <v>0</v>
      </c>
      <c r="AG107">
        <f t="shared" ca="1" si="40"/>
        <v>1</v>
      </c>
      <c r="AI107" s="8"/>
      <c r="AN107" s="7">
        <f ca="1">IF(Table1[[#This Row],[Column5]]="Teaching",1,0)</f>
        <v>0</v>
      </c>
      <c r="AO107">
        <f ca="1">IF(Table1[[#This Row],[Column5]]="Health",1,0)</f>
        <v>0</v>
      </c>
      <c r="AP107">
        <f ca="1">IF(Table1[[#This Row],[Column5]]="IT",1,0)</f>
        <v>0</v>
      </c>
      <c r="AQ107">
        <f ca="1">IF(Table1[[#This Row],[Column5]]="Construction",1,0)</f>
        <v>0</v>
      </c>
      <c r="AR107">
        <f ca="1">IF(Table1[[#This Row],[Column5]]="Agriculture",1,0)</f>
        <v>0</v>
      </c>
      <c r="AS107">
        <f ca="1">IF(Table1[[#This Row],[Column5]]="General",1,0)</f>
        <v>1</v>
      </c>
      <c r="AT107" s="8"/>
      <c r="AZ107" s="7">
        <f t="shared" ca="1" si="77"/>
        <v>28213.014036468598</v>
      </c>
      <c r="BC107" s="8"/>
      <c r="BE107" s="7">
        <f t="shared" ca="1" si="61"/>
        <v>0</v>
      </c>
      <c r="BG107" s="8"/>
      <c r="BI107" s="7"/>
      <c r="BJ107" s="21">
        <f t="shared" ca="1" si="62"/>
        <v>0.92809832872872577</v>
      </c>
      <c r="BK107">
        <f t="shared" ca="1" si="63"/>
        <v>0</v>
      </c>
      <c r="BL107" s="8"/>
      <c r="BN107" s="7">
        <f t="shared" ca="1" si="64"/>
        <v>0</v>
      </c>
      <c r="BO107" s="42">
        <f t="shared" ca="1" si="65"/>
        <v>0</v>
      </c>
      <c r="BP107" s="42">
        <f t="shared" ca="1" si="66"/>
        <v>0</v>
      </c>
      <c r="BQ107" s="42">
        <f t="shared" ca="1" si="67"/>
        <v>25032</v>
      </c>
      <c r="BR107" s="42">
        <f t="shared" ca="1" si="68"/>
        <v>0</v>
      </c>
      <c r="BS107" s="42">
        <f t="shared" ca="1" si="69"/>
        <v>0</v>
      </c>
      <c r="BT107" s="42">
        <f t="shared" ca="1" si="70"/>
        <v>0</v>
      </c>
      <c r="BU107" s="42">
        <f t="shared" ca="1" si="71"/>
        <v>0</v>
      </c>
      <c r="BV107" s="42">
        <f t="shared" ca="1" si="72"/>
        <v>0</v>
      </c>
      <c r="BW107" s="42">
        <f t="shared" ca="1" si="73"/>
        <v>0</v>
      </c>
      <c r="BX107" s="8">
        <f t="shared" ca="1" si="74"/>
        <v>0</v>
      </c>
      <c r="BZ107" s="7">
        <f t="shared" ca="1" si="75"/>
        <v>1</v>
      </c>
      <c r="CA107" s="42"/>
      <c r="CB107" s="42"/>
      <c r="CC107" s="42"/>
      <c r="CD107" s="8"/>
      <c r="CF107" s="7">
        <f t="shared" ca="1" si="76"/>
        <v>0</v>
      </c>
      <c r="CG107" s="42"/>
      <c r="CH107" s="8"/>
    </row>
    <row r="108" spans="2:86" x14ac:dyDescent="0.3">
      <c r="B108">
        <f t="shared" ca="1" si="41"/>
        <v>2</v>
      </c>
      <c r="C108" t="str">
        <f t="shared" ca="1" si="42"/>
        <v>Women</v>
      </c>
      <c r="D108">
        <f t="shared" ca="1" si="43"/>
        <v>33</v>
      </c>
      <c r="E108">
        <f t="shared" ca="1" si="44"/>
        <v>2</v>
      </c>
      <c r="F108" t="str">
        <f ca="1">VLOOKUP(E108,$Y$4:$Z$10:Z113,2,0)</f>
        <v>Construction</v>
      </c>
      <c r="G108">
        <f t="shared" ca="1" si="45"/>
        <v>2</v>
      </c>
      <c r="H108" t="str">
        <f t="shared" ca="1" si="46"/>
        <v>College</v>
      </c>
      <c r="I108">
        <f t="shared" ca="1" si="47"/>
        <v>4</v>
      </c>
      <c r="J108">
        <f t="shared" ca="1" si="48"/>
        <v>1</v>
      </c>
      <c r="K108">
        <f t="shared" ca="1" si="49"/>
        <v>81615</v>
      </c>
      <c r="L108">
        <f t="shared" ca="1" si="50"/>
        <v>10</v>
      </c>
      <c r="M108" t="str">
        <f t="shared" ca="1" si="51"/>
        <v>Nova Scotia</v>
      </c>
      <c r="N108">
        <f t="shared" ca="1" si="52"/>
        <v>489690</v>
      </c>
      <c r="O108">
        <f t="shared" ca="1" si="53"/>
        <v>138179.24176444489</v>
      </c>
      <c r="P108">
        <f t="shared" ca="1" si="54"/>
        <v>56437.939852640971</v>
      </c>
      <c r="Q108">
        <f t="shared" ca="1" si="55"/>
        <v>15677</v>
      </c>
      <c r="R108">
        <f t="shared" ca="1" si="56"/>
        <v>92422.370393990932</v>
      </c>
      <c r="S108">
        <f t="shared" ca="1" si="57"/>
        <v>15496.172580223025</v>
      </c>
      <c r="T108">
        <f t="shared" ca="1" si="58"/>
        <v>561624.11243286403</v>
      </c>
      <c r="U108">
        <f t="shared" ca="1" si="59"/>
        <v>246278.6121584358</v>
      </c>
      <c r="V108">
        <f t="shared" ca="1" si="60"/>
        <v>315345.50027442822</v>
      </c>
      <c r="AF108" s="7">
        <f t="shared" ca="1" si="39"/>
        <v>0</v>
      </c>
      <c r="AG108">
        <f t="shared" ca="1" si="40"/>
        <v>1</v>
      </c>
      <c r="AI108" s="8"/>
      <c r="AN108" s="7">
        <f ca="1">IF(Table1[[#This Row],[Column5]]="Teaching",1,0)</f>
        <v>0</v>
      </c>
      <c r="AO108">
        <f ca="1">IF(Table1[[#This Row],[Column5]]="Health",1,0)</f>
        <v>0</v>
      </c>
      <c r="AP108">
        <f ca="1">IF(Table1[[#This Row],[Column5]]="IT",1,0)</f>
        <v>0</v>
      </c>
      <c r="AQ108">
        <f ca="1">IF(Table1[[#This Row],[Column5]]="Construction",1,0)</f>
        <v>1</v>
      </c>
      <c r="AR108">
        <f ca="1">IF(Table1[[#This Row],[Column5]]="Agriculture",1,0)</f>
        <v>0</v>
      </c>
      <c r="AS108">
        <f ca="1">IF(Table1[[#This Row],[Column5]]="General",1,0)</f>
        <v>0</v>
      </c>
      <c r="AT108" s="8"/>
      <c r="AZ108" s="7">
        <f t="shared" ca="1" si="77"/>
        <v>22081.633949629042</v>
      </c>
      <c r="BC108" s="8"/>
      <c r="BE108" s="7">
        <f t="shared" ca="1" si="61"/>
        <v>0</v>
      </c>
      <c r="BG108" s="8"/>
      <c r="BI108" s="7"/>
      <c r="BJ108" s="21">
        <f t="shared" ca="1" si="62"/>
        <v>0.67234940467950477</v>
      </c>
      <c r="BK108">
        <f t="shared" ca="1" si="63"/>
        <v>0</v>
      </c>
      <c r="BL108" s="8"/>
      <c r="BN108" s="7">
        <f t="shared" ca="1" si="64"/>
        <v>0</v>
      </c>
      <c r="BO108" s="42">
        <f t="shared" ca="1" si="65"/>
        <v>49256</v>
      </c>
      <c r="BP108" s="42">
        <f t="shared" ca="1" si="66"/>
        <v>0</v>
      </c>
      <c r="BQ108" s="42">
        <f t="shared" ca="1" si="67"/>
        <v>0</v>
      </c>
      <c r="BR108" s="42">
        <f t="shared" ca="1" si="68"/>
        <v>0</v>
      </c>
      <c r="BS108" s="42">
        <f t="shared" ca="1" si="69"/>
        <v>0</v>
      </c>
      <c r="BT108" s="42">
        <f t="shared" ca="1" si="70"/>
        <v>0</v>
      </c>
      <c r="BU108" s="42">
        <f t="shared" ca="1" si="71"/>
        <v>0</v>
      </c>
      <c r="BV108" s="42">
        <f t="shared" ca="1" si="72"/>
        <v>0</v>
      </c>
      <c r="BW108" s="42">
        <f t="shared" ca="1" si="73"/>
        <v>0</v>
      </c>
      <c r="BX108" s="8">
        <f t="shared" ca="1" si="74"/>
        <v>0</v>
      </c>
      <c r="BZ108" s="7">
        <f t="shared" ca="1" si="75"/>
        <v>0</v>
      </c>
      <c r="CA108" s="42"/>
      <c r="CB108" s="42"/>
      <c r="CC108" s="42"/>
      <c r="CD108" s="8"/>
      <c r="CF108" s="7">
        <f t="shared" ca="1" si="76"/>
        <v>28</v>
      </c>
      <c r="CG108" s="42"/>
      <c r="CH108" s="8"/>
    </row>
    <row r="109" spans="2:86" x14ac:dyDescent="0.3">
      <c r="B109">
        <f t="shared" ca="1" si="41"/>
        <v>2</v>
      </c>
      <c r="C109" t="str">
        <f t="shared" ca="1" si="42"/>
        <v>Women</v>
      </c>
      <c r="D109">
        <f t="shared" ca="1" si="43"/>
        <v>34</v>
      </c>
      <c r="E109">
        <f t="shared" ca="1" si="44"/>
        <v>4</v>
      </c>
      <c r="F109" t="str">
        <f ca="1">VLOOKUP(E109,$Y$4:$Z$10:Z114,2,0)</f>
        <v>IT</v>
      </c>
      <c r="G109">
        <f t="shared" ca="1" si="45"/>
        <v>5</v>
      </c>
      <c r="H109" t="str">
        <f t="shared" ca="1" si="46"/>
        <v>Other</v>
      </c>
      <c r="I109">
        <f t="shared" ca="1" si="47"/>
        <v>3</v>
      </c>
      <c r="J109">
        <f t="shared" ca="1" si="48"/>
        <v>3</v>
      </c>
      <c r="K109">
        <f t="shared" ca="1" si="49"/>
        <v>69663</v>
      </c>
      <c r="L109">
        <f t="shared" ca="1" si="50"/>
        <v>10</v>
      </c>
      <c r="M109" t="str">
        <f t="shared" ca="1" si="51"/>
        <v>Nova Scotia</v>
      </c>
      <c r="N109">
        <f t="shared" ca="1" si="52"/>
        <v>348315</v>
      </c>
      <c r="O109">
        <f t="shared" ca="1" si="53"/>
        <v>327328.5400959918</v>
      </c>
      <c r="P109">
        <f t="shared" ca="1" si="54"/>
        <v>109538.80573730088</v>
      </c>
      <c r="Q109">
        <f t="shared" ca="1" si="55"/>
        <v>624</v>
      </c>
      <c r="R109">
        <f t="shared" ca="1" si="56"/>
        <v>20086.136701529424</v>
      </c>
      <c r="S109">
        <f t="shared" ca="1" si="57"/>
        <v>70596.611099797708</v>
      </c>
      <c r="T109">
        <f t="shared" ca="1" si="58"/>
        <v>528450.41683709854</v>
      </c>
      <c r="U109">
        <f t="shared" ca="1" si="59"/>
        <v>348038.67679752124</v>
      </c>
      <c r="V109">
        <f t="shared" ca="1" si="60"/>
        <v>180411.7400395773</v>
      </c>
      <c r="AF109" s="7">
        <f t="shared" ca="1" si="39"/>
        <v>1</v>
      </c>
      <c r="AG109">
        <f t="shared" ca="1" si="40"/>
        <v>0</v>
      </c>
      <c r="AI109" s="8"/>
      <c r="AN109" s="7">
        <f ca="1">IF(Table1[[#This Row],[Column5]]="Teaching",1,0)</f>
        <v>0</v>
      </c>
      <c r="AO109">
        <f ca="1">IF(Table1[[#This Row],[Column5]]="Health",1,0)</f>
        <v>0</v>
      </c>
      <c r="AP109">
        <f ca="1">IF(Table1[[#This Row],[Column5]]="IT",1,0)</f>
        <v>1</v>
      </c>
      <c r="AQ109">
        <f ca="1">IF(Table1[[#This Row],[Column5]]="Construction",1,0)</f>
        <v>0</v>
      </c>
      <c r="AR109">
        <f ca="1">IF(Table1[[#This Row],[Column5]]="Agriculture",1,0)</f>
        <v>0</v>
      </c>
      <c r="AS109">
        <f ca="1">IF(Table1[[#This Row],[Column5]]="General",1,0)</f>
        <v>0</v>
      </c>
      <c r="AT109" s="8"/>
      <c r="AZ109" s="7">
        <f t="shared" ca="1" si="77"/>
        <v>36127.063167632434</v>
      </c>
      <c r="BC109" s="8"/>
      <c r="BE109" s="7">
        <f t="shared" ca="1" si="61"/>
        <v>0</v>
      </c>
      <c r="BG109" s="8"/>
      <c r="BI109" s="7"/>
      <c r="BJ109" s="21">
        <f t="shared" ca="1" si="62"/>
        <v>0.28217697270608932</v>
      </c>
      <c r="BK109">
        <f t="shared" ca="1" si="63"/>
        <v>1</v>
      </c>
      <c r="BL109" s="8"/>
      <c r="BN109" s="7">
        <f t="shared" ca="1" si="64"/>
        <v>0</v>
      </c>
      <c r="BO109" s="42">
        <f t="shared" ca="1" si="65"/>
        <v>0</v>
      </c>
      <c r="BP109" s="42">
        <f t="shared" ca="1" si="66"/>
        <v>0</v>
      </c>
      <c r="BQ109" s="42">
        <f t="shared" ca="1" si="67"/>
        <v>0</v>
      </c>
      <c r="BR109" s="42">
        <f t="shared" ca="1" si="68"/>
        <v>0</v>
      </c>
      <c r="BS109" s="42">
        <f t="shared" ca="1" si="69"/>
        <v>0</v>
      </c>
      <c r="BT109" s="42">
        <f t="shared" ca="1" si="70"/>
        <v>0</v>
      </c>
      <c r="BU109" s="42">
        <f t="shared" ca="1" si="71"/>
        <v>0</v>
      </c>
      <c r="BV109" s="42">
        <f t="shared" ca="1" si="72"/>
        <v>0</v>
      </c>
      <c r="BW109" s="42">
        <f t="shared" ca="1" si="73"/>
        <v>81615</v>
      </c>
      <c r="BX109" s="8">
        <f t="shared" ca="1" si="74"/>
        <v>0</v>
      </c>
      <c r="BZ109" s="7">
        <f t="shared" ca="1" si="75"/>
        <v>1</v>
      </c>
      <c r="CA109" s="42"/>
      <c r="CB109" s="42"/>
      <c r="CC109" s="42"/>
      <c r="CD109" s="8"/>
      <c r="CF109" s="7">
        <f t="shared" ca="1" si="76"/>
        <v>33</v>
      </c>
      <c r="CG109" s="42"/>
      <c r="CH109" s="8"/>
    </row>
    <row r="110" spans="2:86" x14ac:dyDescent="0.3">
      <c r="B110">
        <f t="shared" ca="1" si="41"/>
        <v>1</v>
      </c>
      <c r="C110" t="str">
        <f t="shared" ca="1" si="42"/>
        <v>Men</v>
      </c>
      <c r="D110">
        <f t="shared" ca="1" si="43"/>
        <v>42</v>
      </c>
      <c r="E110">
        <f t="shared" ca="1" si="44"/>
        <v>2</v>
      </c>
      <c r="F110" t="str">
        <f ca="1">VLOOKUP(E110,$Y$4:$Z$10:Z115,2,0)</f>
        <v>Construction</v>
      </c>
      <c r="G110">
        <f t="shared" ca="1" si="45"/>
        <v>5</v>
      </c>
      <c r="H110" t="str">
        <f t="shared" ca="1" si="46"/>
        <v>Other</v>
      </c>
      <c r="I110">
        <f t="shared" ca="1" si="47"/>
        <v>0</v>
      </c>
      <c r="J110">
        <f t="shared" ca="1" si="48"/>
        <v>2</v>
      </c>
      <c r="K110">
        <f t="shared" ca="1" si="49"/>
        <v>37834</v>
      </c>
      <c r="L110">
        <f t="shared" ca="1" si="50"/>
        <v>6</v>
      </c>
      <c r="M110" t="str">
        <f t="shared" ca="1" si="51"/>
        <v>Manitoba</v>
      </c>
      <c r="N110">
        <f t="shared" ca="1" si="52"/>
        <v>151336</v>
      </c>
      <c r="O110">
        <f t="shared" ca="1" si="53"/>
        <v>91241.572484606731</v>
      </c>
      <c r="P110">
        <f t="shared" ca="1" si="54"/>
        <v>13367.000863528743</v>
      </c>
      <c r="Q110">
        <f t="shared" ca="1" si="55"/>
        <v>8431</v>
      </c>
      <c r="R110">
        <f t="shared" ca="1" si="56"/>
        <v>68872.379574628241</v>
      </c>
      <c r="S110">
        <f t="shared" ca="1" si="57"/>
        <v>42827.952796040081</v>
      </c>
      <c r="T110">
        <f t="shared" ca="1" si="58"/>
        <v>207530.95365956883</v>
      </c>
      <c r="U110">
        <f t="shared" ca="1" si="59"/>
        <v>168544.95205923496</v>
      </c>
      <c r="V110">
        <f t="shared" ca="1" si="60"/>
        <v>38986.001600333868</v>
      </c>
      <c r="AF110" s="7">
        <f t="shared" ca="1" si="39"/>
        <v>0</v>
      </c>
      <c r="AG110">
        <f t="shared" ca="1" si="40"/>
        <v>1</v>
      </c>
      <c r="AI110" s="8"/>
      <c r="AN110" s="7">
        <f ca="1">IF(Table1[[#This Row],[Column5]]="Teaching",1,0)</f>
        <v>0</v>
      </c>
      <c r="AO110">
        <f ca="1">IF(Table1[[#This Row],[Column5]]="Health",1,0)</f>
        <v>0</v>
      </c>
      <c r="AP110">
        <f ca="1">IF(Table1[[#This Row],[Column5]]="IT",1,0)</f>
        <v>0</v>
      </c>
      <c r="AQ110">
        <f ca="1">IF(Table1[[#This Row],[Column5]]="Construction",1,0)</f>
        <v>1</v>
      </c>
      <c r="AR110">
        <f ca="1">IF(Table1[[#This Row],[Column5]]="Agriculture",1,0)</f>
        <v>0</v>
      </c>
      <c r="AS110">
        <f ca="1">IF(Table1[[#This Row],[Column5]]="General",1,0)</f>
        <v>0</v>
      </c>
      <c r="AT110" s="8"/>
      <c r="AZ110" s="7">
        <f t="shared" ca="1" si="77"/>
        <v>56437.939852640971</v>
      </c>
      <c r="BC110" s="8"/>
      <c r="BE110" s="7">
        <f t="shared" ca="1" si="61"/>
        <v>0</v>
      </c>
      <c r="BG110" s="8"/>
      <c r="BI110" s="7"/>
      <c r="BJ110" s="21">
        <f t="shared" ca="1" si="62"/>
        <v>0.93974861862392323</v>
      </c>
      <c r="BK110">
        <f t="shared" ca="1" si="63"/>
        <v>0</v>
      </c>
      <c r="BL110" s="8"/>
      <c r="BN110" s="7">
        <f t="shared" ca="1" si="64"/>
        <v>0</v>
      </c>
      <c r="BO110" s="42">
        <f t="shared" ca="1" si="65"/>
        <v>0</v>
      </c>
      <c r="BP110" s="42">
        <f t="shared" ca="1" si="66"/>
        <v>0</v>
      </c>
      <c r="BQ110" s="42">
        <f t="shared" ca="1" si="67"/>
        <v>0</v>
      </c>
      <c r="BR110" s="42">
        <f t="shared" ca="1" si="68"/>
        <v>0</v>
      </c>
      <c r="BS110" s="42">
        <f t="shared" ca="1" si="69"/>
        <v>0</v>
      </c>
      <c r="BT110" s="42">
        <f t="shared" ca="1" si="70"/>
        <v>0</v>
      </c>
      <c r="BU110" s="42">
        <f t="shared" ca="1" si="71"/>
        <v>0</v>
      </c>
      <c r="BV110" s="42">
        <f t="shared" ca="1" si="72"/>
        <v>0</v>
      </c>
      <c r="BW110" s="42">
        <f t="shared" ca="1" si="73"/>
        <v>69663</v>
      </c>
      <c r="BX110" s="8">
        <f t="shared" ca="1" si="74"/>
        <v>0</v>
      </c>
      <c r="BZ110" s="7">
        <f t="shared" ca="1" si="75"/>
        <v>0</v>
      </c>
      <c r="CA110" s="42"/>
      <c r="CB110" s="42"/>
      <c r="CC110" s="42"/>
      <c r="CD110" s="8"/>
      <c r="CF110" s="7">
        <f t="shared" ca="1" si="76"/>
        <v>34</v>
      </c>
      <c r="CG110" s="42"/>
      <c r="CH110" s="8"/>
    </row>
    <row r="111" spans="2:86" x14ac:dyDescent="0.3">
      <c r="B111">
        <f t="shared" ca="1" si="41"/>
        <v>2</v>
      </c>
      <c r="C111" t="str">
        <f t="shared" ca="1" si="42"/>
        <v>Women</v>
      </c>
      <c r="D111">
        <f t="shared" ca="1" si="43"/>
        <v>32</v>
      </c>
      <c r="E111">
        <f t="shared" ca="1" si="44"/>
        <v>1</v>
      </c>
      <c r="F111" t="str">
        <f ca="1">VLOOKUP(E111,$Y$4:$Z$10:Z116,2,0)</f>
        <v>Health</v>
      </c>
      <c r="G111">
        <f t="shared" ca="1" si="45"/>
        <v>5</v>
      </c>
      <c r="H111" t="str">
        <f t="shared" ca="1" si="46"/>
        <v>Other</v>
      </c>
      <c r="I111">
        <f t="shared" ca="1" si="47"/>
        <v>1</v>
      </c>
      <c r="J111">
        <f t="shared" ca="1" si="48"/>
        <v>2</v>
      </c>
      <c r="K111">
        <f t="shared" ca="1" si="49"/>
        <v>63411</v>
      </c>
      <c r="L111">
        <f t="shared" ca="1" si="50"/>
        <v>6</v>
      </c>
      <c r="M111" t="str">
        <f t="shared" ca="1" si="51"/>
        <v>Manitoba</v>
      </c>
      <c r="N111">
        <f t="shared" ca="1" si="52"/>
        <v>317055</v>
      </c>
      <c r="O111">
        <f t="shared" ca="1" si="53"/>
        <v>198299.27528571771</v>
      </c>
      <c r="P111">
        <f t="shared" ca="1" si="54"/>
        <v>20124.510448121411</v>
      </c>
      <c r="Q111">
        <f t="shared" ca="1" si="55"/>
        <v>12090</v>
      </c>
      <c r="R111">
        <f t="shared" ca="1" si="56"/>
        <v>69386.003449864627</v>
      </c>
      <c r="S111">
        <f t="shared" ca="1" si="57"/>
        <v>47151.024191838384</v>
      </c>
      <c r="T111">
        <f t="shared" ca="1" si="58"/>
        <v>384330.53463995981</v>
      </c>
      <c r="U111">
        <f t="shared" ca="1" si="59"/>
        <v>279775.27873558237</v>
      </c>
      <c r="V111">
        <f t="shared" ca="1" si="60"/>
        <v>104555.25590437744</v>
      </c>
      <c r="AF111" s="7">
        <f t="shared" ca="1" si="39"/>
        <v>0</v>
      </c>
      <c r="AG111">
        <f t="shared" ca="1" si="40"/>
        <v>1</v>
      </c>
      <c r="AI111" s="8"/>
      <c r="AN111" s="7">
        <f ca="1">IF(Table1[[#This Row],[Column5]]="Teaching",1,0)</f>
        <v>0</v>
      </c>
      <c r="AO111">
        <f ca="1">IF(Table1[[#This Row],[Column5]]="Health",1,0)</f>
        <v>1</v>
      </c>
      <c r="AP111">
        <f ca="1">IF(Table1[[#This Row],[Column5]]="IT",1,0)</f>
        <v>0</v>
      </c>
      <c r="AQ111">
        <f ca="1">IF(Table1[[#This Row],[Column5]]="Construction",1,0)</f>
        <v>0</v>
      </c>
      <c r="AR111">
        <f ca="1">IF(Table1[[#This Row],[Column5]]="Agriculture",1,0)</f>
        <v>0</v>
      </c>
      <c r="AS111">
        <f ca="1">IF(Table1[[#This Row],[Column5]]="General",1,0)</f>
        <v>0</v>
      </c>
      <c r="AT111" s="8"/>
      <c r="AZ111" s="7">
        <f t="shared" ca="1" si="77"/>
        <v>36512.935245766959</v>
      </c>
      <c r="BC111" s="8"/>
      <c r="BE111" s="7">
        <f t="shared" ca="1" si="61"/>
        <v>0</v>
      </c>
      <c r="BG111" s="8"/>
      <c r="BI111" s="7"/>
      <c r="BJ111" s="21">
        <f t="shared" ca="1" si="62"/>
        <v>0.60290725593782535</v>
      </c>
      <c r="BK111">
        <f t="shared" ca="1" si="63"/>
        <v>0</v>
      </c>
      <c r="BL111" s="8"/>
      <c r="BN111" s="7">
        <f t="shared" ca="1" si="64"/>
        <v>0</v>
      </c>
      <c r="BO111" s="42">
        <f t="shared" ca="1" si="65"/>
        <v>0</v>
      </c>
      <c r="BP111" s="42">
        <f t="shared" ca="1" si="66"/>
        <v>0</v>
      </c>
      <c r="BQ111" s="42">
        <f t="shared" ca="1" si="67"/>
        <v>0</v>
      </c>
      <c r="BR111" s="42">
        <f t="shared" ca="1" si="68"/>
        <v>0</v>
      </c>
      <c r="BS111" s="42">
        <f t="shared" ca="1" si="69"/>
        <v>37834</v>
      </c>
      <c r="BT111" s="42">
        <f t="shared" ca="1" si="70"/>
        <v>0</v>
      </c>
      <c r="BU111" s="42">
        <f t="shared" ca="1" si="71"/>
        <v>0</v>
      </c>
      <c r="BV111" s="42">
        <f t="shared" ca="1" si="72"/>
        <v>0</v>
      </c>
      <c r="BW111" s="42">
        <f t="shared" ca="1" si="73"/>
        <v>0</v>
      </c>
      <c r="BX111" s="8">
        <f t="shared" ca="1" si="74"/>
        <v>0</v>
      </c>
      <c r="BZ111" s="7">
        <f t="shared" ca="1" si="75"/>
        <v>1</v>
      </c>
      <c r="CA111" s="42"/>
      <c r="CB111" s="42"/>
      <c r="CC111" s="42"/>
      <c r="CD111" s="8"/>
      <c r="CF111" s="7">
        <f t="shared" ca="1" si="76"/>
        <v>0</v>
      </c>
      <c r="CG111" s="42"/>
      <c r="CH111" s="8"/>
    </row>
    <row r="112" spans="2:86" x14ac:dyDescent="0.3">
      <c r="B112">
        <f t="shared" ca="1" si="41"/>
        <v>2</v>
      </c>
      <c r="C112" t="str">
        <f t="shared" ca="1" si="42"/>
        <v>Women</v>
      </c>
      <c r="D112">
        <f t="shared" ca="1" si="43"/>
        <v>39</v>
      </c>
      <c r="E112">
        <f t="shared" ca="1" si="44"/>
        <v>6</v>
      </c>
      <c r="F112" t="str">
        <f ca="1">VLOOKUP(E112,$Y$4:$Z$10:Z117,2,0)</f>
        <v>Agriculture</v>
      </c>
      <c r="G112">
        <f t="shared" ca="1" si="45"/>
        <v>2</v>
      </c>
      <c r="H112" t="str">
        <f t="shared" ca="1" si="46"/>
        <v>College</v>
      </c>
      <c r="I112">
        <f t="shared" ca="1" si="47"/>
        <v>2</v>
      </c>
      <c r="J112">
        <f t="shared" ca="1" si="48"/>
        <v>3</v>
      </c>
      <c r="K112">
        <f t="shared" ca="1" si="49"/>
        <v>63671</v>
      </c>
      <c r="L112">
        <f t="shared" ca="1" si="50"/>
        <v>2</v>
      </c>
      <c r="M112" t="str">
        <f t="shared" ca="1" si="51"/>
        <v>BC</v>
      </c>
      <c r="N112">
        <f t="shared" ca="1" si="52"/>
        <v>382026</v>
      </c>
      <c r="O112">
        <f t="shared" ca="1" si="53"/>
        <v>155921.0164513007</v>
      </c>
      <c r="P112">
        <f t="shared" ca="1" si="54"/>
        <v>55146.612392091316</v>
      </c>
      <c r="Q112">
        <f t="shared" ca="1" si="55"/>
        <v>36128</v>
      </c>
      <c r="R112">
        <f t="shared" ca="1" si="56"/>
        <v>73421.599933366277</v>
      </c>
      <c r="S112">
        <f t="shared" ca="1" si="57"/>
        <v>48133.986307871783</v>
      </c>
      <c r="T112">
        <f t="shared" ca="1" si="58"/>
        <v>485306.59869996307</v>
      </c>
      <c r="U112">
        <f t="shared" ca="1" si="59"/>
        <v>265470.616384667</v>
      </c>
      <c r="V112">
        <f t="shared" ca="1" si="60"/>
        <v>219835.98231529607</v>
      </c>
      <c r="AF112" s="7">
        <f t="shared" ca="1" si="39"/>
        <v>0</v>
      </c>
      <c r="AG112">
        <f t="shared" ca="1" si="40"/>
        <v>1</v>
      </c>
      <c r="AI112" s="8"/>
      <c r="AN112" s="7">
        <f ca="1">IF(Table1[[#This Row],[Column5]]="Teaching",1,0)</f>
        <v>0</v>
      </c>
      <c r="AO112">
        <f ca="1">IF(Table1[[#This Row],[Column5]]="Health",1,0)</f>
        <v>0</v>
      </c>
      <c r="AP112">
        <f ca="1">IF(Table1[[#This Row],[Column5]]="IT",1,0)</f>
        <v>0</v>
      </c>
      <c r="AQ112">
        <f ca="1">IF(Table1[[#This Row],[Column5]]="Construction",1,0)</f>
        <v>0</v>
      </c>
      <c r="AR112">
        <f ca="1">IF(Table1[[#This Row],[Column5]]="Agriculture",1,0)</f>
        <v>1</v>
      </c>
      <c r="AS112">
        <f ca="1">IF(Table1[[#This Row],[Column5]]="General",1,0)</f>
        <v>0</v>
      </c>
      <c r="AT112" s="8"/>
      <c r="AZ112" s="7">
        <f t="shared" ca="1" si="77"/>
        <v>6683.5004317643716</v>
      </c>
      <c r="BC112" s="8"/>
      <c r="BE112" s="7">
        <f t="shared" ca="1" si="61"/>
        <v>0</v>
      </c>
      <c r="BG112" s="8"/>
      <c r="BI112" s="7"/>
      <c r="BJ112" s="21">
        <f t="shared" ca="1" si="62"/>
        <v>0.62544124926500988</v>
      </c>
      <c r="BK112">
        <f t="shared" ca="1" si="63"/>
        <v>0</v>
      </c>
      <c r="BL112" s="8"/>
      <c r="BN112" s="7">
        <f t="shared" ca="1" si="64"/>
        <v>0</v>
      </c>
      <c r="BO112" s="42">
        <f t="shared" ca="1" si="65"/>
        <v>0</v>
      </c>
      <c r="BP112" s="42">
        <f t="shared" ca="1" si="66"/>
        <v>0</v>
      </c>
      <c r="BQ112" s="42">
        <f t="shared" ca="1" si="67"/>
        <v>0</v>
      </c>
      <c r="BR112" s="42">
        <f t="shared" ca="1" si="68"/>
        <v>0</v>
      </c>
      <c r="BS112" s="42">
        <f t="shared" ca="1" si="69"/>
        <v>63411</v>
      </c>
      <c r="BT112" s="42">
        <f t="shared" ca="1" si="70"/>
        <v>0</v>
      </c>
      <c r="BU112" s="42">
        <f t="shared" ca="1" si="71"/>
        <v>0</v>
      </c>
      <c r="BV112" s="42">
        <f t="shared" ca="1" si="72"/>
        <v>0</v>
      </c>
      <c r="BW112" s="42">
        <f t="shared" ca="1" si="73"/>
        <v>0</v>
      </c>
      <c r="BX112" s="8">
        <f t="shared" ca="1" si="74"/>
        <v>0</v>
      </c>
      <c r="BZ112" s="7">
        <f t="shared" ca="1" si="75"/>
        <v>1</v>
      </c>
      <c r="CA112" s="42"/>
      <c r="CB112" s="42"/>
      <c r="CC112" s="42"/>
      <c r="CD112" s="8"/>
      <c r="CF112" s="7">
        <f t="shared" ca="1" si="76"/>
        <v>32</v>
      </c>
      <c r="CG112" s="42"/>
      <c r="CH112" s="8"/>
    </row>
    <row r="113" spans="2:86" x14ac:dyDescent="0.3">
      <c r="B113">
        <f t="shared" ca="1" si="41"/>
        <v>2</v>
      </c>
      <c r="C113" t="str">
        <f t="shared" ca="1" si="42"/>
        <v>Women</v>
      </c>
      <c r="D113">
        <f t="shared" ca="1" si="43"/>
        <v>32</v>
      </c>
      <c r="E113">
        <f t="shared" ca="1" si="44"/>
        <v>1</v>
      </c>
      <c r="F113" t="str">
        <f ca="1">VLOOKUP(E113,$Y$4:$Z$10:Z118,2,0)</f>
        <v>Health</v>
      </c>
      <c r="G113">
        <f t="shared" ca="1" si="45"/>
        <v>4</v>
      </c>
      <c r="H113" t="str">
        <f t="shared" ca="1" si="46"/>
        <v>Technical</v>
      </c>
      <c r="I113">
        <f t="shared" ca="1" si="47"/>
        <v>2</v>
      </c>
      <c r="J113">
        <f t="shared" ca="1" si="48"/>
        <v>1</v>
      </c>
      <c r="K113">
        <f t="shared" ca="1" si="49"/>
        <v>27906</v>
      </c>
      <c r="L113">
        <f t="shared" ca="1" si="50"/>
        <v>9</v>
      </c>
      <c r="M113" t="str">
        <f t="shared" ca="1" si="51"/>
        <v>New Bruncwick</v>
      </c>
      <c r="N113">
        <f t="shared" ca="1" si="52"/>
        <v>83718</v>
      </c>
      <c r="O113">
        <f t="shared" ca="1" si="53"/>
        <v>19634.67207092707</v>
      </c>
      <c r="P113">
        <f t="shared" ca="1" si="54"/>
        <v>9590.4477206333377</v>
      </c>
      <c r="Q113">
        <f t="shared" ca="1" si="55"/>
        <v>7465</v>
      </c>
      <c r="R113">
        <f t="shared" ca="1" si="56"/>
        <v>53764.005462671674</v>
      </c>
      <c r="S113">
        <f t="shared" ca="1" si="57"/>
        <v>21304.38557334357</v>
      </c>
      <c r="T113">
        <f t="shared" ca="1" si="58"/>
        <v>114612.8332939769</v>
      </c>
      <c r="U113">
        <f t="shared" ca="1" si="59"/>
        <v>80863.677533598748</v>
      </c>
      <c r="V113">
        <f t="shared" ca="1" si="60"/>
        <v>33749.155760378155</v>
      </c>
      <c r="AF113" s="7">
        <f t="shared" ca="1" si="39"/>
        <v>1</v>
      </c>
      <c r="AG113">
        <f t="shared" ca="1" si="40"/>
        <v>0</v>
      </c>
      <c r="AI113" s="8"/>
      <c r="AN113" s="7">
        <f ca="1">IF(Table1[[#This Row],[Column5]]="Teaching",1,0)</f>
        <v>0</v>
      </c>
      <c r="AO113">
        <f ca="1">IF(Table1[[#This Row],[Column5]]="Health",1,0)</f>
        <v>1</v>
      </c>
      <c r="AP113">
        <f ca="1">IF(Table1[[#This Row],[Column5]]="IT",1,0)</f>
        <v>0</v>
      </c>
      <c r="AQ113">
        <f ca="1">IF(Table1[[#This Row],[Column5]]="Construction",1,0)</f>
        <v>0</v>
      </c>
      <c r="AR113">
        <f ca="1">IF(Table1[[#This Row],[Column5]]="Agriculture",1,0)</f>
        <v>0</v>
      </c>
      <c r="AS113">
        <f ca="1">IF(Table1[[#This Row],[Column5]]="General",1,0)</f>
        <v>0</v>
      </c>
      <c r="AT113" s="8"/>
      <c r="AZ113" s="7">
        <f t="shared" ca="1" si="77"/>
        <v>10062.255224060706</v>
      </c>
      <c r="BC113" s="8"/>
      <c r="BE113" s="7">
        <f t="shared" ca="1" si="61"/>
        <v>0</v>
      </c>
      <c r="BG113" s="8"/>
      <c r="BI113" s="7"/>
      <c r="BJ113" s="21">
        <f t="shared" ca="1" si="62"/>
        <v>0.4081424208072244</v>
      </c>
      <c r="BK113">
        <f t="shared" ca="1" si="63"/>
        <v>0</v>
      </c>
      <c r="BL113" s="8"/>
      <c r="BN113" s="7">
        <f t="shared" ca="1" si="64"/>
        <v>0</v>
      </c>
      <c r="BO113" s="42">
        <f t="shared" ca="1" si="65"/>
        <v>63671</v>
      </c>
      <c r="BP113" s="42">
        <f t="shared" ca="1" si="66"/>
        <v>0</v>
      </c>
      <c r="BQ113" s="42">
        <f t="shared" ca="1" si="67"/>
        <v>0</v>
      </c>
      <c r="BR113" s="42">
        <f t="shared" ca="1" si="68"/>
        <v>0</v>
      </c>
      <c r="BS113" s="42">
        <f t="shared" ca="1" si="69"/>
        <v>0</v>
      </c>
      <c r="BT113" s="42">
        <f t="shared" ca="1" si="70"/>
        <v>0</v>
      </c>
      <c r="BU113" s="42">
        <f t="shared" ca="1" si="71"/>
        <v>0</v>
      </c>
      <c r="BV113" s="42">
        <f t="shared" ca="1" si="72"/>
        <v>0</v>
      </c>
      <c r="BW113" s="42">
        <f t="shared" ca="1" si="73"/>
        <v>0</v>
      </c>
      <c r="BX113" s="8">
        <f t="shared" ca="1" si="74"/>
        <v>0</v>
      </c>
      <c r="BZ113" s="7">
        <f t="shared" ca="1" si="75"/>
        <v>1</v>
      </c>
      <c r="CA113" s="42"/>
      <c r="CB113" s="42"/>
      <c r="CC113" s="42"/>
      <c r="CD113" s="8"/>
      <c r="CF113" s="7">
        <f t="shared" ca="1" si="76"/>
        <v>39</v>
      </c>
      <c r="CG113" s="42"/>
      <c r="CH113" s="8"/>
    </row>
    <row r="114" spans="2:86" x14ac:dyDescent="0.3">
      <c r="B114">
        <f t="shared" ca="1" si="41"/>
        <v>1</v>
      </c>
      <c r="C114" t="str">
        <f t="shared" ca="1" si="42"/>
        <v>Men</v>
      </c>
      <c r="D114">
        <f t="shared" ca="1" si="43"/>
        <v>44</v>
      </c>
      <c r="E114">
        <f t="shared" ca="1" si="44"/>
        <v>5</v>
      </c>
      <c r="F114" t="str">
        <f ca="1">VLOOKUP(E114,$Y$4:$Z$10:Z119,2,0)</f>
        <v>General</v>
      </c>
      <c r="G114">
        <f t="shared" ca="1" si="45"/>
        <v>2</v>
      </c>
      <c r="H114" t="str">
        <f t="shared" ca="1" si="46"/>
        <v>College</v>
      </c>
      <c r="I114">
        <f t="shared" ca="1" si="47"/>
        <v>3</v>
      </c>
      <c r="J114">
        <f t="shared" ca="1" si="48"/>
        <v>1</v>
      </c>
      <c r="K114">
        <f t="shared" ca="1" si="49"/>
        <v>82349</v>
      </c>
      <c r="L114">
        <f t="shared" ca="1" si="50"/>
        <v>10</v>
      </c>
      <c r="M114" t="str">
        <f t="shared" ca="1" si="51"/>
        <v>Nova Scotia</v>
      </c>
      <c r="N114">
        <f t="shared" ca="1" si="52"/>
        <v>494094</v>
      </c>
      <c r="O114">
        <f t="shared" ca="1" si="53"/>
        <v>409666.15903016203</v>
      </c>
      <c r="P114">
        <f t="shared" ca="1" si="54"/>
        <v>2299.068925627776</v>
      </c>
      <c r="Q114">
        <f t="shared" ca="1" si="55"/>
        <v>1774</v>
      </c>
      <c r="R114">
        <f t="shared" ca="1" si="56"/>
        <v>63279.800899895599</v>
      </c>
      <c r="S114">
        <f t="shared" ca="1" si="57"/>
        <v>92846.10719841058</v>
      </c>
      <c r="T114">
        <f t="shared" ca="1" si="58"/>
        <v>589239.17612403841</v>
      </c>
      <c r="U114">
        <f t="shared" ca="1" si="59"/>
        <v>474719.95993005764</v>
      </c>
      <c r="V114">
        <f t="shared" ca="1" si="60"/>
        <v>114519.21619398077</v>
      </c>
      <c r="AF114" s="7">
        <f t="shared" ca="1" si="39"/>
        <v>1</v>
      </c>
      <c r="AG114">
        <f t="shared" ca="1" si="40"/>
        <v>0</v>
      </c>
      <c r="AI114" s="8"/>
      <c r="AN114" s="7">
        <f ca="1">IF(Table1[[#This Row],[Column5]]="Teaching",1,0)</f>
        <v>0</v>
      </c>
      <c r="AO114">
        <f ca="1">IF(Table1[[#This Row],[Column5]]="Health",1,0)</f>
        <v>0</v>
      </c>
      <c r="AP114">
        <f ca="1">IF(Table1[[#This Row],[Column5]]="IT",1,0)</f>
        <v>0</v>
      </c>
      <c r="AQ114">
        <f ca="1">IF(Table1[[#This Row],[Column5]]="Construction",1,0)</f>
        <v>0</v>
      </c>
      <c r="AR114">
        <f ca="1">IF(Table1[[#This Row],[Column5]]="Agriculture",1,0)</f>
        <v>0</v>
      </c>
      <c r="AS114">
        <f ca="1">IF(Table1[[#This Row],[Column5]]="General",1,0)</f>
        <v>1</v>
      </c>
      <c r="AT114" s="8"/>
      <c r="AZ114" s="7">
        <f t="shared" ca="1" si="77"/>
        <v>18382.204130697104</v>
      </c>
      <c r="BC114" s="8"/>
      <c r="BE114" s="7">
        <f t="shared" ca="1" si="61"/>
        <v>0</v>
      </c>
      <c r="BG114" s="8"/>
      <c r="BI114" s="7"/>
      <c r="BJ114" s="21">
        <f t="shared" ca="1" si="62"/>
        <v>0.23453345840711759</v>
      </c>
      <c r="BK114">
        <f t="shared" ca="1" si="63"/>
        <v>1</v>
      </c>
      <c r="BL114" s="8"/>
      <c r="BN114" s="7">
        <f t="shared" ca="1" si="64"/>
        <v>0</v>
      </c>
      <c r="BO114" s="42">
        <f t="shared" ca="1" si="65"/>
        <v>0</v>
      </c>
      <c r="BP114" s="42">
        <f t="shared" ca="1" si="66"/>
        <v>0</v>
      </c>
      <c r="BQ114" s="42">
        <f t="shared" ca="1" si="67"/>
        <v>0</v>
      </c>
      <c r="BR114" s="42">
        <f t="shared" ca="1" si="68"/>
        <v>0</v>
      </c>
      <c r="BS114" s="42">
        <f t="shared" ca="1" si="69"/>
        <v>0</v>
      </c>
      <c r="BT114" s="42">
        <f t="shared" ca="1" si="70"/>
        <v>0</v>
      </c>
      <c r="BU114" s="42">
        <f t="shared" ca="1" si="71"/>
        <v>0</v>
      </c>
      <c r="BV114" s="42">
        <f t="shared" ca="1" si="72"/>
        <v>27906</v>
      </c>
      <c r="BW114" s="42">
        <f t="shared" ca="1" si="73"/>
        <v>0</v>
      </c>
      <c r="BX114" s="8">
        <f t="shared" ca="1" si="74"/>
        <v>0</v>
      </c>
      <c r="BZ114" s="7">
        <f t="shared" ca="1" si="75"/>
        <v>1</v>
      </c>
      <c r="CA114" s="42"/>
      <c r="CB114" s="42"/>
      <c r="CC114" s="42"/>
      <c r="CD114" s="8"/>
      <c r="CF114" s="7">
        <f t="shared" ca="1" si="76"/>
        <v>0</v>
      </c>
      <c r="CG114" s="42"/>
      <c r="CH114" s="8"/>
    </row>
    <row r="115" spans="2:86" x14ac:dyDescent="0.3">
      <c r="B115">
        <f t="shared" ca="1" si="41"/>
        <v>1</v>
      </c>
      <c r="C115" t="str">
        <f t="shared" ca="1" si="42"/>
        <v>Men</v>
      </c>
      <c r="D115">
        <f t="shared" ca="1" si="43"/>
        <v>33</v>
      </c>
      <c r="E115">
        <f t="shared" ca="1" si="44"/>
        <v>6</v>
      </c>
      <c r="F115" t="str">
        <f ca="1">VLOOKUP(E115,$Y$4:$Z$10:Z120,2,0)</f>
        <v>Agriculture</v>
      </c>
      <c r="G115">
        <f t="shared" ca="1" si="45"/>
        <v>1</v>
      </c>
      <c r="H115" t="str">
        <f t="shared" ca="1" si="46"/>
        <v>Highschool</v>
      </c>
      <c r="I115">
        <f t="shared" ca="1" si="47"/>
        <v>1</v>
      </c>
      <c r="J115">
        <f t="shared" ca="1" si="48"/>
        <v>1</v>
      </c>
      <c r="K115">
        <f t="shared" ca="1" si="49"/>
        <v>85491</v>
      </c>
      <c r="L115">
        <f t="shared" ca="1" si="50"/>
        <v>4</v>
      </c>
      <c r="M115" t="str">
        <f t="shared" ca="1" si="51"/>
        <v>Alberta</v>
      </c>
      <c r="N115">
        <f t="shared" ca="1" si="52"/>
        <v>512946</v>
      </c>
      <c r="O115">
        <f t="shared" ca="1" si="53"/>
        <v>435957.96852636285</v>
      </c>
      <c r="P115">
        <f t="shared" ca="1" si="54"/>
        <v>64295.743684275527</v>
      </c>
      <c r="Q115">
        <f t="shared" ca="1" si="55"/>
        <v>26583</v>
      </c>
      <c r="R115">
        <f t="shared" ca="1" si="56"/>
        <v>83419.473858782003</v>
      </c>
      <c r="S115">
        <f t="shared" ca="1" si="57"/>
        <v>10092.072930511786</v>
      </c>
      <c r="T115">
        <f t="shared" ca="1" si="58"/>
        <v>587333.81661478733</v>
      </c>
      <c r="U115">
        <f t="shared" ca="1" si="59"/>
        <v>545960.44238514488</v>
      </c>
      <c r="V115">
        <f t="shared" ca="1" si="60"/>
        <v>41373.374229642446</v>
      </c>
      <c r="AF115" s="7">
        <f t="shared" ca="1" si="39"/>
        <v>0</v>
      </c>
      <c r="AG115">
        <f t="shared" ca="1" si="40"/>
        <v>1</v>
      </c>
      <c r="AI115" s="8"/>
      <c r="AN115" s="7">
        <f ca="1">IF(Table1[[#This Row],[Column5]]="Teaching",1,0)</f>
        <v>0</v>
      </c>
      <c r="AO115">
        <f ca="1">IF(Table1[[#This Row],[Column5]]="Health",1,0)</f>
        <v>0</v>
      </c>
      <c r="AP115">
        <f ca="1">IF(Table1[[#This Row],[Column5]]="IT",1,0)</f>
        <v>0</v>
      </c>
      <c r="AQ115">
        <f ca="1">IF(Table1[[#This Row],[Column5]]="Construction",1,0)</f>
        <v>0</v>
      </c>
      <c r="AR115">
        <f ca="1">IF(Table1[[#This Row],[Column5]]="Agriculture",1,0)</f>
        <v>1</v>
      </c>
      <c r="AS115">
        <f ca="1">IF(Table1[[#This Row],[Column5]]="General",1,0)</f>
        <v>0</v>
      </c>
      <c r="AT115" s="8"/>
      <c r="AZ115" s="7">
        <f t="shared" ca="1" si="77"/>
        <v>9590.4477206333377</v>
      </c>
      <c r="BC115" s="8"/>
      <c r="BE115" s="7">
        <f t="shared" ca="1" si="61"/>
        <v>0</v>
      </c>
      <c r="BG115" s="8"/>
      <c r="BI115" s="7"/>
      <c r="BJ115" s="21">
        <f t="shared" ca="1" si="62"/>
        <v>0.82912595382692778</v>
      </c>
      <c r="BK115">
        <f t="shared" ca="1" si="63"/>
        <v>0</v>
      </c>
      <c r="BL115" s="8"/>
      <c r="BN115" s="7">
        <f t="shared" ca="1" si="64"/>
        <v>0</v>
      </c>
      <c r="BO115" s="42">
        <f t="shared" ca="1" si="65"/>
        <v>0</v>
      </c>
      <c r="BP115" s="42">
        <f t="shared" ca="1" si="66"/>
        <v>0</v>
      </c>
      <c r="BQ115" s="42">
        <f t="shared" ca="1" si="67"/>
        <v>0</v>
      </c>
      <c r="BR115" s="42">
        <f t="shared" ca="1" si="68"/>
        <v>0</v>
      </c>
      <c r="BS115" s="42">
        <f t="shared" ca="1" si="69"/>
        <v>0</v>
      </c>
      <c r="BT115" s="42">
        <f t="shared" ca="1" si="70"/>
        <v>0</v>
      </c>
      <c r="BU115" s="42">
        <f t="shared" ca="1" si="71"/>
        <v>0</v>
      </c>
      <c r="BV115" s="42">
        <f t="shared" ca="1" si="72"/>
        <v>0</v>
      </c>
      <c r="BW115" s="42">
        <f t="shared" ca="1" si="73"/>
        <v>82349</v>
      </c>
      <c r="BX115" s="8">
        <f t="shared" ca="1" si="74"/>
        <v>0</v>
      </c>
      <c r="BZ115" s="7">
        <f t="shared" ca="1" si="75"/>
        <v>0</v>
      </c>
      <c r="CA115" s="42"/>
      <c r="CB115" s="42"/>
      <c r="CC115" s="42"/>
      <c r="CD115" s="8"/>
      <c r="CF115" s="7">
        <f t="shared" ca="1" si="76"/>
        <v>44</v>
      </c>
      <c r="CG115" s="42"/>
      <c r="CH115" s="8"/>
    </row>
    <row r="116" spans="2:86" x14ac:dyDescent="0.3">
      <c r="B116">
        <f t="shared" ca="1" si="41"/>
        <v>2</v>
      </c>
      <c r="C116" t="str">
        <f t="shared" ca="1" si="42"/>
        <v>Women</v>
      </c>
      <c r="D116">
        <f t="shared" ca="1" si="43"/>
        <v>38</v>
      </c>
      <c r="E116">
        <f t="shared" ca="1" si="44"/>
        <v>6</v>
      </c>
      <c r="F116" t="str">
        <f ca="1">VLOOKUP(E116,$Y$4:$Z$10:Z121,2,0)</f>
        <v>Agriculture</v>
      </c>
      <c r="G116">
        <f t="shared" ca="1" si="45"/>
        <v>5</v>
      </c>
      <c r="H116" t="str">
        <f t="shared" ca="1" si="46"/>
        <v>Other</v>
      </c>
      <c r="I116">
        <f t="shared" ca="1" si="47"/>
        <v>2</v>
      </c>
      <c r="J116">
        <f t="shared" ca="1" si="48"/>
        <v>1</v>
      </c>
      <c r="K116">
        <f t="shared" ca="1" si="49"/>
        <v>39855</v>
      </c>
      <c r="L116">
        <f t="shared" ca="1" si="50"/>
        <v>2</v>
      </c>
      <c r="M116" t="str">
        <f t="shared" ca="1" si="51"/>
        <v>BC</v>
      </c>
      <c r="N116">
        <f t="shared" ca="1" si="52"/>
        <v>159420</v>
      </c>
      <c r="O116">
        <f t="shared" ca="1" si="53"/>
        <v>111418.11944463258</v>
      </c>
      <c r="P116">
        <f t="shared" ca="1" si="54"/>
        <v>17836.679959090096</v>
      </c>
      <c r="Q116">
        <f t="shared" ca="1" si="55"/>
        <v>12028</v>
      </c>
      <c r="R116">
        <f t="shared" ca="1" si="56"/>
        <v>72880.133876531734</v>
      </c>
      <c r="S116">
        <f t="shared" ca="1" si="57"/>
        <v>12563.812458590162</v>
      </c>
      <c r="T116">
        <f t="shared" ca="1" si="58"/>
        <v>189820.49241768027</v>
      </c>
      <c r="U116">
        <f t="shared" ca="1" si="59"/>
        <v>196326.25332116432</v>
      </c>
      <c r="V116">
        <f t="shared" ca="1" si="60"/>
        <v>-6505.7609034840425</v>
      </c>
      <c r="AF116" s="7">
        <f t="shared" ca="1" si="39"/>
        <v>0</v>
      </c>
      <c r="AG116">
        <f t="shared" ca="1" si="40"/>
        <v>1</v>
      </c>
      <c r="AI116" s="8"/>
      <c r="AN116" s="7">
        <f ca="1">IF(Table1[[#This Row],[Column5]]="Teaching",1,0)</f>
        <v>0</v>
      </c>
      <c r="AO116">
        <f ca="1">IF(Table1[[#This Row],[Column5]]="Health",1,0)</f>
        <v>0</v>
      </c>
      <c r="AP116">
        <f ca="1">IF(Table1[[#This Row],[Column5]]="IT",1,0)</f>
        <v>0</v>
      </c>
      <c r="AQ116">
        <f ca="1">IF(Table1[[#This Row],[Column5]]="Construction",1,0)</f>
        <v>0</v>
      </c>
      <c r="AR116">
        <f ca="1">IF(Table1[[#This Row],[Column5]]="Agriculture",1,0)</f>
        <v>1</v>
      </c>
      <c r="AS116">
        <f ca="1">IF(Table1[[#This Row],[Column5]]="General",1,0)</f>
        <v>0</v>
      </c>
      <c r="AT116" s="8"/>
      <c r="AZ116" s="7">
        <f t="shared" ca="1" si="77"/>
        <v>2299.068925627776</v>
      </c>
      <c r="BC116" s="8"/>
      <c r="BE116" s="7">
        <f t="shared" ca="1" si="61"/>
        <v>0</v>
      </c>
      <c r="BG116" s="8"/>
      <c r="BI116" s="7"/>
      <c r="BJ116" s="21">
        <f t="shared" ca="1" si="62"/>
        <v>0.84991006563334703</v>
      </c>
      <c r="BK116">
        <f t="shared" ca="1" si="63"/>
        <v>0</v>
      </c>
      <c r="BL116" s="8"/>
      <c r="BN116" s="7">
        <f t="shared" ca="1" si="64"/>
        <v>0</v>
      </c>
      <c r="BO116" s="42">
        <f t="shared" ca="1" si="65"/>
        <v>0</v>
      </c>
      <c r="BP116" s="42">
        <f t="shared" ca="1" si="66"/>
        <v>0</v>
      </c>
      <c r="BQ116" s="42">
        <f t="shared" ca="1" si="67"/>
        <v>85491</v>
      </c>
      <c r="BR116" s="42">
        <f t="shared" ca="1" si="68"/>
        <v>0</v>
      </c>
      <c r="BS116" s="42">
        <f t="shared" ca="1" si="69"/>
        <v>0</v>
      </c>
      <c r="BT116" s="42">
        <f t="shared" ca="1" si="70"/>
        <v>0</v>
      </c>
      <c r="BU116" s="42">
        <f t="shared" ca="1" si="71"/>
        <v>0</v>
      </c>
      <c r="BV116" s="42">
        <f t="shared" ca="1" si="72"/>
        <v>0</v>
      </c>
      <c r="BW116" s="42">
        <f t="shared" ca="1" si="73"/>
        <v>0</v>
      </c>
      <c r="BX116" s="8">
        <f t="shared" ca="1" si="74"/>
        <v>0</v>
      </c>
      <c r="BZ116" s="7">
        <f t="shared" ca="1" si="75"/>
        <v>0</v>
      </c>
      <c r="CA116" s="42"/>
      <c r="CB116" s="42"/>
      <c r="CC116" s="42"/>
      <c r="CD116" s="8"/>
      <c r="CF116" s="7">
        <f t="shared" ca="1" si="76"/>
        <v>0</v>
      </c>
      <c r="CG116" s="42"/>
      <c r="CH116" s="8"/>
    </row>
    <row r="117" spans="2:86" x14ac:dyDescent="0.3">
      <c r="B117">
        <f t="shared" ca="1" si="41"/>
        <v>2</v>
      </c>
      <c r="C117" t="str">
        <f t="shared" ca="1" si="42"/>
        <v>Women</v>
      </c>
      <c r="D117">
        <f t="shared" ca="1" si="43"/>
        <v>38</v>
      </c>
      <c r="E117">
        <f t="shared" ca="1" si="44"/>
        <v>1</v>
      </c>
      <c r="F117" t="str">
        <f ca="1">VLOOKUP(E117,$Y$4:$Z$10:Z122,2,0)</f>
        <v>Health</v>
      </c>
      <c r="G117">
        <f t="shared" ca="1" si="45"/>
        <v>1</v>
      </c>
      <c r="H117" t="str">
        <f t="shared" ca="1" si="46"/>
        <v>Highschool</v>
      </c>
      <c r="I117">
        <f t="shared" ca="1" si="47"/>
        <v>1</v>
      </c>
      <c r="J117">
        <f t="shared" ca="1" si="48"/>
        <v>2</v>
      </c>
      <c r="K117">
        <f t="shared" ca="1" si="49"/>
        <v>40788</v>
      </c>
      <c r="L117">
        <f t="shared" ca="1" si="50"/>
        <v>2</v>
      </c>
      <c r="M117" t="str">
        <f t="shared" ca="1" si="51"/>
        <v>BC</v>
      </c>
      <c r="N117">
        <f t="shared" ca="1" si="52"/>
        <v>203940</v>
      </c>
      <c r="O117">
        <f t="shared" ca="1" si="53"/>
        <v>47655.890811644938</v>
      </c>
      <c r="P117">
        <f t="shared" ca="1" si="54"/>
        <v>28473.595839044672</v>
      </c>
      <c r="Q117">
        <f t="shared" ca="1" si="55"/>
        <v>4042</v>
      </c>
      <c r="R117">
        <f t="shared" ca="1" si="56"/>
        <v>38725.389251882953</v>
      </c>
      <c r="S117">
        <f t="shared" ca="1" si="57"/>
        <v>27249.908195216878</v>
      </c>
      <c r="T117">
        <f t="shared" ca="1" si="58"/>
        <v>259663.50403426154</v>
      </c>
      <c r="U117">
        <f t="shared" ca="1" si="59"/>
        <v>90423.280063527898</v>
      </c>
      <c r="V117">
        <f t="shared" ca="1" si="60"/>
        <v>169240.22397073364</v>
      </c>
      <c r="AF117" s="7">
        <f t="shared" ca="1" si="39"/>
        <v>0</v>
      </c>
      <c r="AG117">
        <f t="shared" ca="1" si="40"/>
        <v>1</v>
      </c>
      <c r="AI117" s="8"/>
      <c r="AN117" s="7">
        <f ca="1">IF(Table1[[#This Row],[Column5]]="Teaching",1,0)</f>
        <v>0</v>
      </c>
      <c r="AO117">
        <f ca="1">IF(Table1[[#This Row],[Column5]]="Health",1,0)</f>
        <v>1</v>
      </c>
      <c r="AP117">
        <f ca="1">IF(Table1[[#This Row],[Column5]]="IT",1,0)</f>
        <v>0</v>
      </c>
      <c r="AQ117">
        <f ca="1">IF(Table1[[#This Row],[Column5]]="Construction",1,0)</f>
        <v>0</v>
      </c>
      <c r="AR117">
        <f ca="1">IF(Table1[[#This Row],[Column5]]="Agriculture",1,0)</f>
        <v>0</v>
      </c>
      <c r="AS117">
        <f ca="1">IF(Table1[[#This Row],[Column5]]="General",1,0)</f>
        <v>0</v>
      </c>
      <c r="AT117" s="8"/>
      <c r="AZ117" s="7">
        <f t="shared" ca="1" si="77"/>
        <v>64295.743684275527</v>
      </c>
      <c r="BC117" s="8"/>
      <c r="BE117" s="7">
        <f t="shared" ca="1" si="61"/>
        <v>0</v>
      </c>
      <c r="BG117" s="8"/>
      <c r="BI117" s="7"/>
      <c r="BJ117" s="21">
        <f t="shared" ca="1" si="62"/>
        <v>0.69889674723769024</v>
      </c>
      <c r="BK117">
        <f t="shared" ca="1" si="63"/>
        <v>0</v>
      </c>
      <c r="BL117" s="8"/>
      <c r="BN117" s="7">
        <f t="shared" ca="1" si="64"/>
        <v>0</v>
      </c>
      <c r="BO117" s="42">
        <f t="shared" ca="1" si="65"/>
        <v>39855</v>
      </c>
      <c r="BP117" s="42">
        <f t="shared" ca="1" si="66"/>
        <v>0</v>
      </c>
      <c r="BQ117" s="42">
        <f t="shared" ca="1" si="67"/>
        <v>0</v>
      </c>
      <c r="BR117" s="42">
        <f t="shared" ca="1" si="68"/>
        <v>0</v>
      </c>
      <c r="BS117" s="42">
        <f t="shared" ca="1" si="69"/>
        <v>0</v>
      </c>
      <c r="BT117" s="42">
        <f t="shared" ca="1" si="70"/>
        <v>0</v>
      </c>
      <c r="BU117" s="42">
        <f t="shared" ca="1" si="71"/>
        <v>0</v>
      </c>
      <c r="BV117" s="42">
        <f t="shared" ca="1" si="72"/>
        <v>0</v>
      </c>
      <c r="BW117" s="42">
        <f t="shared" ca="1" si="73"/>
        <v>0</v>
      </c>
      <c r="BX117" s="8">
        <f t="shared" ca="1" si="74"/>
        <v>0</v>
      </c>
      <c r="BZ117" s="7">
        <f t="shared" ca="1" si="75"/>
        <v>1</v>
      </c>
      <c r="CA117" s="42"/>
      <c r="CB117" s="42"/>
      <c r="CC117" s="42"/>
      <c r="CD117" s="8"/>
      <c r="CF117" s="7">
        <f t="shared" ca="1" si="76"/>
        <v>0</v>
      </c>
      <c r="CG117" s="42"/>
      <c r="CH117" s="8"/>
    </row>
    <row r="118" spans="2:86" x14ac:dyDescent="0.3">
      <c r="B118">
        <f t="shared" ca="1" si="41"/>
        <v>2</v>
      </c>
      <c r="C118" t="str">
        <f t="shared" ca="1" si="42"/>
        <v>Women</v>
      </c>
      <c r="D118">
        <f t="shared" ca="1" si="43"/>
        <v>38</v>
      </c>
      <c r="E118">
        <f t="shared" ca="1" si="44"/>
        <v>3</v>
      </c>
      <c r="F118" t="str">
        <f ca="1">VLOOKUP(E118,$Y$4:$Z$10:Z123,2,0)</f>
        <v>Teaching</v>
      </c>
      <c r="G118">
        <f t="shared" ca="1" si="45"/>
        <v>4</v>
      </c>
      <c r="H118" t="str">
        <f t="shared" ca="1" si="46"/>
        <v>Technical</v>
      </c>
      <c r="I118">
        <f t="shared" ca="1" si="47"/>
        <v>3</v>
      </c>
      <c r="J118">
        <f t="shared" ca="1" si="48"/>
        <v>1</v>
      </c>
      <c r="K118">
        <f t="shared" ca="1" si="49"/>
        <v>81752</v>
      </c>
      <c r="L118">
        <f t="shared" ca="1" si="50"/>
        <v>4</v>
      </c>
      <c r="M118" t="str">
        <f t="shared" ca="1" si="51"/>
        <v>Alberta</v>
      </c>
      <c r="N118">
        <f t="shared" ca="1" si="52"/>
        <v>245256</v>
      </c>
      <c r="O118">
        <f t="shared" ca="1" si="53"/>
        <v>213936.10785430195</v>
      </c>
      <c r="P118">
        <f t="shared" ca="1" si="54"/>
        <v>51291.22341575312</v>
      </c>
      <c r="Q118">
        <f t="shared" ca="1" si="55"/>
        <v>20691</v>
      </c>
      <c r="R118">
        <f t="shared" ca="1" si="56"/>
        <v>57641.96207540184</v>
      </c>
      <c r="S118">
        <f t="shared" ca="1" si="57"/>
        <v>44071.921755316696</v>
      </c>
      <c r="T118">
        <f t="shared" ca="1" si="58"/>
        <v>340619.14517106977</v>
      </c>
      <c r="U118">
        <f t="shared" ca="1" si="59"/>
        <v>292269.06992970378</v>
      </c>
      <c r="V118">
        <f t="shared" ca="1" si="60"/>
        <v>48350.075241365994</v>
      </c>
      <c r="AF118" s="7">
        <f t="shared" ca="1" si="39"/>
        <v>0</v>
      </c>
      <c r="AG118">
        <f t="shared" ca="1" si="40"/>
        <v>1</v>
      </c>
      <c r="AI118" s="8"/>
      <c r="AN118" s="7">
        <f ca="1">IF(Table1[[#This Row],[Column5]]="Teaching",1,0)</f>
        <v>1</v>
      </c>
      <c r="AO118">
        <f ca="1">IF(Table1[[#This Row],[Column5]]="Health",1,0)</f>
        <v>0</v>
      </c>
      <c r="AP118">
        <f ca="1">IF(Table1[[#This Row],[Column5]]="IT",1,0)</f>
        <v>0</v>
      </c>
      <c r="AQ118">
        <f ca="1">IF(Table1[[#This Row],[Column5]]="Construction",1,0)</f>
        <v>0</v>
      </c>
      <c r="AR118">
        <f ca="1">IF(Table1[[#This Row],[Column5]]="Agriculture",1,0)</f>
        <v>0</v>
      </c>
      <c r="AS118">
        <f ca="1">IF(Table1[[#This Row],[Column5]]="General",1,0)</f>
        <v>0</v>
      </c>
      <c r="AT118" s="8"/>
      <c r="AZ118" s="7">
        <f t="shared" ca="1" si="77"/>
        <v>17836.679959090096</v>
      </c>
      <c r="BC118" s="8"/>
      <c r="BE118" s="7">
        <f t="shared" ca="1" si="61"/>
        <v>0</v>
      </c>
      <c r="BG118" s="8"/>
      <c r="BI118" s="7"/>
      <c r="BJ118" s="21">
        <f t="shared" ca="1" si="62"/>
        <v>0.23367603614614563</v>
      </c>
      <c r="BK118">
        <f t="shared" ca="1" si="63"/>
        <v>1</v>
      </c>
      <c r="BL118" s="8"/>
      <c r="BN118" s="7">
        <f t="shared" ca="1" si="64"/>
        <v>0</v>
      </c>
      <c r="BO118" s="42">
        <f t="shared" ca="1" si="65"/>
        <v>40788</v>
      </c>
      <c r="BP118" s="42">
        <f t="shared" ca="1" si="66"/>
        <v>0</v>
      </c>
      <c r="BQ118" s="42">
        <f t="shared" ca="1" si="67"/>
        <v>0</v>
      </c>
      <c r="BR118" s="42">
        <f t="shared" ca="1" si="68"/>
        <v>0</v>
      </c>
      <c r="BS118" s="42">
        <f t="shared" ca="1" si="69"/>
        <v>0</v>
      </c>
      <c r="BT118" s="42">
        <f t="shared" ca="1" si="70"/>
        <v>0</v>
      </c>
      <c r="BU118" s="42">
        <f t="shared" ca="1" si="71"/>
        <v>0</v>
      </c>
      <c r="BV118" s="42">
        <f t="shared" ca="1" si="72"/>
        <v>0</v>
      </c>
      <c r="BW118" s="42">
        <f t="shared" ca="1" si="73"/>
        <v>0</v>
      </c>
      <c r="BX118" s="8">
        <f t="shared" ca="1" si="74"/>
        <v>0</v>
      </c>
      <c r="BZ118" s="7">
        <f t="shared" ca="1" si="75"/>
        <v>0</v>
      </c>
      <c r="CA118" s="42"/>
      <c r="CB118" s="42"/>
      <c r="CC118" s="42"/>
      <c r="CD118" s="8"/>
      <c r="CF118" s="7">
        <f t="shared" ca="1" si="76"/>
        <v>38</v>
      </c>
      <c r="CG118" s="42"/>
      <c r="CH118" s="8"/>
    </row>
    <row r="119" spans="2:86" x14ac:dyDescent="0.3">
      <c r="B119">
        <f t="shared" ca="1" si="41"/>
        <v>2</v>
      </c>
      <c r="C119" t="str">
        <f t="shared" ca="1" si="42"/>
        <v>Women</v>
      </c>
      <c r="D119">
        <f t="shared" ca="1" si="43"/>
        <v>35</v>
      </c>
      <c r="E119">
        <f t="shared" ca="1" si="44"/>
        <v>6</v>
      </c>
      <c r="F119" t="str">
        <f ca="1">VLOOKUP(E119,$Y$4:$Z$10:Z124,2,0)</f>
        <v>Agriculture</v>
      </c>
      <c r="G119">
        <f t="shared" ca="1" si="45"/>
        <v>2</v>
      </c>
      <c r="H119" t="str">
        <f t="shared" ca="1" si="46"/>
        <v>College</v>
      </c>
      <c r="I119">
        <f t="shared" ca="1" si="47"/>
        <v>3</v>
      </c>
      <c r="J119">
        <f t="shared" ca="1" si="48"/>
        <v>1</v>
      </c>
      <c r="K119">
        <f t="shared" ca="1" si="49"/>
        <v>50031</v>
      </c>
      <c r="L119">
        <f t="shared" ca="1" si="50"/>
        <v>8</v>
      </c>
      <c r="M119" t="str">
        <f t="shared" ca="1" si="51"/>
        <v>NewFarmland</v>
      </c>
      <c r="N119">
        <f t="shared" ca="1" si="52"/>
        <v>150093</v>
      </c>
      <c r="O119">
        <f t="shared" ca="1" si="53"/>
        <v>50881.592682662042</v>
      </c>
      <c r="P119">
        <f t="shared" ca="1" si="54"/>
        <v>41043.232205168322</v>
      </c>
      <c r="Q119">
        <f t="shared" ca="1" si="55"/>
        <v>30084</v>
      </c>
      <c r="R119">
        <f t="shared" ca="1" si="56"/>
        <v>59515.735918763334</v>
      </c>
      <c r="S119">
        <f t="shared" ca="1" si="57"/>
        <v>15765.342432517878</v>
      </c>
      <c r="T119">
        <f t="shared" ca="1" si="58"/>
        <v>206901.57463768619</v>
      </c>
      <c r="U119">
        <f t="shared" ca="1" si="59"/>
        <v>140481.32860142537</v>
      </c>
      <c r="V119">
        <f t="shared" ca="1" si="60"/>
        <v>66420.246036260825</v>
      </c>
      <c r="AF119" s="7">
        <f t="shared" ca="1" si="39"/>
        <v>0</v>
      </c>
      <c r="AG119">
        <f t="shared" ca="1" si="40"/>
        <v>1</v>
      </c>
      <c r="AI119" s="8"/>
      <c r="AN119" s="7">
        <f ca="1">IF(Table1[[#This Row],[Column5]]="Teaching",1,0)</f>
        <v>0</v>
      </c>
      <c r="AO119">
        <f ca="1">IF(Table1[[#This Row],[Column5]]="Health",1,0)</f>
        <v>0</v>
      </c>
      <c r="AP119">
        <f ca="1">IF(Table1[[#This Row],[Column5]]="IT",1,0)</f>
        <v>0</v>
      </c>
      <c r="AQ119">
        <f ca="1">IF(Table1[[#This Row],[Column5]]="Construction",1,0)</f>
        <v>0</v>
      </c>
      <c r="AR119">
        <f ca="1">IF(Table1[[#This Row],[Column5]]="Agriculture",1,0)</f>
        <v>1</v>
      </c>
      <c r="AS119">
        <f ca="1">IF(Table1[[#This Row],[Column5]]="General",1,0)</f>
        <v>0</v>
      </c>
      <c r="AT119" s="8"/>
      <c r="AZ119" s="7">
        <f t="shared" ca="1" si="77"/>
        <v>14236.797919522336</v>
      </c>
      <c r="BC119" s="8"/>
      <c r="BE119" s="7">
        <f t="shared" ca="1" si="61"/>
        <v>0</v>
      </c>
      <c r="BG119" s="8"/>
      <c r="BI119" s="7"/>
      <c r="BJ119" s="21">
        <f t="shared" ca="1" si="62"/>
        <v>0.8722971419834864</v>
      </c>
      <c r="BK119">
        <f t="shared" ca="1" si="63"/>
        <v>0</v>
      </c>
      <c r="BL119" s="8"/>
      <c r="BN119" s="7">
        <f t="shared" ca="1" si="64"/>
        <v>0</v>
      </c>
      <c r="BO119" s="42">
        <f t="shared" ca="1" si="65"/>
        <v>0</v>
      </c>
      <c r="BP119" s="42">
        <f t="shared" ca="1" si="66"/>
        <v>0</v>
      </c>
      <c r="BQ119" s="42">
        <f t="shared" ca="1" si="67"/>
        <v>81752</v>
      </c>
      <c r="BR119" s="42">
        <f t="shared" ca="1" si="68"/>
        <v>0</v>
      </c>
      <c r="BS119" s="42">
        <f t="shared" ca="1" si="69"/>
        <v>0</v>
      </c>
      <c r="BT119" s="42">
        <f t="shared" ca="1" si="70"/>
        <v>0</v>
      </c>
      <c r="BU119" s="42">
        <f t="shared" ca="1" si="71"/>
        <v>0</v>
      </c>
      <c r="BV119" s="42">
        <f t="shared" ca="1" si="72"/>
        <v>0</v>
      </c>
      <c r="BW119" s="42">
        <f t="shared" ca="1" si="73"/>
        <v>0</v>
      </c>
      <c r="BX119" s="8">
        <f t="shared" ca="1" si="74"/>
        <v>0</v>
      </c>
      <c r="BZ119" s="7">
        <f t="shared" ca="1" si="75"/>
        <v>0</v>
      </c>
      <c r="CA119" s="42"/>
      <c r="CB119" s="42"/>
      <c r="CC119" s="42"/>
      <c r="CD119" s="8"/>
      <c r="CF119" s="7">
        <f t="shared" ca="1" si="76"/>
        <v>0</v>
      </c>
      <c r="CG119" s="42"/>
      <c r="CH119" s="8"/>
    </row>
    <row r="120" spans="2:86" x14ac:dyDescent="0.3">
      <c r="B120">
        <f t="shared" ca="1" si="41"/>
        <v>2</v>
      </c>
      <c r="C120" t="str">
        <f t="shared" ca="1" si="42"/>
        <v>Women</v>
      </c>
      <c r="D120">
        <f t="shared" ca="1" si="43"/>
        <v>30</v>
      </c>
      <c r="E120">
        <f t="shared" ca="1" si="44"/>
        <v>6</v>
      </c>
      <c r="F120" t="str">
        <f ca="1">VLOOKUP(E120,$Y$4:$Z$10:Z125,2,0)</f>
        <v>Agriculture</v>
      </c>
      <c r="G120">
        <f t="shared" ca="1" si="45"/>
        <v>5</v>
      </c>
      <c r="H120" t="str">
        <f t="shared" ca="1" si="46"/>
        <v>Other</v>
      </c>
      <c r="I120">
        <f t="shared" ca="1" si="47"/>
        <v>3</v>
      </c>
      <c r="J120">
        <f t="shared" ca="1" si="48"/>
        <v>2</v>
      </c>
      <c r="K120">
        <f t="shared" ca="1" si="49"/>
        <v>55973</v>
      </c>
      <c r="L120">
        <f t="shared" ca="1" si="50"/>
        <v>6</v>
      </c>
      <c r="M120" t="str">
        <f t="shared" ca="1" si="51"/>
        <v>Manitoba</v>
      </c>
      <c r="N120">
        <f t="shared" ca="1" si="52"/>
        <v>279865</v>
      </c>
      <c r="O120">
        <f t="shared" ca="1" si="53"/>
        <v>90912.308588719781</v>
      </c>
      <c r="P120">
        <f t="shared" ca="1" si="54"/>
        <v>18230.838173543238</v>
      </c>
      <c r="Q120">
        <f t="shared" ca="1" si="55"/>
        <v>4997</v>
      </c>
      <c r="R120">
        <f t="shared" ca="1" si="56"/>
        <v>100177.19465071226</v>
      </c>
      <c r="S120">
        <f t="shared" ca="1" si="57"/>
        <v>9594.3293969801634</v>
      </c>
      <c r="T120">
        <f t="shared" ca="1" si="58"/>
        <v>307690.16757052339</v>
      </c>
      <c r="U120">
        <f t="shared" ca="1" si="59"/>
        <v>196086.50323943206</v>
      </c>
      <c r="V120">
        <f t="shared" ca="1" si="60"/>
        <v>111603.66433109134</v>
      </c>
      <c r="AF120" s="7">
        <f t="shared" ca="1" si="39"/>
        <v>1</v>
      </c>
      <c r="AG120">
        <f t="shared" ca="1" si="40"/>
        <v>0</v>
      </c>
      <c r="AI120" s="8"/>
      <c r="AN120" s="7">
        <f ca="1">IF(Table1[[#This Row],[Column5]]="Teaching",1,0)</f>
        <v>0</v>
      </c>
      <c r="AO120">
        <f ca="1">IF(Table1[[#This Row],[Column5]]="Health",1,0)</f>
        <v>0</v>
      </c>
      <c r="AP120">
        <f ca="1">IF(Table1[[#This Row],[Column5]]="IT",1,0)</f>
        <v>0</v>
      </c>
      <c r="AQ120">
        <f ca="1">IF(Table1[[#This Row],[Column5]]="Construction",1,0)</f>
        <v>0</v>
      </c>
      <c r="AR120">
        <f ca="1">IF(Table1[[#This Row],[Column5]]="Agriculture",1,0)</f>
        <v>1</v>
      </c>
      <c r="AS120">
        <f ca="1">IF(Table1[[#This Row],[Column5]]="General",1,0)</f>
        <v>0</v>
      </c>
      <c r="AT120" s="8"/>
      <c r="AZ120" s="7">
        <f t="shared" ca="1" si="77"/>
        <v>51291.22341575312</v>
      </c>
      <c r="BC120" s="8"/>
      <c r="BE120" s="7">
        <f t="shared" ca="1" si="61"/>
        <v>0</v>
      </c>
      <c r="BG120" s="8"/>
      <c r="BI120" s="7"/>
      <c r="BJ120" s="21">
        <f t="shared" ca="1" si="62"/>
        <v>0.33900043761309351</v>
      </c>
      <c r="BK120">
        <f t="shared" ca="1" si="63"/>
        <v>0</v>
      </c>
      <c r="BL120" s="8"/>
      <c r="BN120" s="7">
        <f t="shared" ca="1" si="64"/>
        <v>0</v>
      </c>
      <c r="BO120" s="42">
        <f t="shared" ca="1" si="65"/>
        <v>0</v>
      </c>
      <c r="BP120" s="42">
        <f t="shared" ca="1" si="66"/>
        <v>0</v>
      </c>
      <c r="BQ120" s="42">
        <f t="shared" ca="1" si="67"/>
        <v>0</v>
      </c>
      <c r="BR120" s="42">
        <f t="shared" ca="1" si="68"/>
        <v>0</v>
      </c>
      <c r="BS120" s="42">
        <f t="shared" ca="1" si="69"/>
        <v>0</v>
      </c>
      <c r="BT120" s="42">
        <f t="shared" ca="1" si="70"/>
        <v>0</v>
      </c>
      <c r="BU120" s="42">
        <f t="shared" ca="1" si="71"/>
        <v>50031</v>
      </c>
      <c r="BV120" s="42">
        <f t="shared" ca="1" si="72"/>
        <v>0</v>
      </c>
      <c r="BW120" s="42">
        <f t="shared" ca="1" si="73"/>
        <v>0</v>
      </c>
      <c r="BX120" s="8">
        <f t="shared" ca="1" si="74"/>
        <v>0</v>
      </c>
      <c r="BZ120" s="7">
        <f t="shared" ca="1" si="75"/>
        <v>1</v>
      </c>
      <c r="CA120" s="42"/>
      <c r="CB120" s="42"/>
      <c r="CC120" s="42"/>
      <c r="CD120" s="8"/>
      <c r="CF120" s="7">
        <f t="shared" ca="1" si="76"/>
        <v>35</v>
      </c>
      <c r="CG120" s="42"/>
      <c r="CH120" s="8"/>
    </row>
    <row r="121" spans="2:86" x14ac:dyDescent="0.3">
      <c r="B121">
        <f t="shared" ca="1" si="41"/>
        <v>1</v>
      </c>
      <c r="C121" t="str">
        <f t="shared" ca="1" si="42"/>
        <v>Men</v>
      </c>
      <c r="D121">
        <f t="shared" ca="1" si="43"/>
        <v>42</v>
      </c>
      <c r="E121">
        <f t="shared" ca="1" si="44"/>
        <v>4</v>
      </c>
      <c r="F121" t="str">
        <f ca="1">VLOOKUP(E121,$Y$4:$Z$10:Z126,2,0)</f>
        <v>IT</v>
      </c>
      <c r="G121">
        <f t="shared" ca="1" si="45"/>
        <v>4</v>
      </c>
      <c r="H121" t="str">
        <f t="shared" ca="1" si="46"/>
        <v>Technical</v>
      </c>
      <c r="I121">
        <f t="shared" ca="1" si="47"/>
        <v>4</v>
      </c>
      <c r="J121">
        <f t="shared" ca="1" si="48"/>
        <v>1</v>
      </c>
      <c r="K121">
        <f t="shared" ca="1" si="49"/>
        <v>79780</v>
      </c>
      <c r="L121">
        <f t="shared" ca="1" si="50"/>
        <v>1</v>
      </c>
      <c r="M121" t="str">
        <f t="shared" ca="1" si="51"/>
        <v>Yukon</v>
      </c>
      <c r="N121">
        <f t="shared" ca="1" si="52"/>
        <v>319120</v>
      </c>
      <c r="O121">
        <f t="shared" ca="1" si="53"/>
        <v>24833.326169106618</v>
      </c>
      <c r="P121">
        <f t="shared" ca="1" si="54"/>
        <v>29995.46698204536</v>
      </c>
      <c r="Q121">
        <f t="shared" ca="1" si="55"/>
        <v>16043</v>
      </c>
      <c r="R121">
        <f t="shared" ca="1" si="56"/>
        <v>76377.401466895142</v>
      </c>
      <c r="S121">
        <f t="shared" ca="1" si="57"/>
        <v>87619.299899457925</v>
      </c>
      <c r="T121">
        <f t="shared" ca="1" si="58"/>
        <v>436734.76688150328</v>
      </c>
      <c r="U121">
        <f t="shared" ca="1" si="59"/>
        <v>117253.72763600176</v>
      </c>
      <c r="V121">
        <f t="shared" ca="1" si="60"/>
        <v>319481.03924550151</v>
      </c>
      <c r="AF121" s="7">
        <f t="shared" ca="1" si="39"/>
        <v>0</v>
      </c>
      <c r="AG121">
        <f t="shared" ca="1" si="40"/>
        <v>1</v>
      </c>
      <c r="AI121" s="8"/>
      <c r="AN121" s="7">
        <f ca="1">IF(Table1[[#This Row],[Column5]]="Teaching",1,0)</f>
        <v>0</v>
      </c>
      <c r="AO121">
        <f ca="1">IF(Table1[[#This Row],[Column5]]="Health",1,0)</f>
        <v>0</v>
      </c>
      <c r="AP121">
        <f ca="1">IF(Table1[[#This Row],[Column5]]="IT",1,0)</f>
        <v>1</v>
      </c>
      <c r="AQ121">
        <f ca="1">IF(Table1[[#This Row],[Column5]]="Construction",1,0)</f>
        <v>0</v>
      </c>
      <c r="AR121">
        <f ca="1">IF(Table1[[#This Row],[Column5]]="Agriculture",1,0)</f>
        <v>0</v>
      </c>
      <c r="AS121">
        <f ca="1">IF(Table1[[#This Row],[Column5]]="General",1,0)</f>
        <v>0</v>
      </c>
      <c r="AT121" s="8"/>
      <c r="AZ121" s="7">
        <f t="shared" ca="1" si="77"/>
        <v>41043.232205168322</v>
      </c>
      <c r="BC121" s="8"/>
      <c r="BE121" s="7">
        <f t="shared" ca="1" si="61"/>
        <v>1</v>
      </c>
      <c r="BG121" s="8"/>
      <c r="BI121" s="7"/>
      <c r="BJ121" s="21">
        <f t="shared" ca="1" si="62"/>
        <v>0.32484343733128396</v>
      </c>
      <c r="BK121">
        <f t="shared" ca="1" si="63"/>
        <v>0</v>
      </c>
      <c r="BL121" s="8"/>
      <c r="BN121" s="7">
        <f t="shared" ca="1" si="64"/>
        <v>0</v>
      </c>
      <c r="BO121" s="42">
        <f t="shared" ca="1" si="65"/>
        <v>0</v>
      </c>
      <c r="BP121" s="42">
        <f t="shared" ca="1" si="66"/>
        <v>0</v>
      </c>
      <c r="BQ121" s="42">
        <f t="shared" ca="1" si="67"/>
        <v>0</v>
      </c>
      <c r="BR121" s="42">
        <f t="shared" ca="1" si="68"/>
        <v>0</v>
      </c>
      <c r="BS121" s="42">
        <f t="shared" ca="1" si="69"/>
        <v>55973</v>
      </c>
      <c r="BT121" s="42">
        <f t="shared" ca="1" si="70"/>
        <v>0</v>
      </c>
      <c r="BU121" s="42">
        <f t="shared" ca="1" si="71"/>
        <v>0</v>
      </c>
      <c r="BV121" s="42">
        <f t="shared" ca="1" si="72"/>
        <v>0</v>
      </c>
      <c r="BW121" s="42">
        <f t="shared" ca="1" si="73"/>
        <v>0</v>
      </c>
      <c r="BX121" s="8">
        <f t="shared" ca="1" si="74"/>
        <v>0</v>
      </c>
      <c r="BZ121" s="7">
        <f t="shared" ca="1" si="75"/>
        <v>1</v>
      </c>
      <c r="CA121" s="42"/>
      <c r="CB121" s="42"/>
      <c r="CC121" s="42"/>
      <c r="CD121" s="8"/>
      <c r="CF121" s="7">
        <f t="shared" ca="1" si="76"/>
        <v>30</v>
      </c>
      <c r="CG121" s="42"/>
      <c r="CH121" s="8"/>
    </row>
    <row r="122" spans="2:86" x14ac:dyDescent="0.3">
      <c r="B122">
        <f t="shared" ca="1" si="41"/>
        <v>2</v>
      </c>
      <c r="C122" t="str">
        <f t="shared" ca="1" si="42"/>
        <v>Women</v>
      </c>
      <c r="D122">
        <f t="shared" ca="1" si="43"/>
        <v>40</v>
      </c>
      <c r="E122">
        <f t="shared" ca="1" si="44"/>
        <v>1</v>
      </c>
      <c r="F122" t="str">
        <f ca="1">VLOOKUP(E122,$Y$4:$Z$10:Z127,2,0)</f>
        <v>Health</v>
      </c>
      <c r="G122">
        <f t="shared" ca="1" si="45"/>
        <v>3</v>
      </c>
      <c r="H122" t="str">
        <f t="shared" ca="1" si="46"/>
        <v>University</v>
      </c>
      <c r="I122">
        <f t="shared" ca="1" si="47"/>
        <v>0</v>
      </c>
      <c r="J122">
        <f t="shared" ca="1" si="48"/>
        <v>3</v>
      </c>
      <c r="K122">
        <f t="shared" ca="1" si="49"/>
        <v>78717</v>
      </c>
      <c r="L122">
        <f t="shared" ca="1" si="50"/>
        <v>4</v>
      </c>
      <c r="M122" t="str">
        <f t="shared" ca="1" si="51"/>
        <v>Alberta</v>
      </c>
      <c r="N122">
        <f t="shared" ca="1" si="52"/>
        <v>472302</v>
      </c>
      <c r="O122">
        <f t="shared" ca="1" si="53"/>
        <v>324123.29709860263</v>
      </c>
      <c r="P122">
        <f t="shared" ca="1" si="54"/>
        <v>58678.082355600709</v>
      </c>
      <c r="Q122">
        <f t="shared" ca="1" si="55"/>
        <v>23260</v>
      </c>
      <c r="R122">
        <f t="shared" ca="1" si="56"/>
        <v>110133.52839174728</v>
      </c>
      <c r="S122">
        <f t="shared" ca="1" si="57"/>
        <v>394.62280237941138</v>
      </c>
      <c r="T122">
        <f t="shared" ca="1" si="58"/>
        <v>531374.70515798009</v>
      </c>
      <c r="U122">
        <f t="shared" ca="1" si="59"/>
        <v>457516.8254903499</v>
      </c>
      <c r="V122">
        <f t="shared" ca="1" si="60"/>
        <v>73857.879667630186</v>
      </c>
      <c r="AF122" s="7">
        <f t="shared" ca="1" si="39"/>
        <v>1</v>
      </c>
      <c r="AG122">
        <f t="shared" ca="1" si="40"/>
        <v>0</v>
      </c>
      <c r="AI122" s="8"/>
      <c r="AN122" s="7">
        <f ca="1">IF(Table1[[#This Row],[Column5]]="Teaching",1,0)</f>
        <v>0</v>
      </c>
      <c r="AO122">
        <f ca="1">IF(Table1[[#This Row],[Column5]]="Health",1,0)</f>
        <v>1</v>
      </c>
      <c r="AP122">
        <f ca="1">IF(Table1[[#This Row],[Column5]]="IT",1,0)</f>
        <v>0</v>
      </c>
      <c r="AQ122">
        <f ca="1">IF(Table1[[#This Row],[Column5]]="Construction",1,0)</f>
        <v>0</v>
      </c>
      <c r="AR122">
        <f ca="1">IF(Table1[[#This Row],[Column5]]="Agriculture",1,0)</f>
        <v>0</v>
      </c>
      <c r="AS122">
        <f ca="1">IF(Table1[[#This Row],[Column5]]="General",1,0)</f>
        <v>0</v>
      </c>
      <c r="AT122" s="8"/>
      <c r="AZ122" s="7">
        <f t="shared" ca="1" si="77"/>
        <v>9115.4190867716188</v>
      </c>
      <c r="BC122" s="8"/>
      <c r="BE122" s="7">
        <f t="shared" ca="1" si="61"/>
        <v>0</v>
      </c>
      <c r="BG122" s="8"/>
      <c r="BI122" s="7"/>
      <c r="BJ122" s="21">
        <f t="shared" ca="1" si="62"/>
        <v>7.7818144174939263E-2</v>
      </c>
      <c r="BK122">
        <f t="shared" ca="1" si="63"/>
        <v>1</v>
      </c>
      <c r="BL122" s="8"/>
      <c r="BN122" s="7">
        <f t="shared" ca="1" si="64"/>
        <v>0</v>
      </c>
      <c r="BO122" s="42">
        <f t="shared" ca="1" si="65"/>
        <v>0</v>
      </c>
      <c r="BP122" s="42">
        <f t="shared" ca="1" si="66"/>
        <v>0</v>
      </c>
      <c r="BQ122" s="42">
        <f t="shared" ca="1" si="67"/>
        <v>0</v>
      </c>
      <c r="BR122" s="42">
        <f t="shared" ca="1" si="68"/>
        <v>0</v>
      </c>
      <c r="BS122" s="42">
        <f t="shared" ca="1" si="69"/>
        <v>0</v>
      </c>
      <c r="BT122" s="42">
        <f t="shared" ca="1" si="70"/>
        <v>0</v>
      </c>
      <c r="BU122" s="42">
        <f t="shared" ca="1" si="71"/>
        <v>0</v>
      </c>
      <c r="BV122" s="42">
        <f t="shared" ca="1" si="72"/>
        <v>0</v>
      </c>
      <c r="BW122" s="42">
        <f t="shared" ca="1" si="73"/>
        <v>0</v>
      </c>
      <c r="BX122" s="8">
        <f t="shared" ca="1" si="74"/>
        <v>0</v>
      </c>
      <c r="BZ122" s="7">
        <f t="shared" ca="1" si="75"/>
        <v>0</v>
      </c>
      <c r="CA122" s="42"/>
      <c r="CB122" s="42"/>
      <c r="CC122" s="42"/>
      <c r="CD122" s="8"/>
      <c r="CF122" s="7">
        <f t="shared" ca="1" si="76"/>
        <v>42</v>
      </c>
      <c r="CG122" s="42"/>
      <c r="CH122" s="8"/>
    </row>
    <row r="123" spans="2:86" x14ac:dyDescent="0.3">
      <c r="B123">
        <f t="shared" ca="1" si="41"/>
        <v>1</v>
      </c>
      <c r="C123" t="str">
        <f t="shared" ca="1" si="42"/>
        <v>Men</v>
      </c>
      <c r="D123">
        <f t="shared" ca="1" si="43"/>
        <v>43</v>
      </c>
      <c r="E123">
        <f t="shared" ca="1" si="44"/>
        <v>2</v>
      </c>
      <c r="F123" t="str">
        <f ca="1">VLOOKUP(E123,$Y$4:$Z$10:Z128,2,0)</f>
        <v>Construction</v>
      </c>
      <c r="G123">
        <f t="shared" ca="1" si="45"/>
        <v>5</v>
      </c>
      <c r="H123" t="str">
        <f t="shared" ca="1" si="46"/>
        <v>Other</v>
      </c>
      <c r="I123">
        <f t="shared" ca="1" si="47"/>
        <v>3</v>
      </c>
      <c r="J123">
        <f t="shared" ca="1" si="48"/>
        <v>3</v>
      </c>
      <c r="K123">
        <f t="shared" ca="1" si="49"/>
        <v>77241</v>
      </c>
      <c r="L123">
        <f t="shared" ca="1" si="50"/>
        <v>3</v>
      </c>
      <c r="M123" t="str">
        <f t="shared" ca="1" si="51"/>
        <v>Northwest Ter</v>
      </c>
      <c r="N123">
        <f t="shared" ca="1" si="52"/>
        <v>308964</v>
      </c>
      <c r="O123">
        <f t="shared" ca="1" si="53"/>
        <v>280667.431343481</v>
      </c>
      <c r="P123">
        <f t="shared" ca="1" si="54"/>
        <v>58647.34306679351</v>
      </c>
      <c r="Q123">
        <f t="shared" ca="1" si="55"/>
        <v>37129</v>
      </c>
      <c r="R123">
        <f t="shared" ca="1" si="56"/>
        <v>99504.4857441965</v>
      </c>
      <c r="S123">
        <f t="shared" ca="1" si="57"/>
        <v>96614.217568575448</v>
      </c>
      <c r="T123">
        <f t="shared" ca="1" si="58"/>
        <v>464225.56063536898</v>
      </c>
      <c r="U123">
        <f t="shared" ca="1" si="59"/>
        <v>417300.91708767752</v>
      </c>
      <c r="V123">
        <f t="shared" ca="1" si="60"/>
        <v>46924.643547691463</v>
      </c>
      <c r="AF123" s="7">
        <f t="shared" ca="1" si="39"/>
        <v>0</v>
      </c>
      <c r="AG123">
        <f t="shared" ca="1" si="40"/>
        <v>1</v>
      </c>
      <c r="AI123" s="8"/>
      <c r="AN123" s="7">
        <f ca="1">IF(Table1[[#This Row],[Column5]]="Teaching",1,0)</f>
        <v>0</v>
      </c>
      <c r="AO123">
        <f ca="1">IF(Table1[[#This Row],[Column5]]="Health",1,0)</f>
        <v>0</v>
      </c>
      <c r="AP123">
        <f ca="1">IF(Table1[[#This Row],[Column5]]="IT",1,0)</f>
        <v>0</v>
      </c>
      <c r="AQ123">
        <f ca="1">IF(Table1[[#This Row],[Column5]]="Construction",1,0)</f>
        <v>1</v>
      </c>
      <c r="AR123">
        <f ca="1">IF(Table1[[#This Row],[Column5]]="Agriculture",1,0)</f>
        <v>0</v>
      </c>
      <c r="AS123">
        <f ca="1">IF(Table1[[#This Row],[Column5]]="General",1,0)</f>
        <v>0</v>
      </c>
      <c r="AT123" s="8"/>
      <c r="AZ123" s="7">
        <f t="shared" ca="1" si="77"/>
        <v>29995.46698204536</v>
      </c>
      <c r="BC123" s="8"/>
      <c r="BE123" s="7">
        <f t="shared" ca="1" si="61"/>
        <v>1</v>
      </c>
      <c r="BG123" s="8"/>
      <c r="BI123" s="7"/>
      <c r="BJ123" s="21">
        <f t="shared" ca="1" si="62"/>
        <v>0.68626280875076251</v>
      </c>
      <c r="BK123">
        <f t="shared" ca="1" si="63"/>
        <v>0</v>
      </c>
      <c r="BL123" s="8"/>
      <c r="BN123" s="7">
        <f t="shared" ca="1" si="64"/>
        <v>78717</v>
      </c>
      <c r="BO123" s="42">
        <f t="shared" ca="1" si="65"/>
        <v>0</v>
      </c>
      <c r="BP123" s="42">
        <f t="shared" ca="1" si="66"/>
        <v>0</v>
      </c>
      <c r="BQ123" s="42">
        <f t="shared" ca="1" si="67"/>
        <v>78717</v>
      </c>
      <c r="BR123" s="42">
        <f t="shared" ca="1" si="68"/>
        <v>0</v>
      </c>
      <c r="BS123" s="42">
        <f t="shared" ca="1" si="69"/>
        <v>0</v>
      </c>
      <c r="BT123" s="42">
        <f t="shared" ca="1" si="70"/>
        <v>0</v>
      </c>
      <c r="BU123" s="42">
        <f t="shared" ca="1" si="71"/>
        <v>0</v>
      </c>
      <c r="BV123" s="42">
        <f t="shared" ca="1" si="72"/>
        <v>0</v>
      </c>
      <c r="BW123" s="42">
        <f t="shared" ca="1" si="73"/>
        <v>0</v>
      </c>
      <c r="BX123" s="8">
        <f t="shared" ca="1" si="74"/>
        <v>0</v>
      </c>
      <c r="BZ123" s="7">
        <f t="shared" ca="1" si="75"/>
        <v>1</v>
      </c>
      <c r="CA123" s="42"/>
      <c r="CB123" s="42"/>
      <c r="CC123" s="42"/>
      <c r="CD123" s="8"/>
      <c r="CF123" s="7">
        <f t="shared" ca="1" si="76"/>
        <v>40</v>
      </c>
      <c r="CG123" s="42"/>
      <c r="CH123" s="8"/>
    </row>
    <row r="124" spans="2:86" x14ac:dyDescent="0.3">
      <c r="B124">
        <f t="shared" ca="1" si="41"/>
        <v>2</v>
      </c>
      <c r="C124" t="str">
        <f t="shared" ca="1" si="42"/>
        <v>Women</v>
      </c>
      <c r="D124">
        <f t="shared" ca="1" si="43"/>
        <v>39</v>
      </c>
      <c r="E124">
        <f t="shared" ca="1" si="44"/>
        <v>3</v>
      </c>
      <c r="F124" t="str">
        <f ca="1">VLOOKUP(E124,$Y$4:$Z$10:Z129,2,0)</f>
        <v>Teaching</v>
      </c>
      <c r="G124">
        <f t="shared" ca="1" si="45"/>
        <v>4</v>
      </c>
      <c r="H124" t="str">
        <f t="shared" ca="1" si="46"/>
        <v>Technical</v>
      </c>
      <c r="I124">
        <f t="shared" ca="1" si="47"/>
        <v>3</v>
      </c>
      <c r="J124">
        <f t="shared" ca="1" si="48"/>
        <v>3</v>
      </c>
      <c r="K124">
        <f t="shared" ca="1" si="49"/>
        <v>45657</v>
      </c>
      <c r="L124">
        <f t="shared" ca="1" si="50"/>
        <v>9</v>
      </c>
      <c r="M124" t="str">
        <f t="shared" ca="1" si="51"/>
        <v>New Bruncwick</v>
      </c>
      <c r="N124">
        <f t="shared" ca="1" si="52"/>
        <v>136971</v>
      </c>
      <c r="O124">
        <f t="shared" ca="1" si="53"/>
        <v>9967.3388705437901</v>
      </c>
      <c r="P124">
        <f t="shared" ca="1" si="54"/>
        <v>76895.890462888652</v>
      </c>
      <c r="Q124">
        <f t="shared" ca="1" si="55"/>
        <v>9643</v>
      </c>
      <c r="R124">
        <f t="shared" ca="1" si="56"/>
        <v>15343.465425547685</v>
      </c>
      <c r="S124">
        <f t="shared" ca="1" si="57"/>
        <v>3779.7436762599555</v>
      </c>
      <c r="T124">
        <f t="shared" ca="1" si="58"/>
        <v>217646.63413914861</v>
      </c>
      <c r="U124">
        <f t="shared" ca="1" si="59"/>
        <v>34953.804296091475</v>
      </c>
      <c r="V124">
        <f t="shared" ca="1" si="60"/>
        <v>182692.82984305714</v>
      </c>
      <c r="AF124" s="7">
        <f t="shared" ca="1" si="39"/>
        <v>0</v>
      </c>
      <c r="AG124">
        <f t="shared" ca="1" si="40"/>
        <v>1</v>
      </c>
      <c r="AI124" s="8"/>
      <c r="AN124" s="7">
        <f ca="1">IF(Table1[[#This Row],[Column5]]="Teaching",1,0)</f>
        <v>1</v>
      </c>
      <c r="AO124">
        <f ca="1">IF(Table1[[#This Row],[Column5]]="Health",1,0)</f>
        <v>0</v>
      </c>
      <c r="AP124">
        <f ca="1">IF(Table1[[#This Row],[Column5]]="IT",1,0)</f>
        <v>0</v>
      </c>
      <c r="AQ124">
        <f ca="1">IF(Table1[[#This Row],[Column5]]="Construction",1,0)</f>
        <v>0</v>
      </c>
      <c r="AR124">
        <f ca="1">IF(Table1[[#This Row],[Column5]]="Agriculture",1,0)</f>
        <v>0</v>
      </c>
      <c r="AS124">
        <f ca="1">IF(Table1[[#This Row],[Column5]]="General",1,0)</f>
        <v>0</v>
      </c>
      <c r="AT124" s="8"/>
      <c r="AZ124" s="7">
        <f t="shared" ca="1" si="77"/>
        <v>19559.360785200235</v>
      </c>
      <c r="BC124" s="8"/>
      <c r="BE124" s="7">
        <f t="shared" ca="1" si="61"/>
        <v>0</v>
      </c>
      <c r="BG124" s="8"/>
      <c r="BI124" s="7"/>
      <c r="BJ124" s="21">
        <f t="shared" ca="1" si="62"/>
        <v>0.90841467401859444</v>
      </c>
      <c r="BK124">
        <f t="shared" ca="1" si="63"/>
        <v>0</v>
      </c>
      <c r="BL124" s="8"/>
      <c r="BN124" s="7">
        <f t="shared" ca="1" si="64"/>
        <v>0</v>
      </c>
      <c r="BO124" s="42">
        <f t="shared" ca="1" si="65"/>
        <v>0</v>
      </c>
      <c r="BP124" s="42">
        <f t="shared" ca="1" si="66"/>
        <v>77241</v>
      </c>
      <c r="BQ124" s="42">
        <f t="shared" ca="1" si="67"/>
        <v>0</v>
      </c>
      <c r="BR124" s="42">
        <f t="shared" ca="1" si="68"/>
        <v>0</v>
      </c>
      <c r="BS124" s="42">
        <f t="shared" ca="1" si="69"/>
        <v>0</v>
      </c>
      <c r="BT124" s="42">
        <f t="shared" ca="1" si="70"/>
        <v>0</v>
      </c>
      <c r="BU124" s="42">
        <f t="shared" ca="1" si="71"/>
        <v>0</v>
      </c>
      <c r="BV124" s="42">
        <f t="shared" ca="1" si="72"/>
        <v>0</v>
      </c>
      <c r="BW124" s="42">
        <f t="shared" ca="1" si="73"/>
        <v>0</v>
      </c>
      <c r="BX124" s="8">
        <f t="shared" ca="1" si="74"/>
        <v>0</v>
      </c>
      <c r="BZ124" s="7">
        <f t="shared" ca="1" si="75"/>
        <v>1</v>
      </c>
      <c r="CA124" s="42"/>
      <c r="CB124" s="42"/>
      <c r="CC124" s="42"/>
      <c r="CD124" s="8"/>
      <c r="CF124" s="7">
        <f t="shared" ca="1" si="76"/>
        <v>0</v>
      </c>
      <c r="CG124" s="42"/>
      <c r="CH124" s="8"/>
    </row>
    <row r="125" spans="2:86" x14ac:dyDescent="0.3">
      <c r="B125">
        <f t="shared" ca="1" si="41"/>
        <v>2</v>
      </c>
      <c r="C125" t="str">
        <f t="shared" ca="1" si="42"/>
        <v>Women</v>
      </c>
      <c r="D125">
        <f t="shared" ca="1" si="43"/>
        <v>43</v>
      </c>
      <c r="E125">
        <f t="shared" ca="1" si="44"/>
        <v>2</v>
      </c>
      <c r="F125" t="str">
        <f ca="1">VLOOKUP(E125,$Y$4:$Z$10:Z130,2,0)</f>
        <v>Construction</v>
      </c>
      <c r="G125">
        <f t="shared" ca="1" si="45"/>
        <v>5</v>
      </c>
      <c r="H125" t="str">
        <f t="shared" ca="1" si="46"/>
        <v>Other</v>
      </c>
      <c r="I125">
        <f t="shared" ca="1" si="47"/>
        <v>4</v>
      </c>
      <c r="J125">
        <f t="shared" ca="1" si="48"/>
        <v>2</v>
      </c>
      <c r="K125">
        <f t="shared" ca="1" si="49"/>
        <v>49382</v>
      </c>
      <c r="L125">
        <f t="shared" ca="1" si="50"/>
        <v>9</v>
      </c>
      <c r="M125" t="str">
        <f t="shared" ca="1" si="51"/>
        <v>New Bruncwick</v>
      </c>
      <c r="N125">
        <f t="shared" ca="1" si="52"/>
        <v>246910</v>
      </c>
      <c r="O125">
        <f t="shared" ca="1" si="53"/>
        <v>199665.45914571529</v>
      </c>
      <c r="P125">
        <f t="shared" ca="1" si="54"/>
        <v>68536.484726142691</v>
      </c>
      <c r="Q125">
        <f t="shared" ca="1" si="55"/>
        <v>52820</v>
      </c>
      <c r="R125">
        <f t="shared" ca="1" si="56"/>
        <v>82027.825049964595</v>
      </c>
      <c r="S125">
        <f t="shared" ca="1" si="57"/>
        <v>11686.502360343491</v>
      </c>
      <c r="T125">
        <f t="shared" ca="1" si="58"/>
        <v>327132.98708648619</v>
      </c>
      <c r="U125">
        <f t="shared" ca="1" si="59"/>
        <v>334513.28419567988</v>
      </c>
      <c r="V125">
        <f t="shared" ca="1" si="60"/>
        <v>-7380.2971091936924</v>
      </c>
      <c r="AF125" s="7">
        <f t="shared" ca="1" si="39"/>
        <v>0</v>
      </c>
      <c r="AG125">
        <f t="shared" ca="1" si="40"/>
        <v>1</v>
      </c>
      <c r="AI125" s="8"/>
      <c r="AN125" s="7">
        <f ca="1">IF(Table1[[#This Row],[Column5]]="Teaching",1,0)</f>
        <v>0</v>
      </c>
      <c r="AO125">
        <f ca="1">IF(Table1[[#This Row],[Column5]]="Health",1,0)</f>
        <v>0</v>
      </c>
      <c r="AP125">
        <f ca="1">IF(Table1[[#This Row],[Column5]]="IT",1,0)</f>
        <v>0</v>
      </c>
      <c r="AQ125">
        <f ca="1">IF(Table1[[#This Row],[Column5]]="Construction",1,0)</f>
        <v>1</v>
      </c>
      <c r="AR125">
        <f ca="1">IF(Table1[[#This Row],[Column5]]="Agriculture",1,0)</f>
        <v>0</v>
      </c>
      <c r="AS125">
        <f ca="1">IF(Table1[[#This Row],[Column5]]="General",1,0)</f>
        <v>0</v>
      </c>
      <c r="AT125" s="8"/>
      <c r="AZ125" s="7">
        <f t="shared" ca="1" si="77"/>
        <v>19549.114355597838</v>
      </c>
      <c r="BC125" s="8"/>
      <c r="BE125" s="7">
        <f t="shared" ca="1" si="61"/>
        <v>0</v>
      </c>
      <c r="BG125" s="8"/>
      <c r="BI125" s="7"/>
      <c r="BJ125" s="21">
        <f t="shared" ca="1" si="62"/>
        <v>7.2769702130697667E-2</v>
      </c>
      <c r="BK125">
        <f t="shared" ca="1" si="63"/>
        <v>1</v>
      </c>
      <c r="BL125" s="8"/>
      <c r="BN125" s="7">
        <f t="shared" ca="1" si="64"/>
        <v>0</v>
      </c>
      <c r="BO125" s="42">
        <f t="shared" ca="1" si="65"/>
        <v>0</v>
      </c>
      <c r="BP125" s="42">
        <f t="shared" ca="1" si="66"/>
        <v>0</v>
      </c>
      <c r="BQ125" s="42">
        <f t="shared" ca="1" si="67"/>
        <v>0</v>
      </c>
      <c r="BR125" s="42">
        <f t="shared" ca="1" si="68"/>
        <v>0</v>
      </c>
      <c r="BS125" s="42">
        <f t="shared" ca="1" si="69"/>
        <v>0</v>
      </c>
      <c r="BT125" s="42">
        <f t="shared" ca="1" si="70"/>
        <v>0</v>
      </c>
      <c r="BU125" s="42">
        <f t="shared" ca="1" si="71"/>
        <v>0</v>
      </c>
      <c r="BV125" s="42">
        <f t="shared" ca="1" si="72"/>
        <v>45657</v>
      </c>
      <c r="BW125" s="42">
        <f t="shared" ca="1" si="73"/>
        <v>0</v>
      </c>
      <c r="BX125" s="8">
        <f t="shared" ca="1" si="74"/>
        <v>0</v>
      </c>
      <c r="BZ125" s="7">
        <f t="shared" ca="1" si="75"/>
        <v>0</v>
      </c>
      <c r="CA125" s="42"/>
      <c r="CB125" s="42"/>
      <c r="CC125" s="42"/>
      <c r="CD125" s="8"/>
      <c r="CF125" s="7">
        <f t="shared" ca="1" si="76"/>
        <v>39</v>
      </c>
      <c r="CG125" s="42"/>
      <c r="CH125" s="8"/>
    </row>
    <row r="126" spans="2:86" x14ac:dyDescent="0.3">
      <c r="B126">
        <f t="shared" ca="1" si="41"/>
        <v>2</v>
      </c>
      <c r="C126" t="str">
        <f t="shared" ca="1" si="42"/>
        <v>Women</v>
      </c>
      <c r="D126">
        <f t="shared" ca="1" si="43"/>
        <v>35</v>
      </c>
      <c r="E126">
        <f t="shared" ca="1" si="44"/>
        <v>1</v>
      </c>
      <c r="F126" t="str">
        <f ca="1">VLOOKUP(E126,$Y$4:$Z$10:Z131,2,0)</f>
        <v>Health</v>
      </c>
      <c r="G126">
        <f t="shared" ca="1" si="45"/>
        <v>3</v>
      </c>
      <c r="H126" t="str">
        <f t="shared" ca="1" si="46"/>
        <v>University</v>
      </c>
      <c r="I126">
        <f t="shared" ca="1" si="47"/>
        <v>4</v>
      </c>
      <c r="J126">
        <f t="shared" ca="1" si="48"/>
        <v>3</v>
      </c>
      <c r="K126">
        <f t="shared" ca="1" si="49"/>
        <v>71039</v>
      </c>
      <c r="L126">
        <f t="shared" ca="1" si="50"/>
        <v>10</v>
      </c>
      <c r="M126" t="str">
        <f t="shared" ca="1" si="51"/>
        <v>Nova Scotia</v>
      </c>
      <c r="N126">
        <f t="shared" ca="1" si="52"/>
        <v>355195</v>
      </c>
      <c r="O126">
        <f t="shared" ca="1" si="53"/>
        <v>121192.60165675946</v>
      </c>
      <c r="P126">
        <f t="shared" ca="1" si="54"/>
        <v>190523.11318519962</v>
      </c>
      <c r="Q126">
        <f t="shared" ca="1" si="55"/>
        <v>99608</v>
      </c>
      <c r="R126">
        <f t="shared" ca="1" si="56"/>
        <v>2841.5288241175635</v>
      </c>
      <c r="S126">
        <f t="shared" ca="1" si="57"/>
        <v>46236.41711402464</v>
      </c>
      <c r="T126">
        <f t="shared" ca="1" si="58"/>
        <v>591954.53029922431</v>
      </c>
      <c r="U126">
        <f t="shared" ca="1" si="59"/>
        <v>223642.13048087701</v>
      </c>
      <c r="V126">
        <f t="shared" ca="1" si="60"/>
        <v>368312.3998183473</v>
      </c>
      <c r="AF126" s="7">
        <f t="shared" ca="1" si="39"/>
        <v>1</v>
      </c>
      <c r="AG126">
        <f t="shared" ca="1" si="40"/>
        <v>0</v>
      </c>
      <c r="AI126" s="8"/>
      <c r="AN126" s="7">
        <f ca="1">IF(Table1[[#This Row],[Column5]]="Teaching",1,0)</f>
        <v>0</v>
      </c>
      <c r="AO126">
        <f ca="1">IF(Table1[[#This Row],[Column5]]="Health",1,0)</f>
        <v>1</v>
      </c>
      <c r="AP126">
        <f ca="1">IF(Table1[[#This Row],[Column5]]="IT",1,0)</f>
        <v>0</v>
      </c>
      <c r="AQ126">
        <f ca="1">IF(Table1[[#This Row],[Column5]]="Construction",1,0)</f>
        <v>0</v>
      </c>
      <c r="AR126">
        <f ca="1">IF(Table1[[#This Row],[Column5]]="Agriculture",1,0)</f>
        <v>0</v>
      </c>
      <c r="AS126">
        <f ca="1">IF(Table1[[#This Row],[Column5]]="General",1,0)</f>
        <v>0</v>
      </c>
      <c r="AT126" s="8"/>
      <c r="AZ126" s="7">
        <f t="shared" ca="1" si="77"/>
        <v>25631.963487629549</v>
      </c>
      <c r="BC126" s="8"/>
      <c r="BE126" s="7">
        <f t="shared" ca="1" si="61"/>
        <v>0</v>
      </c>
      <c r="BG126" s="8"/>
      <c r="BI126" s="7"/>
      <c r="BJ126" s="21">
        <f t="shared" ca="1" si="62"/>
        <v>0.80865683506425534</v>
      </c>
      <c r="BK126">
        <f t="shared" ca="1" si="63"/>
        <v>0</v>
      </c>
      <c r="BL126" s="8"/>
      <c r="BN126" s="7">
        <f t="shared" ca="1" si="64"/>
        <v>0</v>
      </c>
      <c r="BO126" s="42">
        <f t="shared" ca="1" si="65"/>
        <v>0</v>
      </c>
      <c r="BP126" s="42">
        <f t="shared" ca="1" si="66"/>
        <v>0</v>
      </c>
      <c r="BQ126" s="42">
        <f t="shared" ca="1" si="67"/>
        <v>0</v>
      </c>
      <c r="BR126" s="42">
        <f t="shared" ca="1" si="68"/>
        <v>0</v>
      </c>
      <c r="BS126" s="42">
        <f t="shared" ca="1" si="69"/>
        <v>0</v>
      </c>
      <c r="BT126" s="42">
        <f t="shared" ca="1" si="70"/>
        <v>0</v>
      </c>
      <c r="BU126" s="42">
        <f t="shared" ca="1" si="71"/>
        <v>0</v>
      </c>
      <c r="BV126" s="42">
        <f t="shared" ca="1" si="72"/>
        <v>49382</v>
      </c>
      <c r="BW126" s="42">
        <f t="shared" ca="1" si="73"/>
        <v>0</v>
      </c>
      <c r="BX126" s="8">
        <f t="shared" ca="1" si="74"/>
        <v>0</v>
      </c>
      <c r="BZ126" s="7">
        <f t="shared" ca="1" si="75"/>
        <v>1</v>
      </c>
      <c r="CA126" s="42"/>
      <c r="CB126" s="42"/>
      <c r="CC126" s="42"/>
      <c r="CD126" s="8"/>
      <c r="CF126" s="7">
        <f t="shared" ca="1" si="76"/>
        <v>0</v>
      </c>
      <c r="CG126" s="42"/>
      <c r="CH126" s="8"/>
    </row>
    <row r="127" spans="2:86" x14ac:dyDescent="0.3">
      <c r="B127">
        <f t="shared" ca="1" si="41"/>
        <v>1</v>
      </c>
      <c r="C127" t="str">
        <f t="shared" ca="1" si="42"/>
        <v>Men</v>
      </c>
      <c r="D127">
        <f t="shared" ca="1" si="43"/>
        <v>41</v>
      </c>
      <c r="E127">
        <f t="shared" ca="1" si="44"/>
        <v>1</v>
      </c>
      <c r="F127" t="str">
        <f ca="1">VLOOKUP(E127,$Y$4:$Z$10:Z132,2,0)</f>
        <v>Health</v>
      </c>
      <c r="G127">
        <f t="shared" ca="1" si="45"/>
        <v>3</v>
      </c>
      <c r="H127" t="str">
        <f t="shared" ca="1" si="46"/>
        <v>University</v>
      </c>
      <c r="I127">
        <f t="shared" ca="1" si="47"/>
        <v>2</v>
      </c>
      <c r="J127">
        <f t="shared" ca="1" si="48"/>
        <v>2</v>
      </c>
      <c r="K127">
        <f t="shared" ca="1" si="49"/>
        <v>72418</v>
      </c>
      <c r="L127">
        <f t="shared" ca="1" si="50"/>
        <v>9</v>
      </c>
      <c r="M127" t="str">
        <f t="shared" ca="1" si="51"/>
        <v>New Bruncwick</v>
      </c>
      <c r="N127">
        <f t="shared" ca="1" si="52"/>
        <v>289672</v>
      </c>
      <c r="O127">
        <f t="shared" ca="1" si="53"/>
        <v>74843.530264263958</v>
      </c>
      <c r="P127">
        <f t="shared" ca="1" si="54"/>
        <v>29109.409446672948</v>
      </c>
      <c r="Q127">
        <f t="shared" ca="1" si="55"/>
        <v>2017</v>
      </c>
      <c r="R127">
        <f t="shared" ca="1" si="56"/>
        <v>3324.1442627357546</v>
      </c>
      <c r="S127">
        <f t="shared" ca="1" si="57"/>
        <v>107021.95520344128</v>
      </c>
      <c r="T127">
        <f t="shared" ca="1" si="58"/>
        <v>425803.36465011421</v>
      </c>
      <c r="U127">
        <f t="shared" ca="1" si="59"/>
        <v>80184.674526999719</v>
      </c>
      <c r="V127">
        <f t="shared" ca="1" si="60"/>
        <v>345618.6901231145</v>
      </c>
      <c r="AF127" s="7">
        <f t="shared" ca="1" si="39"/>
        <v>1</v>
      </c>
      <c r="AG127">
        <f t="shared" ca="1" si="40"/>
        <v>0</v>
      </c>
      <c r="AI127" s="8"/>
      <c r="AN127" s="7">
        <f ca="1">IF(Table1[[#This Row],[Column5]]="Teaching",1,0)</f>
        <v>0</v>
      </c>
      <c r="AO127">
        <f ca="1">IF(Table1[[#This Row],[Column5]]="Health",1,0)</f>
        <v>1</v>
      </c>
      <c r="AP127">
        <f ca="1">IF(Table1[[#This Row],[Column5]]="IT",1,0)</f>
        <v>0</v>
      </c>
      <c r="AQ127">
        <f ca="1">IF(Table1[[#This Row],[Column5]]="Construction",1,0)</f>
        <v>0</v>
      </c>
      <c r="AR127">
        <f ca="1">IF(Table1[[#This Row],[Column5]]="Agriculture",1,0)</f>
        <v>0</v>
      </c>
      <c r="AS127">
        <f ca="1">IF(Table1[[#This Row],[Column5]]="General",1,0)</f>
        <v>0</v>
      </c>
      <c r="AT127" s="8"/>
      <c r="AZ127" s="7">
        <f t="shared" ca="1" si="77"/>
        <v>34268.242363071346</v>
      </c>
      <c r="BC127" s="8"/>
      <c r="BE127" s="7">
        <f t="shared" ca="1" si="61"/>
        <v>0</v>
      </c>
      <c r="BG127" s="8"/>
      <c r="BI127" s="7"/>
      <c r="BJ127" s="21">
        <f t="shared" ca="1" si="62"/>
        <v>0.34120019047779238</v>
      </c>
      <c r="BK127">
        <f t="shared" ca="1" si="63"/>
        <v>0</v>
      </c>
      <c r="BL127" s="8"/>
      <c r="BN127" s="7">
        <f t="shared" ca="1" si="64"/>
        <v>0</v>
      </c>
      <c r="BO127" s="42">
        <f t="shared" ca="1" si="65"/>
        <v>0</v>
      </c>
      <c r="BP127" s="42">
        <f t="shared" ca="1" si="66"/>
        <v>0</v>
      </c>
      <c r="BQ127" s="42">
        <f t="shared" ca="1" si="67"/>
        <v>0</v>
      </c>
      <c r="BR127" s="42">
        <f t="shared" ca="1" si="68"/>
        <v>0</v>
      </c>
      <c r="BS127" s="42">
        <f t="shared" ca="1" si="69"/>
        <v>0</v>
      </c>
      <c r="BT127" s="42">
        <f t="shared" ca="1" si="70"/>
        <v>0</v>
      </c>
      <c r="BU127" s="42">
        <f t="shared" ca="1" si="71"/>
        <v>0</v>
      </c>
      <c r="BV127" s="42">
        <f t="shared" ca="1" si="72"/>
        <v>0</v>
      </c>
      <c r="BW127" s="42">
        <f t="shared" ca="1" si="73"/>
        <v>71039</v>
      </c>
      <c r="BX127" s="8">
        <f t="shared" ca="1" si="74"/>
        <v>0</v>
      </c>
      <c r="BZ127" s="7">
        <f t="shared" ca="1" si="75"/>
        <v>0</v>
      </c>
      <c r="CA127" s="42"/>
      <c r="CB127" s="42"/>
      <c r="CC127" s="42"/>
      <c r="CD127" s="8"/>
      <c r="CF127" s="7">
        <f t="shared" ca="1" si="76"/>
        <v>35</v>
      </c>
      <c r="CG127" s="42"/>
      <c r="CH127" s="8"/>
    </row>
    <row r="128" spans="2:86" x14ac:dyDescent="0.3">
      <c r="B128">
        <f t="shared" ca="1" si="41"/>
        <v>1</v>
      </c>
      <c r="C128" t="str">
        <f t="shared" ca="1" si="42"/>
        <v>Men</v>
      </c>
      <c r="D128">
        <f t="shared" ca="1" si="43"/>
        <v>43</v>
      </c>
      <c r="E128">
        <f t="shared" ca="1" si="44"/>
        <v>2</v>
      </c>
      <c r="F128" t="str">
        <f ca="1">VLOOKUP(E128,$Y$4:$Z$10:Z133,2,0)</f>
        <v>Construction</v>
      </c>
      <c r="G128">
        <f t="shared" ca="1" si="45"/>
        <v>1</v>
      </c>
      <c r="H128" t="str">
        <f t="shared" ca="1" si="46"/>
        <v>Highschool</v>
      </c>
      <c r="I128">
        <f t="shared" ca="1" si="47"/>
        <v>3</v>
      </c>
      <c r="J128">
        <f t="shared" ca="1" si="48"/>
        <v>1</v>
      </c>
      <c r="K128">
        <f t="shared" ca="1" si="49"/>
        <v>67419</v>
      </c>
      <c r="L128">
        <f t="shared" ca="1" si="50"/>
        <v>9</v>
      </c>
      <c r="M128" t="str">
        <f t="shared" ca="1" si="51"/>
        <v>New Bruncwick</v>
      </c>
      <c r="N128">
        <f t="shared" ca="1" si="52"/>
        <v>404514</v>
      </c>
      <c r="O128">
        <f t="shared" ca="1" si="53"/>
        <v>236893.79680921393</v>
      </c>
      <c r="P128">
        <f t="shared" ca="1" si="54"/>
        <v>35076.896987395739</v>
      </c>
      <c r="Q128">
        <f t="shared" ca="1" si="55"/>
        <v>7689</v>
      </c>
      <c r="R128">
        <f t="shared" ca="1" si="56"/>
        <v>14425.534085217481</v>
      </c>
      <c r="S128">
        <f t="shared" ca="1" si="57"/>
        <v>42827.670969349092</v>
      </c>
      <c r="T128">
        <f t="shared" ca="1" si="58"/>
        <v>482418.56795674481</v>
      </c>
      <c r="U128">
        <f t="shared" ca="1" si="59"/>
        <v>259008.33089443142</v>
      </c>
      <c r="V128">
        <f t="shared" ca="1" si="60"/>
        <v>223410.23706231339</v>
      </c>
      <c r="AF128" s="7">
        <f t="shared" ca="1" si="39"/>
        <v>0</v>
      </c>
      <c r="AG128">
        <f t="shared" ca="1" si="40"/>
        <v>1</v>
      </c>
      <c r="AI128" s="8"/>
      <c r="AN128" s="7">
        <f ca="1">IF(Table1[[#This Row],[Column5]]="Teaching",1,0)</f>
        <v>0</v>
      </c>
      <c r="AO128">
        <f ca="1">IF(Table1[[#This Row],[Column5]]="Health",1,0)</f>
        <v>0</v>
      </c>
      <c r="AP128">
        <f ca="1">IF(Table1[[#This Row],[Column5]]="IT",1,0)</f>
        <v>0</v>
      </c>
      <c r="AQ128">
        <f ca="1">IF(Table1[[#This Row],[Column5]]="Construction",1,0)</f>
        <v>1</v>
      </c>
      <c r="AR128">
        <f ca="1">IF(Table1[[#This Row],[Column5]]="Agriculture",1,0)</f>
        <v>0</v>
      </c>
      <c r="AS128">
        <f ca="1">IF(Table1[[#This Row],[Column5]]="General",1,0)</f>
        <v>0</v>
      </c>
      <c r="AT128" s="8"/>
      <c r="AZ128" s="7">
        <f t="shared" ca="1" si="77"/>
        <v>63507.704395066539</v>
      </c>
      <c r="BC128" s="8"/>
      <c r="BE128" s="7">
        <f t="shared" ca="1" si="61"/>
        <v>0</v>
      </c>
      <c r="BG128" s="8"/>
      <c r="BI128" s="7"/>
      <c r="BJ128" s="21">
        <f t="shared" ca="1" si="62"/>
        <v>0.25837336803095901</v>
      </c>
      <c r="BK128">
        <f t="shared" ca="1" si="63"/>
        <v>1</v>
      </c>
      <c r="BL128" s="8"/>
      <c r="BN128" s="7">
        <f t="shared" ca="1" si="64"/>
        <v>0</v>
      </c>
      <c r="BO128" s="42">
        <f t="shared" ca="1" si="65"/>
        <v>0</v>
      </c>
      <c r="BP128" s="42">
        <f t="shared" ca="1" si="66"/>
        <v>0</v>
      </c>
      <c r="BQ128" s="42">
        <f t="shared" ca="1" si="67"/>
        <v>0</v>
      </c>
      <c r="BR128" s="42">
        <f t="shared" ca="1" si="68"/>
        <v>0</v>
      </c>
      <c r="BS128" s="42">
        <f t="shared" ca="1" si="69"/>
        <v>0</v>
      </c>
      <c r="BT128" s="42">
        <f t="shared" ca="1" si="70"/>
        <v>0</v>
      </c>
      <c r="BU128" s="42">
        <f t="shared" ca="1" si="71"/>
        <v>0</v>
      </c>
      <c r="BV128" s="42">
        <f t="shared" ca="1" si="72"/>
        <v>72418</v>
      </c>
      <c r="BW128" s="42">
        <f t="shared" ca="1" si="73"/>
        <v>0</v>
      </c>
      <c r="BX128" s="8">
        <f t="shared" ca="1" si="74"/>
        <v>0</v>
      </c>
      <c r="BZ128" s="7">
        <f t="shared" ca="1" si="75"/>
        <v>0</v>
      </c>
      <c r="CA128" s="42"/>
      <c r="CB128" s="42"/>
      <c r="CC128" s="42"/>
      <c r="CD128" s="8"/>
      <c r="CF128" s="7">
        <f t="shared" ca="1" si="76"/>
        <v>41</v>
      </c>
      <c r="CG128" s="42"/>
      <c r="CH128" s="8"/>
    </row>
    <row r="129" spans="2:86" x14ac:dyDescent="0.3">
      <c r="B129">
        <f t="shared" ca="1" si="41"/>
        <v>2</v>
      </c>
      <c r="C129" t="str">
        <f t="shared" ca="1" si="42"/>
        <v>Women</v>
      </c>
      <c r="D129">
        <f t="shared" ca="1" si="43"/>
        <v>39</v>
      </c>
      <c r="E129">
        <f t="shared" ca="1" si="44"/>
        <v>6</v>
      </c>
      <c r="F129" t="str">
        <f ca="1">VLOOKUP(E129,$Y$4:$Z$10:Z134,2,0)</f>
        <v>Agriculture</v>
      </c>
      <c r="G129">
        <f t="shared" ca="1" si="45"/>
        <v>5</v>
      </c>
      <c r="H129" t="str">
        <f t="shared" ca="1" si="46"/>
        <v>Other</v>
      </c>
      <c r="I129">
        <f t="shared" ca="1" si="47"/>
        <v>4</v>
      </c>
      <c r="J129">
        <f t="shared" ca="1" si="48"/>
        <v>1</v>
      </c>
      <c r="K129">
        <f t="shared" ca="1" si="49"/>
        <v>45842</v>
      </c>
      <c r="L129">
        <f t="shared" ca="1" si="50"/>
        <v>6</v>
      </c>
      <c r="M129" t="str">
        <f t="shared" ca="1" si="51"/>
        <v>Manitoba</v>
      </c>
      <c r="N129">
        <f t="shared" ca="1" si="52"/>
        <v>229210</v>
      </c>
      <c r="O129">
        <f t="shared" ca="1" si="53"/>
        <v>6747.2825964578187</v>
      </c>
      <c r="P129">
        <f t="shared" ca="1" si="54"/>
        <v>12654.169543750797</v>
      </c>
      <c r="Q129">
        <f t="shared" ca="1" si="55"/>
        <v>8622</v>
      </c>
      <c r="R129">
        <f t="shared" ca="1" si="56"/>
        <v>1234.6966436936066</v>
      </c>
      <c r="S129">
        <f t="shared" ca="1" si="57"/>
        <v>57776.221629466461</v>
      </c>
      <c r="T129">
        <f t="shared" ca="1" si="58"/>
        <v>299640.39117321727</v>
      </c>
      <c r="U129">
        <f t="shared" ca="1" si="59"/>
        <v>16603.979240151424</v>
      </c>
      <c r="V129">
        <f t="shared" ca="1" si="60"/>
        <v>283036.41193306586</v>
      </c>
      <c r="AF129" s="7">
        <f t="shared" ca="1" si="39"/>
        <v>0</v>
      </c>
      <c r="AG129">
        <f t="shared" ca="1" si="40"/>
        <v>1</v>
      </c>
      <c r="AI129" s="8"/>
      <c r="AN129" s="7">
        <f ca="1">IF(Table1[[#This Row],[Column5]]="Teaching",1,0)</f>
        <v>0</v>
      </c>
      <c r="AO129">
        <f ca="1">IF(Table1[[#This Row],[Column5]]="Health",1,0)</f>
        <v>0</v>
      </c>
      <c r="AP129">
        <f ca="1">IF(Table1[[#This Row],[Column5]]="IT",1,0)</f>
        <v>0</v>
      </c>
      <c r="AQ129">
        <f ca="1">IF(Table1[[#This Row],[Column5]]="Construction",1,0)</f>
        <v>0</v>
      </c>
      <c r="AR129">
        <f ca="1">IF(Table1[[#This Row],[Column5]]="Agriculture",1,0)</f>
        <v>1</v>
      </c>
      <c r="AS129">
        <f ca="1">IF(Table1[[#This Row],[Column5]]="General",1,0)</f>
        <v>0</v>
      </c>
      <c r="AT129" s="8"/>
      <c r="AZ129" s="7">
        <f t="shared" ca="1" si="77"/>
        <v>14554.704723336474</v>
      </c>
      <c r="BC129" s="8"/>
      <c r="BE129" s="7">
        <f t="shared" ca="1" si="61"/>
        <v>0</v>
      </c>
      <c r="BG129" s="8"/>
      <c r="BI129" s="7"/>
      <c r="BJ129" s="21">
        <f t="shared" ca="1" si="62"/>
        <v>0.5856257059315968</v>
      </c>
      <c r="BK129">
        <f t="shared" ca="1" si="63"/>
        <v>0</v>
      </c>
      <c r="BL129" s="8"/>
      <c r="BN129" s="7">
        <f t="shared" ca="1" si="64"/>
        <v>0</v>
      </c>
      <c r="BO129" s="42">
        <f t="shared" ca="1" si="65"/>
        <v>0</v>
      </c>
      <c r="BP129" s="42">
        <f t="shared" ca="1" si="66"/>
        <v>0</v>
      </c>
      <c r="BQ129" s="42">
        <f t="shared" ca="1" si="67"/>
        <v>0</v>
      </c>
      <c r="BR129" s="42">
        <f t="shared" ca="1" si="68"/>
        <v>0</v>
      </c>
      <c r="BS129" s="42">
        <f t="shared" ca="1" si="69"/>
        <v>0</v>
      </c>
      <c r="BT129" s="42">
        <f t="shared" ca="1" si="70"/>
        <v>0</v>
      </c>
      <c r="BU129" s="42">
        <f t="shared" ca="1" si="71"/>
        <v>0</v>
      </c>
      <c r="BV129" s="42">
        <f t="shared" ca="1" si="72"/>
        <v>67419</v>
      </c>
      <c r="BW129" s="42">
        <f t="shared" ca="1" si="73"/>
        <v>0</v>
      </c>
      <c r="BX129" s="8">
        <f t="shared" ca="1" si="74"/>
        <v>0</v>
      </c>
      <c r="BZ129" s="7">
        <f t="shared" ca="1" si="75"/>
        <v>0</v>
      </c>
      <c r="CA129" s="42"/>
      <c r="CB129" s="42"/>
      <c r="CC129" s="42"/>
      <c r="CD129" s="8"/>
      <c r="CF129" s="7">
        <f t="shared" ca="1" si="76"/>
        <v>43</v>
      </c>
      <c r="CG129" s="42"/>
      <c r="CH129" s="8"/>
    </row>
    <row r="130" spans="2:86" x14ac:dyDescent="0.3">
      <c r="B130">
        <f t="shared" ca="1" si="41"/>
        <v>2</v>
      </c>
      <c r="C130" t="str">
        <f t="shared" ca="1" si="42"/>
        <v>Women</v>
      </c>
      <c r="D130">
        <f t="shared" ca="1" si="43"/>
        <v>37</v>
      </c>
      <c r="E130">
        <f t="shared" ca="1" si="44"/>
        <v>3</v>
      </c>
      <c r="F130" t="str">
        <f ca="1">VLOOKUP(E130,$Y$4:$Z$10:Z135,2,0)</f>
        <v>Teaching</v>
      </c>
      <c r="G130">
        <f t="shared" ca="1" si="45"/>
        <v>3</v>
      </c>
      <c r="H130" t="str">
        <f t="shared" ca="1" si="46"/>
        <v>University</v>
      </c>
      <c r="I130">
        <f t="shared" ca="1" si="47"/>
        <v>0</v>
      </c>
      <c r="J130">
        <f t="shared" ca="1" si="48"/>
        <v>2</v>
      </c>
      <c r="K130">
        <f t="shared" ca="1" si="49"/>
        <v>26146</v>
      </c>
      <c r="L130">
        <f t="shared" ca="1" si="50"/>
        <v>8</v>
      </c>
      <c r="M130" t="str">
        <f t="shared" ca="1" si="51"/>
        <v>NewFarmland</v>
      </c>
      <c r="N130">
        <f t="shared" ca="1" si="52"/>
        <v>156876</v>
      </c>
      <c r="O130">
        <f t="shared" ca="1" si="53"/>
        <v>97619.371876030316</v>
      </c>
      <c r="P130">
        <f t="shared" ca="1" si="54"/>
        <v>42411.139609362872</v>
      </c>
      <c r="Q130">
        <f t="shared" ca="1" si="55"/>
        <v>7708</v>
      </c>
      <c r="R130">
        <f t="shared" ca="1" si="56"/>
        <v>26415.811480126351</v>
      </c>
      <c r="S130">
        <f t="shared" ca="1" si="57"/>
        <v>37143.663647334281</v>
      </c>
      <c r="T130">
        <f t="shared" ca="1" si="58"/>
        <v>236430.80325669714</v>
      </c>
      <c r="U130">
        <f t="shared" ca="1" si="59"/>
        <v>131743.18335615666</v>
      </c>
      <c r="V130">
        <f t="shared" ca="1" si="60"/>
        <v>104687.61990054048</v>
      </c>
      <c r="AF130" s="7">
        <f t="shared" ca="1" si="39"/>
        <v>1</v>
      </c>
      <c r="AG130">
        <f t="shared" ca="1" si="40"/>
        <v>0</v>
      </c>
      <c r="AI130" s="8"/>
      <c r="AN130" s="7">
        <f ca="1">IF(Table1[[#This Row],[Column5]]="Teaching",1,0)</f>
        <v>1</v>
      </c>
      <c r="AO130">
        <f ca="1">IF(Table1[[#This Row],[Column5]]="Health",1,0)</f>
        <v>0</v>
      </c>
      <c r="AP130">
        <f ca="1">IF(Table1[[#This Row],[Column5]]="IT",1,0)</f>
        <v>0</v>
      </c>
      <c r="AQ130">
        <f ca="1">IF(Table1[[#This Row],[Column5]]="Construction",1,0)</f>
        <v>0</v>
      </c>
      <c r="AR130">
        <f ca="1">IF(Table1[[#This Row],[Column5]]="Agriculture",1,0)</f>
        <v>0</v>
      </c>
      <c r="AS130">
        <f ca="1">IF(Table1[[#This Row],[Column5]]="General",1,0)</f>
        <v>0</v>
      </c>
      <c r="AT130" s="8"/>
      <c r="AZ130" s="7">
        <f t="shared" ca="1" si="77"/>
        <v>35076.896987395739</v>
      </c>
      <c r="BC130" s="8"/>
      <c r="BE130" s="7">
        <f t="shared" ca="1" si="61"/>
        <v>0</v>
      </c>
      <c r="BG130" s="8"/>
      <c r="BI130" s="7"/>
      <c r="BJ130" s="21">
        <f t="shared" ca="1" si="62"/>
        <v>2.9437121401587274E-2</v>
      </c>
      <c r="BK130">
        <f t="shared" ca="1" si="63"/>
        <v>1</v>
      </c>
      <c r="BL130" s="8"/>
      <c r="BN130" s="7">
        <f t="shared" ca="1" si="64"/>
        <v>0</v>
      </c>
      <c r="BO130" s="42">
        <f t="shared" ca="1" si="65"/>
        <v>0</v>
      </c>
      <c r="BP130" s="42">
        <f t="shared" ca="1" si="66"/>
        <v>0</v>
      </c>
      <c r="BQ130" s="42">
        <f t="shared" ca="1" si="67"/>
        <v>0</v>
      </c>
      <c r="BR130" s="42">
        <f t="shared" ca="1" si="68"/>
        <v>0</v>
      </c>
      <c r="BS130" s="42">
        <f t="shared" ca="1" si="69"/>
        <v>45842</v>
      </c>
      <c r="BT130" s="42">
        <f t="shared" ca="1" si="70"/>
        <v>0</v>
      </c>
      <c r="BU130" s="42">
        <f t="shared" ca="1" si="71"/>
        <v>0</v>
      </c>
      <c r="BV130" s="42">
        <f t="shared" ca="1" si="72"/>
        <v>0</v>
      </c>
      <c r="BW130" s="42">
        <f t="shared" ca="1" si="73"/>
        <v>0</v>
      </c>
      <c r="BX130" s="8">
        <f t="shared" ca="1" si="74"/>
        <v>0</v>
      </c>
      <c r="BZ130" s="7">
        <f t="shared" ca="1" si="75"/>
        <v>0</v>
      </c>
      <c r="CA130" s="42"/>
      <c r="CB130" s="42"/>
      <c r="CC130" s="42"/>
      <c r="CD130" s="8"/>
      <c r="CF130" s="7">
        <f t="shared" ca="1" si="76"/>
        <v>39</v>
      </c>
      <c r="CG130" s="42"/>
      <c r="CH130" s="8"/>
    </row>
    <row r="131" spans="2:86" x14ac:dyDescent="0.3">
      <c r="B131">
        <f t="shared" ca="1" si="41"/>
        <v>1</v>
      </c>
      <c r="C131" t="str">
        <f t="shared" ca="1" si="42"/>
        <v>Men</v>
      </c>
      <c r="D131">
        <f t="shared" ca="1" si="43"/>
        <v>42</v>
      </c>
      <c r="E131">
        <f t="shared" ca="1" si="44"/>
        <v>6</v>
      </c>
      <c r="F131" t="str">
        <f ca="1">VLOOKUP(E131,$Y$4:$Z$10:Z136,2,0)</f>
        <v>Agriculture</v>
      </c>
      <c r="G131">
        <f t="shared" ca="1" si="45"/>
        <v>3</v>
      </c>
      <c r="H131" t="str">
        <f t="shared" ca="1" si="46"/>
        <v>University</v>
      </c>
      <c r="I131">
        <f t="shared" ca="1" si="47"/>
        <v>3</v>
      </c>
      <c r="J131">
        <f t="shared" ca="1" si="48"/>
        <v>1</v>
      </c>
      <c r="K131">
        <f t="shared" ca="1" si="49"/>
        <v>72131</v>
      </c>
      <c r="L131">
        <f t="shared" ca="1" si="50"/>
        <v>6</v>
      </c>
      <c r="M131" t="str">
        <f t="shared" ca="1" si="51"/>
        <v>Manitoba</v>
      </c>
      <c r="N131">
        <f t="shared" ca="1" si="52"/>
        <v>432786</v>
      </c>
      <c r="O131">
        <f t="shared" ca="1" si="53"/>
        <v>122830.2517893781</v>
      </c>
      <c r="P131">
        <f t="shared" ca="1" si="54"/>
        <v>3446.3444913483254</v>
      </c>
      <c r="Q131">
        <f t="shared" ca="1" si="55"/>
        <v>2673</v>
      </c>
      <c r="R131">
        <f t="shared" ca="1" si="56"/>
        <v>79455.864275621701</v>
      </c>
      <c r="S131">
        <f t="shared" ca="1" si="57"/>
        <v>99949.08773262304</v>
      </c>
      <c r="T131">
        <f t="shared" ca="1" si="58"/>
        <v>536181.43222397135</v>
      </c>
      <c r="U131">
        <f t="shared" ca="1" si="59"/>
        <v>204959.11606499981</v>
      </c>
      <c r="V131">
        <f t="shared" ca="1" si="60"/>
        <v>331222.31615897152</v>
      </c>
      <c r="AF131" s="7">
        <f t="shared" ca="1" si="39"/>
        <v>1</v>
      </c>
      <c r="AG131">
        <f t="shared" ca="1" si="40"/>
        <v>0</v>
      </c>
      <c r="AI131" s="8"/>
      <c r="AN131" s="7">
        <f ca="1">IF(Table1[[#This Row],[Column5]]="Teaching",1,0)</f>
        <v>0</v>
      </c>
      <c r="AO131">
        <f ca="1">IF(Table1[[#This Row],[Column5]]="Health",1,0)</f>
        <v>0</v>
      </c>
      <c r="AP131">
        <f ca="1">IF(Table1[[#This Row],[Column5]]="IT",1,0)</f>
        <v>0</v>
      </c>
      <c r="AQ131">
        <f ca="1">IF(Table1[[#This Row],[Column5]]="Construction",1,0)</f>
        <v>0</v>
      </c>
      <c r="AR131">
        <f ca="1">IF(Table1[[#This Row],[Column5]]="Agriculture",1,0)</f>
        <v>1</v>
      </c>
      <c r="AS131">
        <f ca="1">IF(Table1[[#This Row],[Column5]]="General",1,0)</f>
        <v>0</v>
      </c>
      <c r="AT131" s="8"/>
      <c r="AZ131" s="7">
        <f t="shared" ca="1" si="77"/>
        <v>12654.169543750797</v>
      </c>
      <c r="BC131" s="8"/>
      <c r="BE131" s="7">
        <f t="shared" ca="1" si="61"/>
        <v>0</v>
      </c>
      <c r="BG131" s="8"/>
      <c r="BI131" s="7"/>
      <c r="BJ131" s="21">
        <f t="shared" ca="1" si="62"/>
        <v>0.62227091381747568</v>
      </c>
      <c r="BK131">
        <f t="shared" ca="1" si="63"/>
        <v>0</v>
      </c>
      <c r="BL131" s="8"/>
      <c r="BN131" s="7">
        <f t="shared" ca="1" si="64"/>
        <v>0</v>
      </c>
      <c r="BO131" s="42">
        <f t="shared" ca="1" si="65"/>
        <v>0</v>
      </c>
      <c r="BP131" s="42">
        <f t="shared" ca="1" si="66"/>
        <v>0</v>
      </c>
      <c r="BQ131" s="42">
        <f t="shared" ca="1" si="67"/>
        <v>0</v>
      </c>
      <c r="BR131" s="42">
        <f t="shared" ca="1" si="68"/>
        <v>0</v>
      </c>
      <c r="BS131" s="42">
        <f t="shared" ca="1" si="69"/>
        <v>0</v>
      </c>
      <c r="BT131" s="42">
        <f t="shared" ca="1" si="70"/>
        <v>0</v>
      </c>
      <c r="BU131" s="42">
        <f t="shared" ca="1" si="71"/>
        <v>26146</v>
      </c>
      <c r="BV131" s="42">
        <f t="shared" ca="1" si="72"/>
        <v>0</v>
      </c>
      <c r="BW131" s="42">
        <f t="shared" ca="1" si="73"/>
        <v>0</v>
      </c>
      <c r="BX131" s="8">
        <f t="shared" ca="1" si="74"/>
        <v>0</v>
      </c>
      <c r="BZ131" s="7">
        <f t="shared" ca="1" si="75"/>
        <v>1</v>
      </c>
      <c r="CA131" s="42"/>
      <c r="CB131" s="42"/>
      <c r="CC131" s="42"/>
      <c r="CD131" s="8"/>
      <c r="CF131" s="7">
        <f t="shared" ca="1" si="76"/>
        <v>37</v>
      </c>
      <c r="CG131" s="42"/>
      <c r="CH131" s="8"/>
    </row>
    <row r="132" spans="2:86" x14ac:dyDescent="0.3">
      <c r="B132">
        <f t="shared" ca="1" si="41"/>
        <v>1</v>
      </c>
      <c r="C132" t="str">
        <f t="shared" ca="1" si="42"/>
        <v>Men</v>
      </c>
      <c r="D132">
        <f t="shared" ca="1" si="43"/>
        <v>38</v>
      </c>
      <c r="E132">
        <f t="shared" ca="1" si="44"/>
        <v>6</v>
      </c>
      <c r="F132" t="str">
        <f ca="1">VLOOKUP(E132,$Y$4:$Z$10:Z137,2,0)</f>
        <v>Agriculture</v>
      </c>
      <c r="G132">
        <f t="shared" ca="1" si="45"/>
        <v>1</v>
      </c>
      <c r="H132" t="str">
        <f t="shared" ca="1" si="46"/>
        <v>Highschool</v>
      </c>
      <c r="I132">
        <f t="shared" ca="1" si="47"/>
        <v>1</v>
      </c>
      <c r="J132">
        <f t="shared" ca="1" si="48"/>
        <v>3</v>
      </c>
      <c r="K132">
        <f t="shared" ca="1" si="49"/>
        <v>34451</v>
      </c>
      <c r="L132">
        <f t="shared" ca="1" si="50"/>
        <v>4</v>
      </c>
      <c r="M132" t="str">
        <f t="shared" ca="1" si="51"/>
        <v>Alberta</v>
      </c>
      <c r="N132">
        <f t="shared" ca="1" si="52"/>
        <v>172255</v>
      </c>
      <c r="O132">
        <f t="shared" ca="1" si="53"/>
        <v>142188.2467081442</v>
      </c>
      <c r="P132">
        <f t="shared" ca="1" si="54"/>
        <v>44807.05866328199</v>
      </c>
      <c r="Q132">
        <f t="shared" ca="1" si="55"/>
        <v>44548</v>
      </c>
      <c r="R132">
        <f t="shared" ca="1" si="56"/>
        <v>44134.010484192411</v>
      </c>
      <c r="S132">
        <f t="shared" ca="1" si="57"/>
        <v>13488.038683343173</v>
      </c>
      <c r="T132">
        <f t="shared" ca="1" si="58"/>
        <v>230550.09734662517</v>
      </c>
      <c r="U132">
        <f t="shared" ca="1" si="59"/>
        <v>230870.2571923366</v>
      </c>
      <c r="V132">
        <f t="shared" ca="1" si="60"/>
        <v>-320.15984571143053</v>
      </c>
      <c r="AF132" s="7">
        <f t="shared" ca="1" si="39"/>
        <v>1</v>
      </c>
      <c r="AG132">
        <f t="shared" ca="1" si="40"/>
        <v>0</v>
      </c>
      <c r="AI132" s="8"/>
      <c r="AN132" s="7">
        <f ca="1">IF(Table1[[#This Row],[Column5]]="Teaching",1,0)</f>
        <v>0</v>
      </c>
      <c r="AO132">
        <f ca="1">IF(Table1[[#This Row],[Column5]]="Health",1,0)</f>
        <v>0</v>
      </c>
      <c r="AP132">
        <f ca="1">IF(Table1[[#This Row],[Column5]]="IT",1,0)</f>
        <v>0</v>
      </c>
      <c r="AQ132">
        <f ca="1">IF(Table1[[#This Row],[Column5]]="Construction",1,0)</f>
        <v>0</v>
      </c>
      <c r="AR132">
        <f ca="1">IF(Table1[[#This Row],[Column5]]="Agriculture",1,0)</f>
        <v>1</v>
      </c>
      <c r="AS132">
        <f ca="1">IF(Table1[[#This Row],[Column5]]="General",1,0)</f>
        <v>0</v>
      </c>
      <c r="AT132" s="8"/>
      <c r="AZ132" s="7">
        <f t="shared" ca="1" si="77"/>
        <v>21205.569804681436</v>
      </c>
      <c r="BC132" s="8"/>
      <c r="BE132" s="7">
        <f t="shared" ca="1" si="61"/>
        <v>0</v>
      </c>
      <c r="BG132" s="8"/>
      <c r="BI132" s="7"/>
      <c r="BJ132" s="21">
        <f t="shared" ca="1" si="62"/>
        <v>0.28381290473670151</v>
      </c>
      <c r="BK132">
        <f t="shared" ca="1" si="63"/>
        <v>1</v>
      </c>
      <c r="BL132" s="8"/>
      <c r="BN132" s="7">
        <f t="shared" ca="1" si="64"/>
        <v>0</v>
      </c>
      <c r="BO132" s="42">
        <f t="shared" ca="1" si="65"/>
        <v>0</v>
      </c>
      <c r="BP132" s="42">
        <f t="shared" ca="1" si="66"/>
        <v>0</v>
      </c>
      <c r="BQ132" s="42">
        <f t="shared" ca="1" si="67"/>
        <v>0</v>
      </c>
      <c r="BR132" s="42">
        <f t="shared" ca="1" si="68"/>
        <v>0</v>
      </c>
      <c r="BS132" s="42">
        <f t="shared" ca="1" si="69"/>
        <v>72131</v>
      </c>
      <c r="BT132" s="42">
        <f t="shared" ca="1" si="70"/>
        <v>0</v>
      </c>
      <c r="BU132" s="42">
        <f t="shared" ca="1" si="71"/>
        <v>0</v>
      </c>
      <c r="BV132" s="42">
        <f t="shared" ca="1" si="72"/>
        <v>0</v>
      </c>
      <c r="BW132" s="42">
        <f t="shared" ca="1" si="73"/>
        <v>0</v>
      </c>
      <c r="BX132" s="8">
        <f t="shared" ca="1" si="74"/>
        <v>0</v>
      </c>
      <c r="BZ132" s="7">
        <f t="shared" ca="1" si="75"/>
        <v>1</v>
      </c>
      <c r="CA132" s="42"/>
      <c r="CB132" s="42"/>
      <c r="CC132" s="42"/>
      <c r="CD132" s="8"/>
      <c r="CF132" s="7">
        <f t="shared" ca="1" si="76"/>
        <v>42</v>
      </c>
      <c r="CG132" s="42"/>
      <c r="CH132" s="8"/>
    </row>
    <row r="133" spans="2:86" x14ac:dyDescent="0.3">
      <c r="B133">
        <f t="shared" ca="1" si="41"/>
        <v>1</v>
      </c>
      <c r="C133" t="str">
        <f t="shared" ca="1" si="42"/>
        <v>Men</v>
      </c>
      <c r="D133">
        <f t="shared" ca="1" si="43"/>
        <v>36</v>
      </c>
      <c r="E133">
        <f t="shared" ca="1" si="44"/>
        <v>2</v>
      </c>
      <c r="F133" t="str">
        <f ca="1">VLOOKUP(E133,$Y$4:$Z$10:Z138,2,0)</f>
        <v>Construction</v>
      </c>
      <c r="G133">
        <f t="shared" ca="1" si="45"/>
        <v>1</v>
      </c>
      <c r="H133" t="str">
        <f t="shared" ca="1" si="46"/>
        <v>Highschool</v>
      </c>
      <c r="I133">
        <f t="shared" ca="1" si="47"/>
        <v>2</v>
      </c>
      <c r="J133">
        <f t="shared" ca="1" si="48"/>
        <v>1</v>
      </c>
      <c r="K133">
        <f t="shared" ca="1" si="49"/>
        <v>70284</v>
      </c>
      <c r="L133">
        <f t="shared" ca="1" si="50"/>
        <v>4</v>
      </c>
      <c r="M133" t="str">
        <f t="shared" ca="1" si="51"/>
        <v>Alberta</v>
      </c>
      <c r="N133">
        <f t="shared" ca="1" si="52"/>
        <v>281136</v>
      </c>
      <c r="O133">
        <f t="shared" ca="1" si="53"/>
        <v>236136.09789829169</v>
      </c>
      <c r="P133">
        <f t="shared" ca="1" si="54"/>
        <v>49185.103028125195</v>
      </c>
      <c r="Q133">
        <f t="shared" ca="1" si="55"/>
        <v>27739</v>
      </c>
      <c r="R133">
        <f t="shared" ca="1" si="56"/>
        <v>74609.583431177278</v>
      </c>
      <c r="S133">
        <f t="shared" ca="1" si="57"/>
        <v>88784.021174687892</v>
      </c>
      <c r="T133">
        <f t="shared" ca="1" si="58"/>
        <v>419105.12420281308</v>
      </c>
      <c r="U133">
        <f t="shared" ca="1" si="59"/>
        <v>338484.68132946896</v>
      </c>
      <c r="V133">
        <f t="shared" ca="1" si="60"/>
        <v>80620.442873344116</v>
      </c>
      <c r="AF133" s="7">
        <f t="shared" ref="AF133:AF196" ca="1" si="78">IF(C134="Men",1,0)</f>
        <v>0</v>
      </c>
      <c r="AG133">
        <f t="shared" ref="AG133:AG196" ca="1" si="79">IF(C134="Women",1,0)</f>
        <v>1</v>
      </c>
      <c r="AI133" s="8"/>
      <c r="AN133" s="7">
        <f ca="1">IF(Table1[[#This Row],[Column5]]="Teaching",1,0)</f>
        <v>0</v>
      </c>
      <c r="AO133">
        <f ca="1">IF(Table1[[#This Row],[Column5]]="Health",1,0)</f>
        <v>0</v>
      </c>
      <c r="AP133">
        <f ca="1">IF(Table1[[#This Row],[Column5]]="IT",1,0)</f>
        <v>0</v>
      </c>
      <c r="AQ133">
        <f ca="1">IF(Table1[[#This Row],[Column5]]="Construction",1,0)</f>
        <v>1</v>
      </c>
      <c r="AR133">
        <f ca="1">IF(Table1[[#This Row],[Column5]]="Agriculture",1,0)</f>
        <v>0</v>
      </c>
      <c r="AS133">
        <f ca="1">IF(Table1[[#This Row],[Column5]]="General",1,0)</f>
        <v>0</v>
      </c>
      <c r="AT133" s="8"/>
      <c r="AZ133" s="7">
        <f t="shared" ca="1" si="77"/>
        <v>3446.3444913483254</v>
      </c>
      <c r="BC133" s="8"/>
      <c r="BE133" s="7">
        <f t="shared" ca="1" si="61"/>
        <v>0</v>
      </c>
      <c r="BG133" s="8"/>
      <c r="BI133" s="7"/>
      <c r="BJ133" s="21">
        <f t="shared" ca="1" si="62"/>
        <v>0.8254520722657932</v>
      </c>
      <c r="BK133">
        <f t="shared" ca="1" si="63"/>
        <v>0</v>
      </c>
      <c r="BL133" s="8"/>
      <c r="BN133" s="7">
        <f t="shared" ca="1" si="64"/>
        <v>0</v>
      </c>
      <c r="BO133" s="42">
        <f t="shared" ca="1" si="65"/>
        <v>0</v>
      </c>
      <c r="BP133" s="42">
        <f t="shared" ca="1" si="66"/>
        <v>0</v>
      </c>
      <c r="BQ133" s="42">
        <f t="shared" ca="1" si="67"/>
        <v>34451</v>
      </c>
      <c r="BR133" s="42">
        <f t="shared" ca="1" si="68"/>
        <v>0</v>
      </c>
      <c r="BS133" s="42">
        <f t="shared" ca="1" si="69"/>
        <v>0</v>
      </c>
      <c r="BT133" s="42">
        <f t="shared" ca="1" si="70"/>
        <v>0</v>
      </c>
      <c r="BU133" s="42">
        <f t="shared" ca="1" si="71"/>
        <v>0</v>
      </c>
      <c r="BV133" s="42">
        <f t="shared" ca="1" si="72"/>
        <v>0</v>
      </c>
      <c r="BW133" s="42">
        <f t="shared" ca="1" si="73"/>
        <v>0</v>
      </c>
      <c r="BX133" s="8">
        <f t="shared" ca="1" si="74"/>
        <v>0</v>
      </c>
      <c r="BZ133" s="7">
        <f t="shared" ca="1" si="75"/>
        <v>1</v>
      </c>
      <c r="CA133" s="42"/>
      <c r="CB133" s="42"/>
      <c r="CC133" s="42"/>
      <c r="CD133" s="8"/>
      <c r="CF133" s="7">
        <f t="shared" ca="1" si="76"/>
        <v>0</v>
      </c>
      <c r="CG133" s="42"/>
      <c r="CH133" s="8"/>
    </row>
    <row r="134" spans="2:86" x14ac:dyDescent="0.3">
      <c r="B134">
        <f t="shared" ref="B134:B197" ca="1" si="80">RANDBETWEEN(1,2)</f>
        <v>2</v>
      </c>
      <c r="C134" t="str">
        <f t="shared" ref="C134:C197" ca="1" si="81">IF(B134=1,"Men","Women")</f>
        <v>Women</v>
      </c>
      <c r="D134">
        <f t="shared" ref="D134:D197" ca="1" si="82">RANDBETWEEN(25,45)</f>
        <v>27</v>
      </c>
      <c r="E134">
        <f t="shared" ref="E134:E197" ca="1" si="83">RANDBETWEEN(1,6)</f>
        <v>4</v>
      </c>
      <c r="F134" t="str">
        <f ca="1">VLOOKUP(E134,$Y$4:$Z$10:Z139,2,0)</f>
        <v>IT</v>
      </c>
      <c r="G134">
        <f t="shared" ref="G134:G197" ca="1" si="84">RANDBETWEEN(1,5)</f>
        <v>4</v>
      </c>
      <c r="H134" t="str">
        <f t="shared" ref="H134:H197" ca="1" si="85">VLOOKUP(G134,$AA$4:$AB$9,2,0)</f>
        <v>Technical</v>
      </c>
      <c r="I134">
        <f t="shared" ref="I134:I197" ca="1" si="86">RANDBETWEEN(0,4)</f>
        <v>2</v>
      </c>
      <c r="J134">
        <f t="shared" ref="J134:J197" ca="1" si="87">RANDBETWEEN(1,3)</f>
        <v>3</v>
      </c>
      <c r="K134">
        <f t="shared" ref="K134:K197" ca="1" si="88">RANDBETWEEN(25000,90000)</f>
        <v>41353</v>
      </c>
      <c r="L134">
        <f t="shared" ref="L134:L197" ca="1" si="89">RANDBETWEEN(1,11)</f>
        <v>11</v>
      </c>
      <c r="M134" t="str">
        <f t="shared" ref="M134:M197" ca="1" si="90">VLOOKUP(L134,$AC$4:$AE$15,2,0)</f>
        <v>Prince Edward Island</v>
      </c>
      <c r="N134">
        <f t="shared" ref="N134:N197" ca="1" si="91">K134*RANDBETWEEN(3,6)</f>
        <v>206765</v>
      </c>
      <c r="O134">
        <f t="shared" ref="O134:O197" ca="1" si="92">RAND()*N134</f>
        <v>137116.83968627706</v>
      </c>
      <c r="P134">
        <f t="shared" ref="P134:P197" ca="1" si="93">J134*RAND()*K134</f>
        <v>57893.15447450542</v>
      </c>
      <c r="Q134">
        <f t="shared" ref="Q134:Q197" ca="1" si="94">RANDBETWEEN(0,P134)</f>
        <v>55151</v>
      </c>
      <c r="R134">
        <f t="shared" ref="R134:R197" ca="1" si="95">RAND()*K134*2</f>
        <v>52187.357735235368</v>
      </c>
      <c r="S134">
        <f t="shared" ref="S134:S197" ca="1" si="96">RAND()*K134*1.5</f>
        <v>16804.52179569814</v>
      </c>
      <c r="T134">
        <f t="shared" ref="T134:T197" ca="1" si="97">N134+P134+S134</f>
        <v>281462.67627020355</v>
      </c>
      <c r="U134">
        <f t="shared" ref="U134:U197" ca="1" si="98">O134+Q134+R134</f>
        <v>244455.19742151242</v>
      </c>
      <c r="V134">
        <f t="shared" ref="V134:V197" ca="1" si="99">T134-U134</f>
        <v>37007.478848691127</v>
      </c>
      <c r="AF134" s="7">
        <f t="shared" ca="1" si="78"/>
        <v>1</v>
      </c>
      <c r="AG134">
        <f t="shared" ca="1" si="79"/>
        <v>0</v>
      </c>
      <c r="AI134" s="8"/>
      <c r="AN134" s="7">
        <f ca="1">IF(Table1[[#This Row],[Column5]]="Teaching",1,0)</f>
        <v>0</v>
      </c>
      <c r="AO134">
        <f ca="1">IF(Table1[[#This Row],[Column5]]="Health",1,0)</f>
        <v>0</v>
      </c>
      <c r="AP134">
        <f ca="1">IF(Table1[[#This Row],[Column5]]="IT",1,0)</f>
        <v>1</v>
      </c>
      <c r="AQ134">
        <f ca="1">IF(Table1[[#This Row],[Column5]]="Construction",1,0)</f>
        <v>0</v>
      </c>
      <c r="AR134">
        <f ca="1">IF(Table1[[#This Row],[Column5]]="Agriculture",1,0)</f>
        <v>0</v>
      </c>
      <c r="AS134">
        <f ca="1">IF(Table1[[#This Row],[Column5]]="General",1,0)</f>
        <v>0</v>
      </c>
      <c r="AT134" s="8"/>
      <c r="AZ134" s="7">
        <f t="shared" ca="1" si="77"/>
        <v>14935.686221093996</v>
      </c>
      <c r="BC134" s="8"/>
      <c r="BE134" s="7">
        <f t="shared" ca="1" si="61"/>
        <v>0</v>
      </c>
      <c r="BG134" s="8"/>
      <c r="BI134" s="7"/>
      <c r="BJ134" s="21">
        <f t="shared" ca="1" si="62"/>
        <v>0.83993546859275114</v>
      </c>
      <c r="BK134">
        <f t="shared" ca="1" si="63"/>
        <v>0</v>
      </c>
      <c r="BL134" s="8"/>
      <c r="BN134" s="7">
        <f t="shared" ca="1" si="64"/>
        <v>0</v>
      </c>
      <c r="BO134" s="42">
        <f t="shared" ca="1" si="65"/>
        <v>0</v>
      </c>
      <c r="BP134" s="42">
        <f t="shared" ca="1" si="66"/>
        <v>0</v>
      </c>
      <c r="BQ134" s="42">
        <f t="shared" ca="1" si="67"/>
        <v>70284</v>
      </c>
      <c r="BR134" s="42">
        <f t="shared" ca="1" si="68"/>
        <v>0</v>
      </c>
      <c r="BS134" s="42">
        <f t="shared" ca="1" si="69"/>
        <v>0</v>
      </c>
      <c r="BT134" s="42">
        <f t="shared" ca="1" si="70"/>
        <v>0</v>
      </c>
      <c r="BU134" s="42">
        <f t="shared" ca="1" si="71"/>
        <v>0</v>
      </c>
      <c r="BV134" s="42">
        <f t="shared" ca="1" si="72"/>
        <v>0</v>
      </c>
      <c r="BW134" s="42">
        <f t="shared" ca="1" si="73"/>
        <v>0</v>
      </c>
      <c r="BX134" s="8">
        <f t="shared" ca="1" si="74"/>
        <v>0</v>
      </c>
      <c r="BZ134" s="7">
        <f t="shared" ca="1" si="75"/>
        <v>1</v>
      </c>
      <c r="CA134" s="42"/>
      <c r="CB134" s="42"/>
      <c r="CC134" s="42"/>
      <c r="CD134" s="8"/>
      <c r="CF134" s="7">
        <f t="shared" ca="1" si="76"/>
        <v>36</v>
      </c>
      <c r="CG134" s="42"/>
      <c r="CH134" s="8"/>
    </row>
    <row r="135" spans="2:86" x14ac:dyDescent="0.3">
      <c r="B135">
        <f t="shared" ca="1" si="80"/>
        <v>1</v>
      </c>
      <c r="C135" t="str">
        <f t="shared" ca="1" si="81"/>
        <v>Men</v>
      </c>
      <c r="D135">
        <f t="shared" ca="1" si="82"/>
        <v>35</v>
      </c>
      <c r="E135">
        <f t="shared" ca="1" si="83"/>
        <v>2</v>
      </c>
      <c r="F135" t="str">
        <f ca="1">VLOOKUP(E135,$Y$4:$Z$10:Z140,2,0)</f>
        <v>Construction</v>
      </c>
      <c r="G135">
        <f t="shared" ca="1" si="84"/>
        <v>5</v>
      </c>
      <c r="H135" t="str">
        <f t="shared" ca="1" si="85"/>
        <v>Other</v>
      </c>
      <c r="I135">
        <f t="shared" ca="1" si="86"/>
        <v>2</v>
      </c>
      <c r="J135">
        <f t="shared" ca="1" si="87"/>
        <v>2</v>
      </c>
      <c r="K135">
        <f t="shared" ca="1" si="88"/>
        <v>77679</v>
      </c>
      <c r="L135">
        <f t="shared" ca="1" si="89"/>
        <v>10</v>
      </c>
      <c r="M135" t="str">
        <f t="shared" ca="1" si="90"/>
        <v>Nova Scotia</v>
      </c>
      <c r="N135">
        <f t="shared" ca="1" si="91"/>
        <v>466074</v>
      </c>
      <c r="O135">
        <f t="shared" ca="1" si="92"/>
        <v>372302.73038563086</v>
      </c>
      <c r="P135">
        <f t="shared" ca="1" si="93"/>
        <v>119385.31081500686</v>
      </c>
      <c r="Q135">
        <f t="shared" ca="1" si="94"/>
        <v>58819</v>
      </c>
      <c r="R135">
        <f t="shared" ca="1" si="95"/>
        <v>45605.112212620093</v>
      </c>
      <c r="S135">
        <f t="shared" ca="1" si="96"/>
        <v>73857.209308035584</v>
      </c>
      <c r="T135">
        <f t="shared" ca="1" si="97"/>
        <v>659316.5201230424</v>
      </c>
      <c r="U135">
        <f t="shared" ca="1" si="98"/>
        <v>476726.84259825095</v>
      </c>
      <c r="V135">
        <f t="shared" ca="1" si="99"/>
        <v>182589.67752479145</v>
      </c>
      <c r="AF135" s="7">
        <f t="shared" ca="1" si="78"/>
        <v>0</v>
      </c>
      <c r="AG135">
        <f t="shared" ca="1" si="79"/>
        <v>1</v>
      </c>
      <c r="AI135" s="8"/>
      <c r="AN135" s="7">
        <f ca="1">IF(Table1[[#This Row],[Column5]]="Teaching",1,0)</f>
        <v>0</v>
      </c>
      <c r="AO135">
        <f ca="1">IF(Table1[[#This Row],[Column5]]="Health",1,0)</f>
        <v>0</v>
      </c>
      <c r="AP135">
        <f ca="1">IF(Table1[[#This Row],[Column5]]="IT",1,0)</f>
        <v>0</v>
      </c>
      <c r="AQ135">
        <f ca="1">IF(Table1[[#This Row],[Column5]]="Construction",1,0)</f>
        <v>1</v>
      </c>
      <c r="AR135">
        <f ca="1">IF(Table1[[#This Row],[Column5]]="Agriculture",1,0)</f>
        <v>0</v>
      </c>
      <c r="AS135">
        <f ca="1">IF(Table1[[#This Row],[Column5]]="General",1,0)</f>
        <v>0</v>
      </c>
      <c r="AT135" s="8"/>
      <c r="AZ135" s="7">
        <f t="shared" ca="1" si="77"/>
        <v>49185.103028125195</v>
      </c>
      <c r="BC135" s="8"/>
      <c r="BE135" s="7">
        <f t="shared" ref="BE135:BE198" ca="1" si="100">IF(R134&gt;$BF$5,1,0)</f>
        <v>0</v>
      </c>
      <c r="BG135" s="8"/>
      <c r="BI135" s="7"/>
      <c r="BJ135" s="21">
        <f t="shared" ref="BJ135:BJ198" ca="1" si="101">O134/N134</f>
        <v>0.6631530466291542</v>
      </c>
      <c r="BK135">
        <f t="shared" ref="BK135:BK198" ca="1" si="102">IF(BJ135&lt;30%,1,0)</f>
        <v>0</v>
      </c>
      <c r="BL135" s="8"/>
      <c r="BN135" s="7">
        <f t="shared" ref="BN135:BN198" ca="1" si="103">IF(M133="Yukon",K134,)</f>
        <v>0</v>
      </c>
      <c r="BO135" s="42">
        <f t="shared" ref="BO135:BO198" ca="1" si="104">IF(M134="BC",K134,0)</f>
        <v>0</v>
      </c>
      <c r="BP135" s="42">
        <f t="shared" ref="BP135:BP198" ca="1" si="105">IF(M134="Northwest Ter",K134,0)</f>
        <v>0</v>
      </c>
      <c r="BQ135" s="42">
        <f t="shared" ref="BQ135:BQ198" ca="1" si="106">IF(M134="Alberta",K134,0)</f>
        <v>0</v>
      </c>
      <c r="BR135" s="42">
        <f t="shared" ref="BR135:BR198" ca="1" si="107">IF(M134="Saskatchewan",K134,0)</f>
        <v>0</v>
      </c>
      <c r="BS135" s="42">
        <f t="shared" ref="BS135:BS198" ca="1" si="108">IF(M134="Manitoba",K134,0)</f>
        <v>0</v>
      </c>
      <c r="BT135" s="42">
        <f t="shared" ref="BT135:BT198" ca="1" si="109">IF(M134="Ontario",K134,0)</f>
        <v>0</v>
      </c>
      <c r="BU135" s="42">
        <f t="shared" ref="BU135:BU198" ca="1" si="110">IF(M134="NewFarmland",K134,0)</f>
        <v>0</v>
      </c>
      <c r="BV135" s="42">
        <f t="shared" ref="BV135:BV198" ca="1" si="111">IF(M134="New Bruncwick",K134,0)</f>
        <v>0</v>
      </c>
      <c r="BW135" s="42">
        <f t="shared" ref="BW135:BW198" ca="1" si="112">IF(M134="Nova Scotia",K134,0)</f>
        <v>0</v>
      </c>
      <c r="BX135" s="8">
        <f t="shared" ref="BX135:BX198" ca="1" si="113">IF(M134="Prince Edward Island",K134,0)</f>
        <v>41353</v>
      </c>
      <c r="BZ135" s="7">
        <f t="shared" ref="BZ135:BZ198" ca="1" si="114">IF(R134&gt;K134,1,0)</f>
        <v>1</v>
      </c>
      <c r="CA135" s="42"/>
      <c r="CB135" s="42"/>
      <c r="CC135" s="42"/>
      <c r="CD135" s="8"/>
      <c r="CF135" s="7">
        <f t="shared" ref="CF135:CF198" ca="1" si="115">IF(V134&gt;50000,D134,0)</f>
        <v>0</v>
      </c>
      <c r="CG135" s="42"/>
      <c r="CH135" s="8"/>
    </row>
    <row r="136" spans="2:86" x14ac:dyDescent="0.3">
      <c r="B136">
        <f t="shared" ca="1" si="80"/>
        <v>2</v>
      </c>
      <c r="C136" t="str">
        <f t="shared" ca="1" si="81"/>
        <v>Women</v>
      </c>
      <c r="D136">
        <f t="shared" ca="1" si="82"/>
        <v>40</v>
      </c>
      <c r="E136">
        <f t="shared" ca="1" si="83"/>
        <v>1</v>
      </c>
      <c r="F136" t="str">
        <f ca="1">VLOOKUP(E136,$Y$4:$Z$10:Z141,2,0)</f>
        <v>Health</v>
      </c>
      <c r="G136">
        <f t="shared" ca="1" si="84"/>
        <v>5</v>
      </c>
      <c r="H136" t="str">
        <f t="shared" ca="1" si="85"/>
        <v>Other</v>
      </c>
      <c r="I136">
        <f t="shared" ca="1" si="86"/>
        <v>0</v>
      </c>
      <c r="J136">
        <f t="shared" ca="1" si="87"/>
        <v>1</v>
      </c>
      <c r="K136">
        <f t="shared" ca="1" si="88"/>
        <v>85089</v>
      </c>
      <c r="L136">
        <f t="shared" ca="1" si="89"/>
        <v>3</v>
      </c>
      <c r="M136" t="str">
        <f t="shared" ca="1" si="90"/>
        <v>Northwest Ter</v>
      </c>
      <c r="N136">
        <f t="shared" ca="1" si="91"/>
        <v>340356</v>
      </c>
      <c r="O136">
        <f t="shared" ca="1" si="92"/>
        <v>168434.64000388206</v>
      </c>
      <c r="P136">
        <f t="shared" ca="1" si="93"/>
        <v>45141.158982583409</v>
      </c>
      <c r="Q136">
        <f t="shared" ca="1" si="94"/>
        <v>1044</v>
      </c>
      <c r="R136">
        <f t="shared" ca="1" si="95"/>
        <v>65822.510847034224</v>
      </c>
      <c r="S136">
        <f t="shared" ca="1" si="96"/>
        <v>99109.758217885246</v>
      </c>
      <c r="T136">
        <f t="shared" ca="1" si="97"/>
        <v>484606.91720046871</v>
      </c>
      <c r="U136">
        <f t="shared" ca="1" si="98"/>
        <v>235301.15085091628</v>
      </c>
      <c r="V136">
        <f t="shared" ca="1" si="99"/>
        <v>249305.76634955243</v>
      </c>
      <c r="AF136" s="7">
        <f t="shared" ca="1" si="78"/>
        <v>0</v>
      </c>
      <c r="AG136">
        <f t="shared" ca="1" si="79"/>
        <v>1</v>
      </c>
      <c r="AI136" s="8"/>
      <c r="AN136" s="7">
        <f ca="1">IF(Table1[[#This Row],[Column5]]="Teaching",1,0)</f>
        <v>0</v>
      </c>
      <c r="AO136">
        <f ca="1">IF(Table1[[#This Row],[Column5]]="Health",1,0)</f>
        <v>1</v>
      </c>
      <c r="AP136">
        <f ca="1">IF(Table1[[#This Row],[Column5]]="IT",1,0)</f>
        <v>0</v>
      </c>
      <c r="AQ136">
        <f ca="1">IF(Table1[[#This Row],[Column5]]="Construction",1,0)</f>
        <v>0</v>
      </c>
      <c r="AR136">
        <f ca="1">IF(Table1[[#This Row],[Column5]]="Agriculture",1,0)</f>
        <v>0</v>
      </c>
      <c r="AS136">
        <f ca="1">IF(Table1[[#This Row],[Column5]]="General",1,0)</f>
        <v>0</v>
      </c>
      <c r="AT136" s="8"/>
      <c r="AZ136" s="7">
        <f t="shared" ref="AZ136:AZ199" ca="1" si="116">P134/J134</f>
        <v>19297.718158168474</v>
      </c>
      <c r="BC136" s="8"/>
      <c r="BE136" s="7">
        <f t="shared" ca="1" si="100"/>
        <v>0</v>
      </c>
      <c r="BG136" s="8"/>
      <c r="BI136" s="7"/>
      <c r="BJ136" s="21">
        <f t="shared" ca="1" si="101"/>
        <v>0.7988060487940345</v>
      </c>
      <c r="BK136">
        <f t="shared" ca="1" si="102"/>
        <v>0</v>
      </c>
      <c r="BL136" s="8"/>
      <c r="BN136" s="7">
        <f t="shared" ca="1" si="103"/>
        <v>0</v>
      </c>
      <c r="BO136" s="42">
        <f t="shared" ca="1" si="104"/>
        <v>0</v>
      </c>
      <c r="BP136" s="42">
        <f t="shared" ca="1" si="105"/>
        <v>0</v>
      </c>
      <c r="BQ136" s="42">
        <f t="shared" ca="1" si="106"/>
        <v>0</v>
      </c>
      <c r="BR136" s="42">
        <f t="shared" ca="1" si="107"/>
        <v>0</v>
      </c>
      <c r="BS136" s="42">
        <f t="shared" ca="1" si="108"/>
        <v>0</v>
      </c>
      <c r="BT136" s="42">
        <f t="shared" ca="1" si="109"/>
        <v>0</v>
      </c>
      <c r="BU136" s="42">
        <f t="shared" ca="1" si="110"/>
        <v>0</v>
      </c>
      <c r="BV136" s="42">
        <f t="shared" ca="1" si="111"/>
        <v>0</v>
      </c>
      <c r="BW136" s="42">
        <f t="shared" ca="1" si="112"/>
        <v>77679</v>
      </c>
      <c r="BX136" s="8">
        <f t="shared" ca="1" si="113"/>
        <v>0</v>
      </c>
      <c r="BZ136" s="7">
        <f t="shared" ca="1" si="114"/>
        <v>0</v>
      </c>
      <c r="CA136" s="42"/>
      <c r="CB136" s="42"/>
      <c r="CC136" s="42"/>
      <c r="CD136" s="8"/>
      <c r="CF136" s="7">
        <f t="shared" ca="1" si="115"/>
        <v>35</v>
      </c>
      <c r="CG136" s="42"/>
      <c r="CH136" s="8"/>
    </row>
    <row r="137" spans="2:86" x14ac:dyDescent="0.3">
      <c r="B137">
        <f t="shared" ca="1" si="80"/>
        <v>2</v>
      </c>
      <c r="C137" t="str">
        <f t="shared" ca="1" si="81"/>
        <v>Women</v>
      </c>
      <c r="D137">
        <f t="shared" ca="1" si="82"/>
        <v>27</v>
      </c>
      <c r="E137">
        <f t="shared" ca="1" si="83"/>
        <v>3</v>
      </c>
      <c r="F137" t="str">
        <f ca="1">VLOOKUP(E137,$Y$4:$Z$10:Z142,2,0)</f>
        <v>Teaching</v>
      </c>
      <c r="G137">
        <f t="shared" ca="1" si="84"/>
        <v>1</v>
      </c>
      <c r="H137" t="str">
        <f t="shared" ca="1" si="85"/>
        <v>Highschool</v>
      </c>
      <c r="I137">
        <f t="shared" ca="1" si="86"/>
        <v>4</v>
      </c>
      <c r="J137">
        <f t="shared" ca="1" si="87"/>
        <v>2</v>
      </c>
      <c r="K137">
        <f t="shared" ca="1" si="88"/>
        <v>76211</v>
      </c>
      <c r="L137">
        <f t="shared" ca="1" si="89"/>
        <v>5</v>
      </c>
      <c r="M137" t="str">
        <f t="shared" ca="1" si="90"/>
        <v>Saskatchewan</v>
      </c>
      <c r="N137">
        <f t="shared" ca="1" si="91"/>
        <v>228633</v>
      </c>
      <c r="O137">
        <f t="shared" ca="1" si="92"/>
        <v>195547.31964713841</v>
      </c>
      <c r="P137">
        <f t="shared" ca="1" si="93"/>
        <v>93758.18661605964</v>
      </c>
      <c r="Q137">
        <f t="shared" ca="1" si="94"/>
        <v>21344</v>
      </c>
      <c r="R137">
        <f t="shared" ca="1" si="95"/>
        <v>24560.410610257448</v>
      </c>
      <c r="S137">
        <f t="shared" ca="1" si="96"/>
        <v>93488.232200710132</v>
      </c>
      <c r="T137">
        <f t="shared" ca="1" si="97"/>
        <v>415879.41881676973</v>
      </c>
      <c r="U137">
        <f t="shared" ca="1" si="98"/>
        <v>241451.73025739586</v>
      </c>
      <c r="V137">
        <f t="shared" ca="1" si="99"/>
        <v>174427.68855937387</v>
      </c>
      <c r="AF137" s="7">
        <f t="shared" ca="1" si="78"/>
        <v>1</v>
      </c>
      <c r="AG137">
        <f t="shared" ca="1" si="79"/>
        <v>0</v>
      </c>
      <c r="AI137" s="8"/>
      <c r="AN137" s="7">
        <f ca="1">IF(Table1[[#This Row],[Column5]]="Teaching",1,0)</f>
        <v>1</v>
      </c>
      <c r="AO137">
        <f ca="1">IF(Table1[[#This Row],[Column5]]="Health",1,0)</f>
        <v>0</v>
      </c>
      <c r="AP137">
        <f ca="1">IF(Table1[[#This Row],[Column5]]="IT",1,0)</f>
        <v>0</v>
      </c>
      <c r="AQ137">
        <f ca="1">IF(Table1[[#This Row],[Column5]]="Construction",1,0)</f>
        <v>0</v>
      </c>
      <c r="AR137">
        <f ca="1">IF(Table1[[#This Row],[Column5]]="Agriculture",1,0)</f>
        <v>0</v>
      </c>
      <c r="AS137">
        <f ca="1">IF(Table1[[#This Row],[Column5]]="General",1,0)</f>
        <v>0</v>
      </c>
      <c r="AT137" s="8"/>
      <c r="AZ137" s="7">
        <f t="shared" ca="1" si="116"/>
        <v>59692.655407503429</v>
      </c>
      <c r="BC137" s="8"/>
      <c r="BE137" s="7">
        <f t="shared" ca="1" si="100"/>
        <v>0</v>
      </c>
      <c r="BG137" s="8"/>
      <c r="BI137" s="7"/>
      <c r="BJ137" s="21">
        <f t="shared" ca="1" si="101"/>
        <v>0.494877833808959</v>
      </c>
      <c r="BK137">
        <f t="shared" ca="1" si="102"/>
        <v>0</v>
      </c>
      <c r="BL137" s="8"/>
      <c r="BN137" s="7">
        <f t="shared" ca="1" si="103"/>
        <v>0</v>
      </c>
      <c r="BO137" s="42">
        <f t="shared" ca="1" si="104"/>
        <v>0</v>
      </c>
      <c r="BP137" s="42">
        <f t="shared" ca="1" si="105"/>
        <v>85089</v>
      </c>
      <c r="BQ137" s="42">
        <f t="shared" ca="1" si="106"/>
        <v>0</v>
      </c>
      <c r="BR137" s="42">
        <f t="shared" ca="1" si="107"/>
        <v>0</v>
      </c>
      <c r="BS137" s="42">
        <f t="shared" ca="1" si="108"/>
        <v>0</v>
      </c>
      <c r="BT137" s="42">
        <f t="shared" ca="1" si="109"/>
        <v>0</v>
      </c>
      <c r="BU137" s="42">
        <f t="shared" ca="1" si="110"/>
        <v>0</v>
      </c>
      <c r="BV137" s="42">
        <f t="shared" ca="1" si="111"/>
        <v>0</v>
      </c>
      <c r="BW137" s="42">
        <f t="shared" ca="1" si="112"/>
        <v>0</v>
      </c>
      <c r="BX137" s="8">
        <f t="shared" ca="1" si="113"/>
        <v>0</v>
      </c>
      <c r="BZ137" s="7">
        <f t="shared" ca="1" si="114"/>
        <v>0</v>
      </c>
      <c r="CA137" s="42"/>
      <c r="CB137" s="42"/>
      <c r="CC137" s="42"/>
      <c r="CD137" s="8"/>
      <c r="CF137" s="7">
        <f t="shared" ca="1" si="115"/>
        <v>40</v>
      </c>
      <c r="CG137" s="42"/>
      <c r="CH137" s="8"/>
    </row>
    <row r="138" spans="2:86" x14ac:dyDescent="0.3">
      <c r="B138">
        <f t="shared" ca="1" si="80"/>
        <v>1</v>
      </c>
      <c r="C138" t="str">
        <f t="shared" ca="1" si="81"/>
        <v>Men</v>
      </c>
      <c r="D138">
        <f t="shared" ca="1" si="82"/>
        <v>42</v>
      </c>
      <c r="E138">
        <f t="shared" ca="1" si="83"/>
        <v>6</v>
      </c>
      <c r="F138" t="str">
        <f ca="1">VLOOKUP(E138,$Y$4:$Z$10:Z143,2,0)</f>
        <v>Agriculture</v>
      </c>
      <c r="G138">
        <f t="shared" ca="1" si="84"/>
        <v>5</v>
      </c>
      <c r="H138" t="str">
        <f t="shared" ca="1" si="85"/>
        <v>Other</v>
      </c>
      <c r="I138">
        <f t="shared" ca="1" si="86"/>
        <v>1</v>
      </c>
      <c r="J138">
        <f t="shared" ca="1" si="87"/>
        <v>2</v>
      </c>
      <c r="K138">
        <f t="shared" ca="1" si="88"/>
        <v>39377</v>
      </c>
      <c r="L138">
        <f t="shared" ca="1" si="89"/>
        <v>4</v>
      </c>
      <c r="M138" t="str">
        <f t="shared" ca="1" si="90"/>
        <v>Alberta</v>
      </c>
      <c r="N138">
        <f t="shared" ca="1" si="91"/>
        <v>196885</v>
      </c>
      <c r="O138">
        <f t="shared" ca="1" si="92"/>
        <v>158594.80752638596</v>
      </c>
      <c r="P138">
        <f t="shared" ca="1" si="93"/>
        <v>31407.647455510763</v>
      </c>
      <c r="Q138">
        <f t="shared" ca="1" si="94"/>
        <v>13227</v>
      </c>
      <c r="R138">
        <f t="shared" ca="1" si="95"/>
        <v>40511.47954134053</v>
      </c>
      <c r="S138">
        <f t="shared" ca="1" si="96"/>
        <v>34013.90374390965</v>
      </c>
      <c r="T138">
        <f t="shared" ca="1" si="97"/>
        <v>262306.55119942041</v>
      </c>
      <c r="U138">
        <f t="shared" ca="1" si="98"/>
        <v>212333.28706772649</v>
      </c>
      <c r="V138">
        <f t="shared" ca="1" si="99"/>
        <v>49973.264131693926</v>
      </c>
      <c r="AF138" s="7">
        <f t="shared" ca="1" si="78"/>
        <v>0</v>
      </c>
      <c r="AG138">
        <f t="shared" ca="1" si="79"/>
        <v>1</v>
      </c>
      <c r="AI138" s="8"/>
      <c r="AN138" s="7">
        <f ca="1">IF(Table1[[#This Row],[Column5]]="Teaching",1,0)</f>
        <v>0</v>
      </c>
      <c r="AO138">
        <f ca="1">IF(Table1[[#This Row],[Column5]]="Health",1,0)</f>
        <v>0</v>
      </c>
      <c r="AP138">
        <f ca="1">IF(Table1[[#This Row],[Column5]]="IT",1,0)</f>
        <v>0</v>
      </c>
      <c r="AQ138">
        <f ca="1">IF(Table1[[#This Row],[Column5]]="Construction",1,0)</f>
        <v>0</v>
      </c>
      <c r="AR138">
        <f ca="1">IF(Table1[[#This Row],[Column5]]="Agriculture",1,0)</f>
        <v>1</v>
      </c>
      <c r="AS138">
        <f ca="1">IF(Table1[[#This Row],[Column5]]="General",1,0)</f>
        <v>0</v>
      </c>
      <c r="AT138" s="8"/>
      <c r="AZ138" s="7">
        <f t="shared" ca="1" si="116"/>
        <v>45141.158982583409</v>
      </c>
      <c r="BC138" s="8"/>
      <c r="BE138" s="7">
        <f t="shared" ca="1" si="100"/>
        <v>0</v>
      </c>
      <c r="BG138" s="8"/>
      <c r="BI138" s="7"/>
      <c r="BJ138" s="21">
        <f t="shared" ca="1" si="101"/>
        <v>0.85528912994685113</v>
      </c>
      <c r="BK138">
        <f t="shared" ca="1" si="102"/>
        <v>0</v>
      </c>
      <c r="BL138" s="8"/>
      <c r="BN138" s="7">
        <f t="shared" ca="1" si="103"/>
        <v>0</v>
      </c>
      <c r="BO138" s="42">
        <f t="shared" ca="1" si="104"/>
        <v>0</v>
      </c>
      <c r="BP138" s="42">
        <f t="shared" ca="1" si="105"/>
        <v>0</v>
      </c>
      <c r="BQ138" s="42">
        <f t="shared" ca="1" si="106"/>
        <v>0</v>
      </c>
      <c r="BR138" s="42">
        <f t="shared" ca="1" si="107"/>
        <v>76211</v>
      </c>
      <c r="BS138" s="42">
        <f t="shared" ca="1" si="108"/>
        <v>0</v>
      </c>
      <c r="BT138" s="42">
        <f t="shared" ca="1" si="109"/>
        <v>0</v>
      </c>
      <c r="BU138" s="42">
        <f t="shared" ca="1" si="110"/>
        <v>0</v>
      </c>
      <c r="BV138" s="42">
        <f t="shared" ca="1" si="111"/>
        <v>0</v>
      </c>
      <c r="BW138" s="42">
        <f t="shared" ca="1" si="112"/>
        <v>0</v>
      </c>
      <c r="BX138" s="8">
        <f t="shared" ca="1" si="113"/>
        <v>0</v>
      </c>
      <c r="BZ138" s="7">
        <f t="shared" ca="1" si="114"/>
        <v>0</v>
      </c>
      <c r="CA138" s="42"/>
      <c r="CB138" s="42"/>
      <c r="CC138" s="42"/>
      <c r="CD138" s="8"/>
      <c r="CF138" s="7">
        <f t="shared" ca="1" si="115"/>
        <v>27</v>
      </c>
      <c r="CG138" s="42"/>
      <c r="CH138" s="8"/>
    </row>
    <row r="139" spans="2:86" x14ac:dyDescent="0.3">
      <c r="B139">
        <f t="shared" ca="1" si="80"/>
        <v>2</v>
      </c>
      <c r="C139" t="str">
        <f t="shared" ca="1" si="81"/>
        <v>Women</v>
      </c>
      <c r="D139">
        <f t="shared" ca="1" si="82"/>
        <v>28</v>
      </c>
      <c r="E139">
        <f t="shared" ca="1" si="83"/>
        <v>3</v>
      </c>
      <c r="F139" t="str">
        <f ca="1">VLOOKUP(E139,$Y$4:$Z$10:Z144,2,0)</f>
        <v>Teaching</v>
      </c>
      <c r="G139">
        <f t="shared" ca="1" si="84"/>
        <v>3</v>
      </c>
      <c r="H139" t="str">
        <f t="shared" ca="1" si="85"/>
        <v>University</v>
      </c>
      <c r="I139">
        <f t="shared" ca="1" si="86"/>
        <v>3</v>
      </c>
      <c r="J139">
        <f t="shared" ca="1" si="87"/>
        <v>1</v>
      </c>
      <c r="K139">
        <f t="shared" ca="1" si="88"/>
        <v>70427</v>
      </c>
      <c r="L139">
        <f t="shared" ca="1" si="89"/>
        <v>11</v>
      </c>
      <c r="M139" t="str">
        <f t="shared" ca="1" si="90"/>
        <v>Prince Edward Island</v>
      </c>
      <c r="N139">
        <f t="shared" ca="1" si="91"/>
        <v>281708</v>
      </c>
      <c r="O139">
        <f t="shared" ca="1" si="92"/>
        <v>157370.17375384469</v>
      </c>
      <c r="P139">
        <f t="shared" ca="1" si="93"/>
        <v>2614.2705455744899</v>
      </c>
      <c r="Q139">
        <f t="shared" ca="1" si="94"/>
        <v>1104</v>
      </c>
      <c r="R139">
        <f t="shared" ca="1" si="95"/>
        <v>84519.235524542208</v>
      </c>
      <c r="S139">
        <f t="shared" ca="1" si="96"/>
        <v>14629.135485720661</v>
      </c>
      <c r="T139">
        <f t="shared" ca="1" si="97"/>
        <v>298951.40603129513</v>
      </c>
      <c r="U139">
        <f t="shared" ca="1" si="98"/>
        <v>242993.40927838691</v>
      </c>
      <c r="V139">
        <f t="shared" ca="1" si="99"/>
        <v>55957.996752908221</v>
      </c>
      <c r="AF139" s="7">
        <f t="shared" ca="1" si="78"/>
        <v>1</v>
      </c>
      <c r="AG139">
        <f t="shared" ca="1" si="79"/>
        <v>0</v>
      </c>
      <c r="AI139" s="8"/>
      <c r="AN139" s="7">
        <f ca="1">IF(Table1[[#This Row],[Column5]]="Teaching",1,0)</f>
        <v>1</v>
      </c>
      <c r="AO139">
        <f ca="1">IF(Table1[[#This Row],[Column5]]="Health",1,0)</f>
        <v>0</v>
      </c>
      <c r="AP139">
        <f ca="1">IF(Table1[[#This Row],[Column5]]="IT",1,0)</f>
        <v>0</v>
      </c>
      <c r="AQ139">
        <f ca="1">IF(Table1[[#This Row],[Column5]]="Construction",1,0)</f>
        <v>0</v>
      </c>
      <c r="AR139">
        <f ca="1">IF(Table1[[#This Row],[Column5]]="Agriculture",1,0)</f>
        <v>0</v>
      </c>
      <c r="AS139">
        <f ca="1">IF(Table1[[#This Row],[Column5]]="General",1,0)</f>
        <v>0</v>
      </c>
      <c r="AT139" s="8"/>
      <c r="AZ139" s="7">
        <f t="shared" ca="1" si="116"/>
        <v>46879.09330802982</v>
      </c>
      <c r="BC139" s="8"/>
      <c r="BE139" s="7">
        <f t="shared" ca="1" si="100"/>
        <v>0</v>
      </c>
      <c r="BG139" s="8"/>
      <c r="BI139" s="7"/>
      <c r="BJ139" s="21">
        <f t="shared" ca="1" si="101"/>
        <v>0.80552001181596344</v>
      </c>
      <c r="BK139">
        <f t="shared" ca="1" si="102"/>
        <v>0</v>
      </c>
      <c r="BL139" s="8"/>
      <c r="BN139" s="7">
        <f t="shared" ca="1" si="103"/>
        <v>0</v>
      </c>
      <c r="BO139" s="42">
        <f t="shared" ca="1" si="104"/>
        <v>0</v>
      </c>
      <c r="BP139" s="42">
        <f t="shared" ca="1" si="105"/>
        <v>0</v>
      </c>
      <c r="BQ139" s="42">
        <f t="shared" ca="1" si="106"/>
        <v>39377</v>
      </c>
      <c r="BR139" s="42">
        <f t="shared" ca="1" si="107"/>
        <v>0</v>
      </c>
      <c r="BS139" s="42">
        <f t="shared" ca="1" si="108"/>
        <v>0</v>
      </c>
      <c r="BT139" s="42">
        <f t="shared" ca="1" si="109"/>
        <v>0</v>
      </c>
      <c r="BU139" s="42">
        <f t="shared" ca="1" si="110"/>
        <v>0</v>
      </c>
      <c r="BV139" s="42">
        <f t="shared" ca="1" si="111"/>
        <v>0</v>
      </c>
      <c r="BW139" s="42">
        <f t="shared" ca="1" si="112"/>
        <v>0</v>
      </c>
      <c r="BX139" s="8">
        <f t="shared" ca="1" si="113"/>
        <v>0</v>
      </c>
      <c r="BZ139" s="7">
        <f t="shared" ca="1" si="114"/>
        <v>1</v>
      </c>
      <c r="CA139" s="42"/>
      <c r="CB139" s="42"/>
      <c r="CC139" s="42"/>
      <c r="CD139" s="8"/>
      <c r="CF139" s="7">
        <f t="shared" ca="1" si="115"/>
        <v>0</v>
      </c>
      <c r="CG139" s="42"/>
      <c r="CH139" s="8"/>
    </row>
    <row r="140" spans="2:86" x14ac:dyDescent="0.3">
      <c r="B140">
        <f t="shared" ca="1" si="80"/>
        <v>1</v>
      </c>
      <c r="C140" t="str">
        <f t="shared" ca="1" si="81"/>
        <v>Men</v>
      </c>
      <c r="D140">
        <f t="shared" ca="1" si="82"/>
        <v>38</v>
      </c>
      <c r="E140">
        <f t="shared" ca="1" si="83"/>
        <v>1</v>
      </c>
      <c r="F140" t="str">
        <f ca="1">VLOOKUP(E140,$Y$4:$Z$10:Z145,2,0)</f>
        <v>Health</v>
      </c>
      <c r="G140">
        <f t="shared" ca="1" si="84"/>
        <v>2</v>
      </c>
      <c r="H140" t="str">
        <f t="shared" ca="1" si="85"/>
        <v>College</v>
      </c>
      <c r="I140">
        <f t="shared" ca="1" si="86"/>
        <v>0</v>
      </c>
      <c r="J140">
        <f t="shared" ca="1" si="87"/>
        <v>2</v>
      </c>
      <c r="K140">
        <f t="shared" ca="1" si="88"/>
        <v>40051</v>
      </c>
      <c r="L140">
        <f t="shared" ca="1" si="89"/>
        <v>1</v>
      </c>
      <c r="M140" t="str">
        <f t="shared" ca="1" si="90"/>
        <v>Yukon</v>
      </c>
      <c r="N140">
        <f t="shared" ca="1" si="91"/>
        <v>200255</v>
      </c>
      <c r="O140">
        <f t="shared" ca="1" si="92"/>
        <v>86968.608026071699</v>
      </c>
      <c r="P140">
        <f t="shared" ca="1" si="93"/>
        <v>36914.062398831738</v>
      </c>
      <c r="Q140">
        <f t="shared" ca="1" si="94"/>
        <v>15621</v>
      </c>
      <c r="R140">
        <f t="shared" ca="1" si="95"/>
        <v>77594.661712891728</v>
      </c>
      <c r="S140">
        <f t="shared" ca="1" si="96"/>
        <v>28068.890176062872</v>
      </c>
      <c r="T140">
        <f t="shared" ca="1" si="97"/>
        <v>265237.95257489459</v>
      </c>
      <c r="U140">
        <f t="shared" ca="1" si="98"/>
        <v>180184.26973896343</v>
      </c>
      <c r="V140">
        <f t="shared" ca="1" si="99"/>
        <v>85053.682835931162</v>
      </c>
      <c r="AF140" s="7">
        <f t="shared" ca="1" si="78"/>
        <v>1</v>
      </c>
      <c r="AG140">
        <f t="shared" ca="1" si="79"/>
        <v>0</v>
      </c>
      <c r="AI140" s="8"/>
      <c r="AN140" s="7">
        <f ca="1">IF(Table1[[#This Row],[Column5]]="Teaching",1,0)</f>
        <v>0</v>
      </c>
      <c r="AO140">
        <f ca="1">IF(Table1[[#This Row],[Column5]]="Health",1,0)</f>
        <v>1</v>
      </c>
      <c r="AP140">
        <f ca="1">IF(Table1[[#This Row],[Column5]]="IT",1,0)</f>
        <v>0</v>
      </c>
      <c r="AQ140">
        <f ca="1">IF(Table1[[#This Row],[Column5]]="Construction",1,0)</f>
        <v>0</v>
      </c>
      <c r="AR140">
        <f ca="1">IF(Table1[[#This Row],[Column5]]="Agriculture",1,0)</f>
        <v>0</v>
      </c>
      <c r="AS140">
        <f ca="1">IF(Table1[[#This Row],[Column5]]="General",1,0)</f>
        <v>0</v>
      </c>
      <c r="AT140" s="8"/>
      <c r="AZ140" s="7">
        <f t="shared" ca="1" si="116"/>
        <v>15703.823727755382</v>
      </c>
      <c r="BC140" s="8"/>
      <c r="BE140" s="7">
        <f t="shared" ca="1" si="100"/>
        <v>0</v>
      </c>
      <c r="BG140" s="8"/>
      <c r="BI140" s="7"/>
      <c r="BJ140" s="21">
        <f t="shared" ca="1" si="101"/>
        <v>0.55862869976658347</v>
      </c>
      <c r="BK140">
        <f t="shared" ca="1" si="102"/>
        <v>0</v>
      </c>
      <c r="BL140" s="8"/>
      <c r="BN140" s="7">
        <f t="shared" ca="1" si="103"/>
        <v>0</v>
      </c>
      <c r="BO140" s="42">
        <f t="shared" ca="1" si="104"/>
        <v>0</v>
      </c>
      <c r="BP140" s="42">
        <f t="shared" ca="1" si="105"/>
        <v>0</v>
      </c>
      <c r="BQ140" s="42">
        <f t="shared" ca="1" si="106"/>
        <v>0</v>
      </c>
      <c r="BR140" s="42">
        <f t="shared" ca="1" si="107"/>
        <v>0</v>
      </c>
      <c r="BS140" s="42">
        <f t="shared" ca="1" si="108"/>
        <v>0</v>
      </c>
      <c r="BT140" s="42">
        <f t="shared" ca="1" si="109"/>
        <v>0</v>
      </c>
      <c r="BU140" s="42">
        <f t="shared" ca="1" si="110"/>
        <v>0</v>
      </c>
      <c r="BV140" s="42">
        <f t="shared" ca="1" si="111"/>
        <v>0</v>
      </c>
      <c r="BW140" s="42">
        <f t="shared" ca="1" si="112"/>
        <v>0</v>
      </c>
      <c r="BX140" s="8">
        <f t="shared" ca="1" si="113"/>
        <v>70427</v>
      </c>
      <c r="BZ140" s="7">
        <f t="shared" ca="1" si="114"/>
        <v>1</v>
      </c>
      <c r="CA140" s="42"/>
      <c r="CB140" s="42"/>
      <c r="CC140" s="42"/>
      <c r="CD140" s="8"/>
      <c r="CF140" s="7">
        <f t="shared" ca="1" si="115"/>
        <v>28</v>
      </c>
      <c r="CG140" s="42"/>
      <c r="CH140" s="8"/>
    </row>
    <row r="141" spans="2:86" x14ac:dyDescent="0.3">
      <c r="B141">
        <f t="shared" ca="1" si="80"/>
        <v>1</v>
      </c>
      <c r="C141" t="str">
        <f t="shared" ca="1" si="81"/>
        <v>Men</v>
      </c>
      <c r="D141">
        <f t="shared" ca="1" si="82"/>
        <v>25</v>
      </c>
      <c r="E141">
        <f t="shared" ca="1" si="83"/>
        <v>6</v>
      </c>
      <c r="F141" t="str">
        <f ca="1">VLOOKUP(E141,$Y$4:$Z$10:Z146,2,0)</f>
        <v>Agriculture</v>
      </c>
      <c r="G141">
        <f t="shared" ca="1" si="84"/>
        <v>4</v>
      </c>
      <c r="H141" t="str">
        <f t="shared" ca="1" si="85"/>
        <v>Technical</v>
      </c>
      <c r="I141">
        <f t="shared" ca="1" si="86"/>
        <v>4</v>
      </c>
      <c r="J141">
        <f t="shared" ca="1" si="87"/>
        <v>2</v>
      </c>
      <c r="K141">
        <f t="shared" ca="1" si="88"/>
        <v>34185</v>
      </c>
      <c r="L141">
        <f t="shared" ca="1" si="89"/>
        <v>11</v>
      </c>
      <c r="M141" t="str">
        <f t="shared" ca="1" si="90"/>
        <v>Prince Edward Island</v>
      </c>
      <c r="N141">
        <f t="shared" ca="1" si="91"/>
        <v>136740</v>
      </c>
      <c r="O141">
        <f t="shared" ca="1" si="92"/>
        <v>72298.429656088585</v>
      </c>
      <c r="P141">
        <f t="shared" ca="1" si="93"/>
        <v>28044.287801758026</v>
      </c>
      <c r="Q141">
        <f t="shared" ca="1" si="94"/>
        <v>16708</v>
      </c>
      <c r="R141">
        <f t="shared" ca="1" si="95"/>
        <v>54775.295833571472</v>
      </c>
      <c r="S141">
        <f t="shared" ca="1" si="96"/>
        <v>7873.9803785487584</v>
      </c>
      <c r="T141">
        <f t="shared" ca="1" si="97"/>
        <v>172658.2681803068</v>
      </c>
      <c r="U141">
        <f t="shared" ca="1" si="98"/>
        <v>143781.72548966005</v>
      </c>
      <c r="V141">
        <f t="shared" ca="1" si="99"/>
        <v>28876.542690646747</v>
      </c>
      <c r="AF141" s="7">
        <f t="shared" ca="1" si="78"/>
        <v>1</v>
      </c>
      <c r="AG141">
        <f t="shared" ca="1" si="79"/>
        <v>0</v>
      </c>
      <c r="AI141" s="8"/>
      <c r="AN141" s="7">
        <f ca="1">IF(Table1[[#This Row],[Column5]]="Teaching",1,0)</f>
        <v>0</v>
      </c>
      <c r="AO141">
        <f ca="1">IF(Table1[[#This Row],[Column5]]="Health",1,0)</f>
        <v>0</v>
      </c>
      <c r="AP141">
        <f ca="1">IF(Table1[[#This Row],[Column5]]="IT",1,0)</f>
        <v>0</v>
      </c>
      <c r="AQ141">
        <f ca="1">IF(Table1[[#This Row],[Column5]]="Construction",1,0)</f>
        <v>0</v>
      </c>
      <c r="AR141">
        <f ca="1">IF(Table1[[#This Row],[Column5]]="Agriculture",1,0)</f>
        <v>1</v>
      </c>
      <c r="AS141">
        <f ca="1">IF(Table1[[#This Row],[Column5]]="General",1,0)</f>
        <v>0</v>
      </c>
      <c r="AT141" s="8"/>
      <c r="AZ141" s="7">
        <f t="shared" ca="1" si="116"/>
        <v>2614.2705455744899</v>
      </c>
      <c r="BC141" s="8"/>
      <c r="BE141" s="7">
        <f t="shared" ca="1" si="100"/>
        <v>0</v>
      </c>
      <c r="BG141" s="8"/>
      <c r="BI141" s="7"/>
      <c r="BJ141" s="21">
        <f t="shared" ca="1" si="101"/>
        <v>0.43428932124577013</v>
      </c>
      <c r="BK141">
        <f t="shared" ca="1" si="102"/>
        <v>0</v>
      </c>
      <c r="BL141" s="8"/>
      <c r="BN141" s="7">
        <f t="shared" ca="1" si="103"/>
        <v>0</v>
      </c>
      <c r="BO141" s="42">
        <f t="shared" ca="1" si="104"/>
        <v>0</v>
      </c>
      <c r="BP141" s="42">
        <f t="shared" ca="1" si="105"/>
        <v>0</v>
      </c>
      <c r="BQ141" s="42">
        <f t="shared" ca="1" si="106"/>
        <v>0</v>
      </c>
      <c r="BR141" s="42">
        <f t="shared" ca="1" si="107"/>
        <v>0</v>
      </c>
      <c r="BS141" s="42">
        <f t="shared" ca="1" si="108"/>
        <v>0</v>
      </c>
      <c r="BT141" s="42">
        <f t="shared" ca="1" si="109"/>
        <v>0</v>
      </c>
      <c r="BU141" s="42">
        <f t="shared" ca="1" si="110"/>
        <v>0</v>
      </c>
      <c r="BV141" s="42">
        <f t="shared" ca="1" si="111"/>
        <v>0</v>
      </c>
      <c r="BW141" s="42">
        <f t="shared" ca="1" si="112"/>
        <v>0</v>
      </c>
      <c r="BX141" s="8">
        <f t="shared" ca="1" si="113"/>
        <v>0</v>
      </c>
      <c r="BZ141" s="7">
        <f t="shared" ca="1" si="114"/>
        <v>1</v>
      </c>
      <c r="CA141" s="42"/>
      <c r="CB141" s="42"/>
      <c r="CC141" s="42"/>
      <c r="CD141" s="8"/>
      <c r="CF141" s="7">
        <f t="shared" ca="1" si="115"/>
        <v>38</v>
      </c>
      <c r="CG141" s="42"/>
      <c r="CH141" s="8"/>
    </row>
    <row r="142" spans="2:86" x14ac:dyDescent="0.3">
      <c r="B142">
        <f t="shared" ca="1" si="80"/>
        <v>1</v>
      </c>
      <c r="C142" t="str">
        <f t="shared" ca="1" si="81"/>
        <v>Men</v>
      </c>
      <c r="D142">
        <f t="shared" ca="1" si="82"/>
        <v>38</v>
      </c>
      <c r="E142">
        <f t="shared" ca="1" si="83"/>
        <v>2</v>
      </c>
      <c r="F142" t="str">
        <f ca="1">VLOOKUP(E142,$Y$4:$Z$10:Z147,2,0)</f>
        <v>Construction</v>
      </c>
      <c r="G142">
        <f t="shared" ca="1" si="84"/>
        <v>1</v>
      </c>
      <c r="H142" t="str">
        <f t="shared" ca="1" si="85"/>
        <v>Highschool</v>
      </c>
      <c r="I142">
        <f t="shared" ca="1" si="86"/>
        <v>2</v>
      </c>
      <c r="J142">
        <f t="shared" ca="1" si="87"/>
        <v>1</v>
      </c>
      <c r="K142">
        <f t="shared" ca="1" si="88"/>
        <v>58635</v>
      </c>
      <c r="L142">
        <f t="shared" ca="1" si="89"/>
        <v>10</v>
      </c>
      <c r="M142" t="str">
        <f t="shared" ca="1" si="90"/>
        <v>Nova Scotia</v>
      </c>
      <c r="N142">
        <f t="shared" ca="1" si="91"/>
        <v>293175</v>
      </c>
      <c r="O142">
        <f t="shared" ca="1" si="92"/>
        <v>125873.46351733449</v>
      </c>
      <c r="P142">
        <f t="shared" ca="1" si="93"/>
        <v>40269.826163597434</v>
      </c>
      <c r="Q142">
        <f t="shared" ca="1" si="94"/>
        <v>23441</v>
      </c>
      <c r="R142">
        <f t="shared" ca="1" si="95"/>
        <v>68217.09199828055</v>
      </c>
      <c r="S142">
        <f t="shared" ca="1" si="96"/>
        <v>1300.996970785397</v>
      </c>
      <c r="T142">
        <f t="shared" ca="1" si="97"/>
        <v>334745.82313438278</v>
      </c>
      <c r="U142">
        <f t="shared" ca="1" si="98"/>
        <v>217531.55551561504</v>
      </c>
      <c r="V142">
        <f t="shared" ca="1" si="99"/>
        <v>117214.26761876774</v>
      </c>
      <c r="AF142" s="7">
        <f t="shared" ca="1" si="78"/>
        <v>0</v>
      </c>
      <c r="AG142">
        <f t="shared" ca="1" si="79"/>
        <v>1</v>
      </c>
      <c r="AI142" s="8"/>
      <c r="AN142" s="7">
        <f ca="1">IF(Table1[[#This Row],[Column5]]="Teaching",1,0)</f>
        <v>0</v>
      </c>
      <c r="AO142">
        <f ca="1">IF(Table1[[#This Row],[Column5]]="Health",1,0)</f>
        <v>0</v>
      </c>
      <c r="AP142">
        <f ca="1">IF(Table1[[#This Row],[Column5]]="IT",1,0)</f>
        <v>0</v>
      </c>
      <c r="AQ142">
        <f ca="1">IF(Table1[[#This Row],[Column5]]="Construction",1,0)</f>
        <v>1</v>
      </c>
      <c r="AR142">
        <f ca="1">IF(Table1[[#This Row],[Column5]]="Agriculture",1,0)</f>
        <v>0</v>
      </c>
      <c r="AS142">
        <f ca="1">IF(Table1[[#This Row],[Column5]]="General",1,0)</f>
        <v>0</v>
      </c>
      <c r="AT142" s="8"/>
      <c r="AZ142" s="7">
        <f t="shared" ca="1" si="116"/>
        <v>18457.031199415869</v>
      </c>
      <c r="BC142" s="8"/>
      <c r="BE142" s="7">
        <f t="shared" ca="1" si="100"/>
        <v>0</v>
      </c>
      <c r="BG142" s="8"/>
      <c r="BI142" s="7"/>
      <c r="BJ142" s="21">
        <f t="shared" ca="1" si="101"/>
        <v>0.52872919157590015</v>
      </c>
      <c r="BK142">
        <f t="shared" ca="1" si="102"/>
        <v>0</v>
      </c>
      <c r="BL142" s="8"/>
      <c r="BN142" s="7">
        <f t="shared" ca="1" si="103"/>
        <v>34185</v>
      </c>
      <c r="BO142" s="42">
        <f t="shared" ca="1" si="104"/>
        <v>0</v>
      </c>
      <c r="BP142" s="42">
        <f t="shared" ca="1" si="105"/>
        <v>0</v>
      </c>
      <c r="BQ142" s="42">
        <f t="shared" ca="1" si="106"/>
        <v>0</v>
      </c>
      <c r="BR142" s="42">
        <f t="shared" ca="1" si="107"/>
        <v>0</v>
      </c>
      <c r="BS142" s="42">
        <f t="shared" ca="1" si="108"/>
        <v>0</v>
      </c>
      <c r="BT142" s="42">
        <f t="shared" ca="1" si="109"/>
        <v>0</v>
      </c>
      <c r="BU142" s="42">
        <f t="shared" ca="1" si="110"/>
        <v>0</v>
      </c>
      <c r="BV142" s="42">
        <f t="shared" ca="1" si="111"/>
        <v>0</v>
      </c>
      <c r="BW142" s="42">
        <f t="shared" ca="1" si="112"/>
        <v>0</v>
      </c>
      <c r="BX142" s="8">
        <f t="shared" ca="1" si="113"/>
        <v>34185</v>
      </c>
      <c r="BZ142" s="7">
        <f t="shared" ca="1" si="114"/>
        <v>1</v>
      </c>
      <c r="CA142" s="42"/>
      <c r="CB142" s="42"/>
      <c r="CC142" s="42"/>
      <c r="CD142" s="8"/>
      <c r="CF142" s="7">
        <f t="shared" ca="1" si="115"/>
        <v>0</v>
      </c>
      <c r="CG142" s="42"/>
      <c r="CH142" s="8"/>
    </row>
    <row r="143" spans="2:86" x14ac:dyDescent="0.3">
      <c r="B143">
        <f t="shared" ca="1" si="80"/>
        <v>2</v>
      </c>
      <c r="C143" t="str">
        <f t="shared" ca="1" si="81"/>
        <v>Women</v>
      </c>
      <c r="D143">
        <f t="shared" ca="1" si="82"/>
        <v>35</v>
      </c>
      <c r="E143">
        <f t="shared" ca="1" si="83"/>
        <v>2</v>
      </c>
      <c r="F143" t="str">
        <f ca="1">VLOOKUP(E143,$Y$4:$Z$10:Z148,2,0)</f>
        <v>Construction</v>
      </c>
      <c r="G143">
        <f t="shared" ca="1" si="84"/>
        <v>5</v>
      </c>
      <c r="H143" t="str">
        <f t="shared" ca="1" si="85"/>
        <v>Other</v>
      </c>
      <c r="I143">
        <f t="shared" ca="1" si="86"/>
        <v>0</v>
      </c>
      <c r="J143">
        <f t="shared" ca="1" si="87"/>
        <v>3</v>
      </c>
      <c r="K143">
        <f t="shared" ca="1" si="88"/>
        <v>38207</v>
      </c>
      <c r="L143">
        <f t="shared" ca="1" si="89"/>
        <v>9</v>
      </c>
      <c r="M143" t="str">
        <f t="shared" ca="1" si="90"/>
        <v>New Bruncwick</v>
      </c>
      <c r="N143">
        <f t="shared" ca="1" si="91"/>
        <v>152828</v>
      </c>
      <c r="O143">
        <f t="shared" ca="1" si="92"/>
        <v>43141.203593124977</v>
      </c>
      <c r="P143">
        <f t="shared" ca="1" si="93"/>
        <v>7311.6807811889512</v>
      </c>
      <c r="Q143">
        <f t="shared" ca="1" si="94"/>
        <v>4243</v>
      </c>
      <c r="R143">
        <f t="shared" ca="1" si="95"/>
        <v>52384.070774548658</v>
      </c>
      <c r="S143">
        <f t="shared" ca="1" si="96"/>
        <v>53897.591305495458</v>
      </c>
      <c r="T143">
        <f t="shared" ca="1" si="97"/>
        <v>214037.27208668442</v>
      </c>
      <c r="U143">
        <f t="shared" ca="1" si="98"/>
        <v>99768.274367673643</v>
      </c>
      <c r="V143">
        <f t="shared" ca="1" si="99"/>
        <v>114268.99771901077</v>
      </c>
      <c r="AF143" s="7">
        <f t="shared" ca="1" si="78"/>
        <v>1</v>
      </c>
      <c r="AG143">
        <f t="shared" ca="1" si="79"/>
        <v>0</v>
      </c>
      <c r="AI143" s="8"/>
      <c r="AN143" s="7">
        <f ca="1">IF(Table1[[#This Row],[Column5]]="Teaching",1,0)</f>
        <v>0</v>
      </c>
      <c r="AO143">
        <f ca="1">IF(Table1[[#This Row],[Column5]]="Health",1,0)</f>
        <v>0</v>
      </c>
      <c r="AP143">
        <f ca="1">IF(Table1[[#This Row],[Column5]]="IT",1,0)</f>
        <v>0</v>
      </c>
      <c r="AQ143">
        <f ca="1">IF(Table1[[#This Row],[Column5]]="Construction",1,0)</f>
        <v>1</v>
      </c>
      <c r="AR143">
        <f ca="1">IF(Table1[[#This Row],[Column5]]="Agriculture",1,0)</f>
        <v>0</v>
      </c>
      <c r="AS143">
        <f ca="1">IF(Table1[[#This Row],[Column5]]="General",1,0)</f>
        <v>0</v>
      </c>
      <c r="AT143" s="8"/>
      <c r="AZ143" s="7">
        <f t="shared" ca="1" si="116"/>
        <v>14022.143900879013</v>
      </c>
      <c r="BC143" s="8"/>
      <c r="BE143" s="7">
        <f t="shared" ca="1" si="100"/>
        <v>0</v>
      </c>
      <c r="BG143" s="8"/>
      <c r="BI143" s="7"/>
      <c r="BJ143" s="21">
        <f t="shared" ca="1" si="101"/>
        <v>0.42934582934197829</v>
      </c>
      <c r="BK143">
        <f t="shared" ca="1" si="102"/>
        <v>0</v>
      </c>
      <c r="BL143" s="8"/>
      <c r="BN143" s="7">
        <f t="shared" ca="1" si="103"/>
        <v>0</v>
      </c>
      <c r="BO143" s="42">
        <f t="shared" ca="1" si="104"/>
        <v>0</v>
      </c>
      <c r="BP143" s="42">
        <f t="shared" ca="1" si="105"/>
        <v>0</v>
      </c>
      <c r="BQ143" s="42">
        <f t="shared" ca="1" si="106"/>
        <v>0</v>
      </c>
      <c r="BR143" s="42">
        <f t="shared" ca="1" si="107"/>
        <v>0</v>
      </c>
      <c r="BS143" s="42">
        <f t="shared" ca="1" si="108"/>
        <v>0</v>
      </c>
      <c r="BT143" s="42">
        <f t="shared" ca="1" si="109"/>
        <v>0</v>
      </c>
      <c r="BU143" s="42">
        <f t="shared" ca="1" si="110"/>
        <v>0</v>
      </c>
      <c r="BV143" s="42">
        <f t="shared" ca="1" si="111"/>
        <v>0</v>
      </c>
      <c r="BW143" s="42">
        <f t="shared" ca="1" si="112"/>
        <v>58635</v>
      </c>
      <c r="BX143" s="8">
        <f t="shared" ca="1" si="113"/>
        <v>0</v>
      </c>
      <c r="BZ143" s="7">
        <f t="shared" ca="1" si="114"/>
        <v>1</v>
      </c>
      <c r="CA143" s="42"/>
      <c r="CB143" s="42"/>
      <c r="CC143" s="42"/>
      <c r="CD143" s="8"/>
      <c r="CF143" s="7">
        <f t="shared" ca="1" si="115"/>
        <v>38</v>
      </c>
      <c r="CG143" s="42"/>
      <c r="CH143" s="8"/>
    </row>
    <row r="144" spans="2:86" x14ac:dyDescent="0.3">
      <c r="B144">
        <f t="shared" ca="1" si="80"/>
        <v>1</v>
      </c>
      <c r="C144" t="str">
        <f t="shared" ca="1" si="81"/>
        <v>Men</v>
      </c>
      <c r="D144">
        <f t="shared" ca="1" si="82"/>
        <v>45</v>
      </c>
      <c r="E144">
        <f t="shared" ca="1" si="83"/>
        <v>3</v>
      </c>
      <c r="F144" t="str">
        <f ca="1">VLOOKUP(E144,$Y$4:$Z$10:Z149,2,0)</f>
        <v>Teaching</v>
      </c>
      <c r="G144">
        <f t="shared" ca="1" si="84"/>
        <v>5</v>
      </c>
      <c r="H144" t="str">
        <f t="shared" ca="1" si="85"/>
        <v>Other</v>
      </c>
      <c r="I144">
        <f t="shared" ca="1" si="86"/>
        <v>1</v>
      </c>
      <c r="J144">
        <f t="shared" ca="1" si="87"/>
        <v>2</v>
      </c>
      <c r="K144">
        <f t="shared" ca="1" si="88"/>
        <v>35325</v>
      </c>
      <c r="L144">
        <f t="shared" ca="1" si="89"/>
        <v>9</v>
      </c>
      <c r="M144" t="str">
        <f t="shared" ca="1" si="90"/>
        <v>New Bruncwick</v>
      </c>
      <c r="N144">
        <f t="shared" ca="1" si="91"/>
        <v>141300</v>
      </c>
      <c r="O144">
        <f t="shared" ca="1" si="92"/>
        <v>98414.261911481386</v>
      </c>
      <c r="P144">
        <f t="shared" ca="1" si="93"/>
        <v>45415.127511248276</v>
      </c>
      <c r="Q144">
        <f t="shared" ca="1" si="94"/>
        <v>27380</v>
      </c>
      <c r="R144">
        <f t="shared" ca="1" si="95"/>
        <v>43886.649236455465</v>
      </c>
      <c r="S144">
        <f t="shared" ca="1" si="96"/>
        <v>20345.868463230388</v>
      </c>
      <c r="T144">
        <f t="shared" ca="1" si="97"/>
        <v>207060.99597447866</v>
      </c>
      <c r="U144">
        <f t="shared" ca="1" si="98"/>
        <v>169680.91114793686</v>
      </c>
      <c r="V144">
        <f t="shared" ca="1" si="99"/>
        <v>37380.084826541803</v>
      </c>
      <c r="AF144" s="7">
        <f t="shared" ca="1" si="78"/>
        <v>1</v>
      </c>
      <c r="AG144">
        <f t="shared" ca="1" si="79"/>
        <v>0</v>
      </c>
      <c r="AI144" s="8"/>
      <c r="AN144" s="7">
        <f ca="1">IF(Table1[[#This Row],[Column5]]="Teaching",1,0)</f>
        <v>1</v>
      </c>
      <c r="AO144">
        <f ca="1">IF(Table1[[#This Row],[Column5]]="Health",1,0)</f>
        <v>0</v>
      </c>
      <c r="AP144">
        <f ca="1">IF(Table1[[#This Row],[Column5]]="IT",1,0)</f>
        <v>0</v>
      </c>
      <c r="AQ144">
        <f ca="1">IF(Table1[[#This Row],[Column5]]="Construction",1,0)</f>
        <v>0</v>
      </c>
      <c r="AR144">
        <f ca="1">IF(Table1[[#This Row],[Column5]]="Agriculture",1,0)</f>
        <v>0</v>
      </c>
      <c r="AS144">
        <f ca="1">IF(Table1[[#This Row],[Column5]]="General",1,0)</f>
        <v>0</v>
      </c>
      <c r="AT144" s="8"/>
      <c r="AZ144" s="7">
        <f t="shared" ca="1" si="116"/>
        <v>40269.826163597434</v>
      </c>
      <c r="BC144" s="8"/>
      <c r="BE144" s="7">
        <f t="shared" ca="1" si="100"/>
        <v>0</v>
      </c>
      <c r="BG144" s="8"/>
      <c r="BI144" s="7"/>
      <c r="BJ144" s="21">
        <f t="shared" ca="1" si="101"/>
        <v>0.28228599205070393</v>
      </c>
      <c r="BK144">
        <f t="shared" ca="1" si="102"/>
        <v>1</v>
      </c>
      <c r="BL144" s="8"/>
      <c r="BN144" s="7">
        <f t="shared" ca="1" si="103"/>
        <v>0</v>
      </c>
      <c r="BO144" s="42">
        <f t="shared" ca="1" si="104"/>
        <v>0</v>
      </c>
      <c r="BP144" s="42">
        <f t="shared" ca="1" si="105"/>
        <v>0</v>
      </c>
      <c r="BQ144" s="42">
        <f t="shared" ca="1" si="106"/>
        <v>0</v>
      </c>
      <c r="BR144" s="42">
        <f t="shared" ca="1" si="107"/>
        <v>0</v>
      </c>
      <c r="BS144" s="42">
        <f t="shared" ca="1" si="108"/>
        <v>0</v>
      </c>
      <c r="BT144" s="42">
        <f t="shared" ca="1" si="109"/>
        <v>0</v>
      </c>
      <c r="BU144" s="42">
        <f t="shared" ca="1" si="110"/>
        <v>0</v>
      </c>
      <c r="BV144" s="42">
        <f t="shared" ca="1" si="111"/>
        <v>38207</v>
      </c>
      <c r="BW144" s="42">
        <f t="shared" ca="1" si="112"/>
        <v>0</v>
      </c>
      <c r="BX144" s="8">
        <f t="shared" ca="1" si="113"/>
        <v>0</v>
      </c>
      <c r="BZ144" s="7">
        <f t="shared" ca="1" si="114"/>
        <v>1</v>
      </c>
      <c r="CA144" s="42"/>
      <c r="CB144" s="42"/>
      <c r="CC144" s="42"/>
      <c r="CD144" s="8"/>
      <c r="CF144" s="7">
        <f t="shared" ca="1" si="115"/>
        <v>35</v>
      </c>
      <c r="CG144" s="42"/>
      <c r="CH144" s="8"/>
    </row>
    <row r="145" spans="2:86" x14ac:dyDescent="0.3">
      <c r="B145">
        <f t="shared" ca="1" si="80"/>
        <v>1</v>
      </c>
      <c r="C145" t="str">
        <f t="shared" ca="1" si="81"/>
        <v>Men</v>
      </c>
      <c r="D145">
        <f t="shared" ca="1" si="82"/>
        <v>29</v>
      </c>
      <c r="E145">
        <f t="shared" ca="1" si="83"/>
        <v>5</v>
      </c>
      <c r="F145" t="str">
        <f ca="1">VLOOKUP(E145,$Y$4:$Z$10:Z150,2,0)</f>
        <v>General</v>
      </c>
      <c r="G145">
        <f t="shared" ca="1" si="84"/>
        <v>5</v>
      </c>
      <c r="H145" t="str">
        <f t="shared" ca="1" si="85"/>
        <v>Other</v>
      </c>
      <c r="I145">
        <f t="shared" ca="1" si="86"/>
        <v>3</v>
      </c>
      <c r="J145">
        <f t="shared" ca="1" si="87"/>
        <v>1</v>
      </c>
      <c r="K145">
        <f t="shared" ca="1" si="88"/>
        <v>68457</v>
      </c>
      <c r="L145">
        <f t="shared" ca="1" si="89"/>
        <v>6</v>
      </c>
      <c r="M145" t="str">
        <f t="shared" ca="1" si="90"/>
        <v>Manitoba</v>
      </c>
      <c r="N145">
        <f t="shared" ca="1" si="91"/>
        <v>342285</v>
      </c>
      <c r="O145">
        <f t="shared" ca="1" si="92"/>
        <v>102881.5822551559</v>
      </c>
      <c r="P145">
        <f t="shared" ca="1" si="93"/>
        <v>26594.012776888685</v>
      </c>
      <c r="Q145">
        <f t="shared" ca="1" si="94"/>
        <v>21023</v>
      </c>
      <c r="R145">
        <f t="shared" ca="1" si="95"/>
        <v>58361.07617433017</v>
      </c>
      <c r="S145">
        <f t="shared" ca="1" si="96"/>
        <v>89784.820089521614</v>
      </c>
      <c r="T145">
        <f t="shared" ca="1" si="97"/>
        <v>458663.83286641026</v>
      </c>
      <c r="U145">
        <f t="shared" ca="1" si="98"/>
        <v>182265.65842948607</v>
      </c>
      <c r="V145">
        <f t="shared" ca="1" si="99"/>
        <v>276398.17443692416</v>
      </c>
      <c r="AF145" s="7">
        <f t="shared" ca="1" si="78"/>
        <v>0</v>
      </c>
      <c r="AG145">
        <f t="shared" ca="1" si="79"/>
        <v>1</v>
      </c>
      <c r="AI145" s="8"/>
      <c r="AN145" s="7">
        <f ca="1">IF(Table1[[#This Row],[Column5]]="Teaching",1,0)</f>
        <v>0</v>
      </c>
      <c r="AO145">
        <f ca="1">IF(Table1[[#This Row],[Column5]]="Health",1,0)</f>
        <v>0</v>
      </c>
      <c r="AP145">
        <f ca="1">IF(Table1[[#This Row],[Column5]]="IT",1,0)</f>
        <v>0</v>
      </c>
      <c r="AQ145">
        <f ca="1">IF(Table1[[#This Row],[Column5]]="Construction",1,0)</f>
        <v>0</v>
      </c>
      <c r="AR145">
        <f ca="1">IF(Table1[[#This Row],[Column5]]="Agriculture",1,0)</f>
        <v>0</v>
      </c>
      <c r="AS145">
        <f ca="1">IF(Table1[[#This Row],[Column5]]="General",1,0)</f>
        <v>1</v>
      </c>
      <c r="AT145" s="8"/>
      <c r="AZ145" s="7">
        <f t="shared" ca="1" si="116"/>
        <v>2437.2269270629836</v>
      </c>
      <c r="BC145" s="8"/>
      <c r="BE145" s="7">
        <f t="shared" ca="1" si="100"/>
        <v>0</v>
      </c>
      <c r="BG145" s="8"/>
      <c r="BI145" s="7"/>
      <c r="BJ145" s="21">
        <f t="shared" ca="1" si="101"/>
        <v>0.69649159173022923</v>
      </c>
      <c r="BK145">
        <f t="shared" ca="1" si="102"/>
        <v>0</v>
      </c>
      <c r="BL145" s="8"/>
      <c r="BN145" s="7">
        <f t="shared" ca="1" si="103"/>
        <v>0</v>
      </c>
      <c r="BO145" s="42">
        <f t="shared" ca="1" si="104"/>
        <v>0</v>
      </c>
      <c r="BP145" s="42">
        <f t="shared" ca="1" si="105"/>
        <v>0</v>
      </c>
      <c r="BQ145" s="42">
        <f t="shared" ca="1" si="106"/>
        <v>0</v>
      </c>
      <c r="BR145" s="42">
        <f t="shared" ca="1" si="107"/>
        <v>0</v>
      </c>
      <c r="BS145" s="42">
        <f t="shared" ca="1" si="108"/>
        <v>0</v>
      </c>
      <c r="BT145" s="42">
        <f t="shared" ca="1" si="109"/>
        <v>0</v>
      </c>
      <c r="BU145" s="42">
        <f t="shared" ca="1" si="110"/>
        <v>0</v>
      </c>
      <c r="BV145" s="42">
        <f t="shared" ca="1" si="111"/>
        <v>35325</v>
      </c>
      <c r="BW145" s="42">
        <f t="shared" ca="1" si="112"/>
        <v>0</v>
      </c>
      <c r="BX145" s="8">
        <f t="shared" ca="1" si="113"/>
        <v>0</v>
      </c>
      <c r="BZ145" s="7">
        <f t="shared" ca="1" si="114"/>
        <v>1</v>
      </c>
      <c r="CA145" s="42"/>
      <c r="CB145" s="42"/>
      <c r="CC145" s="42"/>
      <c r="CD145" s="8"/>
      <c r="CF145" s="7">
        <f t="shared" ca="1" si="115"/>
        <v>0</v>
      </c>
      <c r="CG145" s="42"/>
      <c r="CH145" s="8"/>
    </row>
    <row r="146" spans="2:86" x14ac:dyDescent="0.3">
      <c r="B146">
        <f t="shared" ca="1" si="80"/>
        <v>2</v>
      </c>
      <c r="C146" t="str">
        <f t="shared" ca="1" si="81"/>
        <v>Women</v>
      </c>
      <c r="D146">
        <f t="shared" ca="1" si="82"/>
        <v>30</v>
      </c>
      <c r="E146">
        <f t="shared" ca="1" si="83"/>
        <v>1</v>
      </c>
      <c r="F146" t="str">
        <f ca="1">VLOOKUP(E146,$Y$4:$Z$10:Z151,2,0)</f>
        <v>Health</v>
      </c>
      <c r="G146">
        <f t="shared" ca="1" si="84"/>
        <v>5</v>
      </c>
      <c r="H146" t="str">
        <f t="shared" ca="1" si="85"/>
        <v>Other</v>
      </c>
      <c r="I146">
        <f t="shared" ca="1" si="86"/>
        <v>4</v>
      </c>
      <c r="J146">
        <f t="shared" ca="1" si="87"/>
        <v>1</v>
      </c>
      <c r="K146">
        <f t="shared" ca="1" si="88"/>
        <v>70418</v>
      </c>
      <c r="L146">
        <f t="shared" ca="1" si="89"/>
        <v>7</v>
      </c>
      <c r="M146" t="str">
        <f t="shared" ca="1" si="90"/>
        <v>Ontario</v>
      </c>
      <c r="N146">
        <f t="shared" ca="1" si="91"/>
        <v>422508</v>
      </c>
      <c r="O146">
        <f t="shared" ca="1" si="92"/>
        <v>63476.402577508175</v>
      </c>
      <c r="P146">
        <f t="shared" ca="1" si="93"/>
        <v>23633.675506714975</v>
      </c>
      <c r="Q146">
        <f t="shared" ca="1" si="94"/>
        <v>3566</v>
      </c>
      <c r="R146">
        <f t="shared" ca="1" si="95"/>
        <v>65737.931146226838</v>
      </c>
      <c r="S146">
        <f t="shared" ca="1" si="96"/>
        <v>96134.664994702922</v>
      </c>
      <c r="T146">
        <f t="shared" ca="1" si="97"/>
        <v>542276.34050141787</v>
      </c>
      <c r="U146">
        <f t="shared" ca="1" si="98"/>
        <v>132780.33372373501</v>
      </c>
      <c r="V146">
        <f t="shared" ca="1" si="99"/>
        <v>409496.00677768287</v>
      </c>
      <c r="AF146" s="7">
        <f t="shared" ca="1" si="78"/>
        <v>0</v>
      </c>
      <c r="AG146">
        <f t="shared" ca="1" si="79"/>
        <v>1</v>
      </c>
      <c r="AI146" s="8"/>
      <c r="AN146" s="7">
        <f ca="1">IF(Table1[[#This Row],[Column5]]="Teaching",1,0)</f>
        <v>0</v>
      </c>
      <c r="AO146">
        <f ca="1">IF(Table1[[#This Row],[Column5]]="Health",1,0)</f>
        <v>1</v>
      </c>
      <c r="AP146">
        <f ca="1">IF(Table1[[#This Row],[Column5]]="IT",1,0)</f>
        <v>0</v>
      </c>
      <c r="AQ146">
        <f ca="1">IF(Table1[[#This Row],[Column5]]="Construction",1,0)</f>
        <v>0</v>
      </c>
      <c r="AR146">
        <f ca="1">IF(Table1[[#This Row],[Column5]]="Agriculture",1,0)</f>
        <v>0</v>
      </c>
      <c r="AS146">
        <f ca="1">IF(Table1[[#This Row],[Column5]]="General",1,0)</f>
        <v>0</v>
      </c>
      <c r="AT146" s="8"/>
      <c r="AZ146" s="7">
        <f t="shared" ca="1" si="116"/>
        <v>22707.563755624138</v>
      </c>
      <c r="BC146" s="8"/>
      <c r="BE146" s="7">
        <f t="shared" ca="1" si="100"/>
        <v>0</v>
      </c>
      <c r="BG146" s="8"/>
      <c r="BI146" s="7"/>
      <c r="BJ146" s="21">
        <f t="shared" ca="1" si="101"/>
        <v>0.30057286254190485</v>
      </c>
      <c r="BK146">
        <f t="shared" ca="1" si="102"/>
        <v>0</v>
      </c>
      <c r="BL146" s="8"/>
      <c r="BN146" s="7">
        <f t="shared" ca="1" si="103"/>
        <v>0</v>
      </c>
      <c r="BO146" s="42">
        <f t="shared" ca="1" si="104"/>
        <v>0</v>
      </c>
      <c r="BP146" s="42">
        <f t="shared" ca="1" si="105"/>
        <v>0</v>
      </c>
      <c r="BQ146" s="42">
        <f t="shared" ca="1" si="106"/>
        <v>0</v>
      </c>
      <c r="BR146" s="42">
        <f t="shared" ca="1" si="107"/>
        <v>0</v>
      </c>
      <c r="BS146" s="42">
        <f t="shared" ca="1" si="108"/>
        <v>68457</v>
      </c>
      <c r="BT146" s="42">
        <f t="shared" ca="1" si="109"/>
        <v>0</v>
      </c>
      <c r="BU146" s="42">
        <f t="shared" ca="1" si="110"/>
        <v>0</v>
      </c>
      <c r="BV146" s="42">
        <f t="shared" ca="1" si="111"/>
        <v>0</v>
      </c>
      <c r="BW146" s="42">
        <f t="shared" ca="1" si="112"/>
        <v>0</v>
      </c>
      <c r="BX146" s="8">
        <f t="shared" ca="1" si="113"/>
        <v>0</v>
      </c>
      <c r="BZ146" s="7">
        <f t="shared" ca="1" si="114"/>
        <v>0</v>
      </c>
      <c r="CA146" s="42"/>
      <c r="CB146" s="42"/>
      <c r="CC146" s="42"/>
      <c r="CD146" s="8"/>
      <c r="CF146" s="7">
        <f t="shared" ca="1" si="115"/>
        <v>29</v>
      </c>
      <c r="CG146" s="42"/>
      <c r="CH146" s="8"/>
    </row>
    <row r="147" spans="2:86" x14ac:dyDescent="0.3">
      <c r="B147">
        <f t="shared" ca="1" si="80"/>
        <v>2</v>
      </c>
      <c r="C147" t="str">
        <f t="shared" ca="1" si="81"/>
        <v>Women</v>
      </c>
      <c r="D147">
        <f t="shared" ca="1" si="82"/>
        <v>39</v>
      </c>
      <c r="E147">
        <f t="shared" ca="1" si="83"/>
        <v>1</v>
      </c>
      <c r="F147" t="str">
        <f ca="1">VLOOKUP(E147,$Y$4:$Z$10:Z152,2,0)</f>
        <v>Health</v>
      </c>
      <c r="G147">
        <f t="shared" ca="1" si="84"/>
        <v>5</v>
      </c>
      <c r="H147" t="str">
        <f t="shared" ca="1" si="85"/>
        <v>Other</v>
      </c>
      <c r="I147">
        <f t="shared" ca="1" si="86"/>
        <v>0</v>
      </c>
      <c r="J147">
        <f t="shared" ca="1" si="87"/>
        <v>3</v>
      </c>
      <c r="K147">
        <f t="shared" ca="1" si="88"/>
        <v>85797</v>
      </c>
      <c r="L147">
        <f t="shared" ca="1" si="89"/>
        <v>7</v>
      </c>
      <c r="M147" t="str">
        <f t="shared" ca="1" si="90"/>
        <v>Ontario</v>
      </c>
      <c r="N147">
        <f t="shared" ca="1" si="91"/>
        <v>343188</v>
      </c>
      <c r="O147">
        <f t="shared" ca="1" si="92"/>
        <v>313597.18970951909</v>
      </c>
      <c r="P147">
        <f t="shared" ca="1" si="93"/>
        <v>60345.945666703468</v>
      </c>
      <c r="Q147">
        <f t="shared" ca="1" si="94"/>
        <v>48483</v>
      </c>
      <c r="R147">
        <f t="shared" ca="1" si="95"/>
        <v>93635.818663752565</v>
      </c>
      <c r="S147">
        <f t="shared" ca="1" si="96"/>
        <v>91637.870758174249</v>
      </c>
      <c r="T147">
        <f t="shared" ca="1" si="97"/>
        <v>495171.81642487773</v>
      </c>
      <c r="U147">
        <f t="shared" ca="1" si="98"/>
        <v>455716.00837327167</v>
      </c>
      <c r="V147">
        <f t="shared" ca="1" si="99"/>
        <v>39455.808051606058</v>
      </c>
      <c r="AF147" s="7">
        <f t="shared" ca="1" si="78"/>
        <v>0</v>
      </c>
      <c r="AG147">
        <f t="shared" ca="1" si="79"/>
        <v>1</v>
      </c>
      <c r="AI147" s="8"/>
      <c r="AN147" s="7">
        <f ca="1">IF(Table1[[#This Row],[Column5]]="Teaching",1,0)</f>
        <v>0</v>
      </c>
      <c r="AO147">
        <f ca="1">IF(Table1[[#This Row],[Column5]]="Health",1,0)</f>
        <v>1</v>
      </c>
      <c r="AP147">
        <f ca="1">IF(Table1[[#This Row],[Column5]]="IT",1,0)</f>
        <v>0</v>
      </c>
      <c r="AQ147">
        <f ca="1">IF(Table1[[#This Row],[Column5]]="Construction",1,0)</f>
        <v>0</v>
      </c>
      <c r="AR147">
        <f ca="1">IF(Table1[[#This Row],[Column5]]="Agriculture",1,0)</f>
        <v>0</v>
      </c>
      <c r="AS147">
        <f ca="1">IF(Table1[[#This Row],[Column5]]="General",1,0)</f>
        <v>0</v>
      </c>
      <c r="AT147" s="8"/>
      <c r="AZ147" s="7">
        <f t="shared" ca="1" si="116"/>
        <v>26594.012776888685</v>
      </c>
      <c r="BC147" s="8"/>
      <c r="BE147" s="7">
        <f t="shared" ca="1" si="100"/>
        <v>0</v>
      </c>
      <c r="BG147" s="8"/>
      <c r="BI147" s="7"/>
      <c r="BJ147" s="21">
        <f t="shared" ca="1" si="101"/>
        <v>0.15023716137329512</v>
      </c>
      <c r="BK147">
        <f t="shared" ca="1" si="102"/>
        <v>1</v>
      </c>
      <c r="BL147" s="8"/>
      <c r="BN147" s="7">
        <f t="shared" ca="1" si="103"/>
        <v>0</v>
      </c>
      <c r="BO147" s="42">
        <f t="shared" ca="1" si="104"/>
        <v>0</v>
      </c>
      <c r="BP147" s="42">
        <f t="shared" ca="1" si="105"/>
        <v>0</v>
      </c>
      <c r="BQ147" s="42">
        <f t="shared" ca="1" si="106"/>
        <v>0</v>
      </c>
      <c r="BR147" s="42">
        <f t="shared" ca="1" si="107"/>
        <v>0</v>
      </c>
      <c r="BS147" s="42">
        <f t="shared" ca="1" si="108"/>
        <v>0</v>
      </c>
      <c r="BT147" s="42">
        <f t="shared" ca="1" si="109"/>
        <v>70418</v>
      </c>
      <c r="BU147" s="42">
        <f t="shared" ca="1" si="110"/>
        <v>0</v>
      </c>
      <c r="BV147" s="42">
        <f t="shared" ca="1" si="111"/>
        <v>0</v>
      </c>
      <c r="BW147" s="42">
        <f t="shared" ca="1" si="112"/>
        <v>0</v>
      </c>
      <c r="BX147" s="8">
        <f t="shared" ca="1" si="113"/>
        <v>0</v>
      </c>
      <c r="BZ147" s="7">
        <f t="shared" ca="1" si="114"/>
        <v>0</v>
      </c>
      <c r="CA147" s="42"/>
      <c r="CB147" s="42"/>
      <c r="CC147" s="42"/>
      <c r="CD147" s="8"/>
      <c r="CF147" s="7">
        <f t="shared" ca="1" si="115"/>
        <v>30</v>
      </c>
      <c r="CG147" s="42"/>
      <c r="CH147" s="8"/>
    </row>
    <row r="148" spans="2:86" x14ac:dyDescent="0.3">
      <c r="B148">
        <f t="shared" ca="1" si="80"/>
        <v>2</v>
      </c>
      <c r="C148" t="str">
        <f t="shared" ca="1" si="81"/>
        <v>Women</v>
      </c>
      <c r="D148">
        <f t="shared" ca="1" si="82"/>
        <v>26</v>
      </c>
      <c r="E148">
        <f t="shared" ca="1" si="83"/>
        <v>3</v>
      </c>
      <c r="F148" t="str">
        <f ca="1">VLOOKUP(E148,$Y$4:$Z$10:Z153,2,0)</f>
        <v>Teaching</v>
      </c>
      <c r="G148">
        <f t="shared" ca="1" si="84"/>
        <v>5</v>
      </c>
      <c r="H148" t="str">
        <f t="shared" ca="1" si="85"/>
        <v>Other</v>
      </c>
      <c r="I148">
        <f t="shared" ca="1" si="86"/>
        <v>3</v>
      </c>
      <c r="J148">
        <f t="shared" ca="1" si="87"/>
        <v>3</v>
      </c>
      <c r="K148">
        <f t="shared" ca="1" si="88"/>
        <v>80030</v>
      </c>
      <c r="L148">
        <f t="shared" ca="1" si="89"/>
        <v>5</v>
      </c>
      <c r="M148" t="str">
        <f t="shared" ca="1" si="90"/>
        <v>Saskatchewan</v>
      </c>
      <c r="N148">
        <f t="shared" ca="1" si="91"/>
        <v>240090</v>
      </c>
      <c r="O148">
        <f t="shared" ca="1" si="92"/>
        <v>212616.99859062079</v>
      </c>
      <c r="P148">
        <f t="shared" ca="1" si="93"/>
        <v>14801.045901177755</v>
      </c>
      <c r="Q148">
        <f t="shared" ca="1" si="94"/>
        <v>12139</v>
      </c>
      <c r="R148">
        <f t="shared" ca="1" si="95"/>
        <v>151726.88383727745</v>
      </c>
      <c r="S148">
        <f t="shared" ca="1" si="96"/>
        <v>84417.667060273729</v>
      </c>
      <c r="T148">
        <f t="shared" ca="1" si="97"/>
        <v>339308.7129614515</v>
      </c>
      <c r="U148">
        <f t="shared" ca="1" si="98"/>
        <v>376482.88242789824</v>
      </c>
      <c r="V148">
        <f t="shared" ca="1" si="99"/>
        <v>-37174.169466446736</v>
      </c>
      <c r="AF148" s="7">
        <f t="shared" ca="1" si="78"/>
        <v>0</v>
      </c>
      <c r="AG148">
        <f t="shared" ca="1" si="79"/>
        <v>1</v>
      </c>
      <c r="AI148" s="8"/>
      <c r="AN148" s="7">
        <f ca="1">IF(Table1[[#This Row],[Column5]]="Teaching",1,0)</f>
        <v>1</v>
      </c>
      <c r="AO148">
        <f ca="1">IF(Table1[[#This Row],[Column5]]="Health",1,0)</f>
        <v>0</v>
      </c>
      <c r="AP148">
        <f ca="1">IF(Table1[[#This Row],[Column5]]="IT",1,0)</f>
        <v>0</v>
      </c>
      <c r="AQ148">
        <f ca="1">IF(Table1[[#This Row],[Column5]]="Construction",1,0)</f>
        <v>0</v>
      </c>
      <c r="AR148">
        <f ca="1">IF(Table1[[#This Row],[Column5]]="Agriculture",1,0)</f>
        <v>0</v>
      </c>
      <c r="AS148">
        <f ca="1">IF(Table1[[#This Row],[Column5]]="General",1,0)</f>
        <v>0</v>
      </c>
      <c r="AT148" s="8"/>
      <c r="AZ148" s="7">
        <f t="shared" ca="1" si="116"/>
        <v>23633.675506714975</v>
      </c>
      <c r="BC148" s="8"/>
      <c r="BE148" s="7">
        <f t="shared" ca="1" si="100"/>
        <v>0</v>
      </c>
      <c r="BG148" s="8"/>
      <c r="BI148" s="7"/>
      <c r="BJ148" s="21">
        <f t="shared" ca="1" si="101"/>
        <v>0.91377667549424546</v>
      </c>
      <c r="BK148">
        <f t="shared" ca="1" si="102"/>
        <v>0</v>
      </c>
      <c r="BL148" s="8"/>
      <c r="BN148" s="7">
        <f t="shared" ca="1" si="103"/>
        <v>0</v>
      </c>
      <c r="BO148" s="42">
        <f t="shared" ca="1" si="104"/>
        <v>0</v>
      </c>
      <c r="BP148" s="42">
        <f t="shared" ca="1" si="105"/>
        <v>0</v>
      </c>
      <c r="BQ148" s="42">
        <f t="shared" ca="1" si="106"/>
        <v>0</v>
      </c>
      <c r="BR148" s="42">
        <f t="shared" ca="1" si="107"/>
        <v>0</v>
      </c>
      <c r="BS148" s="42">
        <f t="shared" ca="1" si="108"/>
        <v>0</v>
      </c>
      <c r="BT148" s="42">
        <f t="shared" ca="1" si="109"/>
        <v>85797</v>
      </c>
      <c r="BU148" s="42">
        <f t="shared" ca="1" si="110"/>
        <v>0</v>
      </c>
      <c r="BV148" s="42">
        <f t="shared" ca="1" si="111"/>
        <v>0</v>
      </c>
      <c r="BW148" s="42">
        <f t="shared" ca="1" si="112"/>
        <v>0</v>
      </c>
      <c r="BX148" s="8">
        <f t="shared" ca="1" si="113"/>
        <v>0</v>
      </c>
      <c r="BZ148" s="7">
        <f t="shared" ca="1" si="114"/>
        <v>1</v>
      </c>
      <c r="CA148" s="42"/>
      <c r="CB148" s="42"/>
      <c r="CC148" s="42"/>
      <c r="CD148" s="8"/>
      <c r="CF148" s="7">
        <f t="shared" ca="1" si="115"/>
        <v>0</v>
      </c>
      <c r="CG148" s="42"/>
      <c r="CH148" s="8"/>
    </row>
    <row r="149" spans="2:86" x14ac:dyDescent="0.3">
      <c r="B149">
        <f t="shared" ca="1" si="80"/>
        <v>2</v>
      </c>
      <c r="C149" t="str">
        <f t="shared" ca="1" si="81"/>
        <v>Women</v>
      </c>
      <c r="D149">
        <f t="shared" ca="1" si="82"/>
        <v>27</v>
      </c>
      <c r="E149">
        <f t="shared" ca="1" si="83"/>
        <v>6</v>
      </c>
      <c r="F149" t="str">
        <f ca="1">VLOOKUP(E149,$Y$4:$Z$10:Z154,2,0)</f>
        <v>Agriculture</v>
      </c>
      <c r="G149">
        <f t="shared" ca="1" si="84"/>
        <v>4</v>
      </c>
      <c r="H149" t="str">
        <f t="shared" ca="1" si="85"/>
        <v>Technical</v>
      </c>
      <c r="I149">
        <f t="shared" ca="1" si="86"/>
        <v>2</v>
      </c>
      <c r="J149">
        <f t="shared" ca="1" si="87"/>
        <v>2</v>
      </c>
      <c r="K149">
        <f t="shared" ca="1" si="88"/>
        <v>52881</v>
      </c>
      <c r="L149">
        <f t="shared" ca="1" si="89"/>
        <v>1</v>
      </c>
      <c r="M149" t="str">
        <f t="shared" ca="1" si="90"/>
        <v>Yukon</v>
      </c>
      <c r="N149">
        <f t="shared" ca="1" si="91"/>
        <v>158643</v>
      </c>
      <c r="O149">
        <f t="shared" ca="1" si="92"/>
        <v>113409.3074261748</v>
      </c>
      <c r="P149">
        <f t="shared" ca="1" si="93"/>
        <v>84594.823119535868</v>
      </c>
      <c r="Q149">
        <f t="shared" ca="1" si="94"/>
        <v>10148</v>
      </c>
      <c r="R149">
        <f t="shared" ca="1" si="95"/>
        <v>77233.048196935546</v>
      </c>
      <c r="S149">
        <f t="shared" ca="1" si="96"/>
        <v>327.22858882490715</v>
      </c>
      <c r="T149">
        <f t="shared" ca="1" si="97"/>
        <v>243565.05170836078</v>
      </c>
      <c r="U149">
        <f t="shared" ca="1" si="98"/>
        <v>200790.35562311034</v>
      </c>
      <c r="V149">
        <f t="shared" ca="1" si="99"/>
        <v>42774.696085250442</v>
      </c>
      <c r="AF149" s="7">
        <f t="shared" ca="1" si="78"/>
        <v>1</v>
      </c>
      <c r="AG149">
        <f t="shared" ca="1" si="79"/>
        <v>0</v>
      </c>
      <c r="AI149" s="8"/>
      <c r="AN149" s="7">
        <f ca="1">IF(Table1[[#This Row],[Column5]]="Teaching",1,0)</f>
        <v>0</v>
      </c>
      <c r="AO149">
        <f ca="1">IF(Table1[[#This Row],[Column5]]="Health",1,0)</f>
        <v>0</v>
      </c>
      <c r="AP149">
        <f ca="1">IF(Table1[[#This Row],[Column5]]="IT",1,0)</f>
        <v>0</v>
      </c>
      <c r="AQ149">
        <f ca="1">IF(Table1[[#This Row],[Column5]]="Construction",1,0)</f>
        <v>0</v>
      </c>
      <c r="AR149">
        <f ca="1">IF(Table1[[#This Row],[Column5]]="Agriculture",1,0)</f>
        <v>1</v>
      </c>
      <c r="AS149">
        <f ca="1">IF(Table1[[#This Row],[Column5]]="General",1,0)</f>
        <v>0</v>
      </c>
      <c r="AT149" s="8"/>
      <c r="AZ149" s="7">
        <f t="shared" ca="1" si="116"/>
        <v>20115.315222234491</v>
      </c>
      <c r="BC149" s="8"/>
      <c r="BE149" s="7">
        <f t="shared" ca="1" si="100"/>
        <v>1</v>
      </c>
      <c r="BG149" s="8"/>
      <c r="BI149" s="7"/>
      <c r="BJ149" s="21">
        <f t="shared" ca="1" si="101"/>
        <v>0.8855720712675279</v>
      </c>
      <c r="BK149">
        <f t="shared" ca="1" si="102"/>
        <v>0</v>
      </c>
      <c r="BL149" s="8"/>
      <c r="BN149" s="7">
        <f t="shared" ca="1" si="103"/>
        <v>0</v>
      </c>
      <c r="BO149" s="42">
        <f t="shared" ca="1" si="104"/>
        <v>0</v>
      </c>
      <c r="BP149" s="42">
        <f t="shared" ca="1" si="105"/>
        <v>0</v>
      </c>
      <c r="BQ149" s="42">
        <f t="shared" ca="1" si="106"/>
        <v>0</v>
      </c>
      <c r="BR149" s="42">
        <f t="shared" ca="1" si="107"/>
        <v>80030</v>
      </c>
      <c r="BS149" s="42">
        <f t="shared" ca="1" si="108"/>
        <v>0</v>
      </c>
      <c r="BT149" s="42">
        <f t="shared" ca="1" si="109"/>
        <v>0</v>
      </c>
      <c r="BU149" s="42">
        <f t="shared" ca="1" si="110"/>
        <v>0</v>
      </c>
      <c r="BV149" s="42">
        <f t="shared" ca="1" si="111"/>
        <v>0</v>
      </c>
      <c r="BW149" s="42">
        <f t="shared" ca="1" si="112"/>
        <v>0</v>
      </c>
      <c r="BX149" s="8">
        <f t="shared" ca="1" si="113"/>
        <v>0</v>
      </c>
      <c r="BZ149" s="7">
        <f t="shared" ca="1" si="114"/>
        <v>1</v>
      </c>
      <c r="CA149" s="42"/>
      <c r="CB149" s="42"/>
      <c r="CC149" s="42"/>
      <c r="CD149" s="8"/>
      <c r="CF149" s="7">
        <f t="shared" ca="1" si="115"/>
        <v>0</v>
      </c>
      <c r="CG149" s="42"/>
      <c r="CH149" s="8"/>
    </row>
    <row r="150" spans="2:86" x14ac:dyDescent="0.3">
      <c r="B150">
        <f t="shared" ca="1" si="80"/>
        <v>1</v>
      </c>
      <c r="C150" t="str">
        <f t="shared" ca="1" si="81"/>
        <v>Men</v>
      </c>
      <c r="D150">
        <f t="shared" ca="1" si="82"/>
        <v>30</v>
      </c>
      <c r="E150">
        <f t="shared" ca="1" si="83"/>
        <v>2</v>
      </c>
      <c r="F150" t="str">
        <f ca="1">VLOOKUP(E150,$Y$4:$Z$10:Z155,2,0)</f>
        <v>Construction</v>
      </c>
      <c r="G150">
        <f t="shared" ca="1" si="84"/>
        <v>4</v>
      </c>
      <c r="H150" t="str">
        <f t="shared" ca="1" si="85"/>
        <v>Technical</v>
      </c>
      <c r="I150">
        <f t="shared" ca="1" si="86"/>
        <v>0</v>
      </c>
      <c r="J150">
        <f t="shared" ca="1" si="87"/>
        <v>1</v>
      </c>
      <c r="K150">
        <f t="shared" ca="1" si="88"/>
        <v>69700</v>
      </c>
      <c r="L150">
        <f t="shared" ca="1" si="89"/>
        <v>10</v>
      </c>
      <c r="M150" t="str">
        <f t="shared" ca="1" si="90"/>
        <v>Nova Scotia</v>
      </c>
      <c r="N150">
        <f t="shared" ca="1" si="91"/>
        <v>278800</v>
      </c>
      <c r="O150">
        <f t="shared" ca="1" si="92"/>
        <v>38864.106908819442</v>
      </c>
      <c r="P150">
        <f t="shared" ca="1" si="93"/>
        <v>36423.971767467934</v>
      </c>
      <c r="Q150">
        <f t="shared" ca="1" si="94"/>
        <v>12835</v>
      </c>
      <c r="R150">
        <f t="shared" ca="1" si="95"/>
        <v>99572.17128087279</v>
      </c>
      <c r="S150">
        <f t="shared" ca="1" si="96"/>
        <v>9293.1552849656255</v>
      </c>
      <c r="T150">
        <f t="shared" ca="1" si="97"/>
        <v>324517.12705243356</v>
      </c>
      <c r="U150">
        <f t="shared" ca="1" si="98"/>
        <v>151271.27818969224</v>
      </c>
      <c r="V150">
        <f t="shared" ca="1" si="99"/>
        <v>173245.84886274132</v>
      </c>
      <c r="AF150" s="7">
        <f t="shared" ca="1" si="78"/>
        <v>1</v>
      </c>
      <c r="AG150">
        <f t="shared" ca="1" si="79"/>
        <v>0</v>
      </c>
      <c r="AI150" s="8"/>
      <c r="AN150" s="7">
        <f ca="1">IF(Table1[[#This Row],[Column5]]="Teaching",1,0)</f>
        <v>0</v>
      </c>
      <c r="AO150">
        <f ca="1">IF(Table1[[#This Row],[Column5]]="Health",1,0)</f>
        <v>0</v>
      </c>
      <c r="AP150">
        <f ca="1">IF(Table1[[#This Row],[Column5]]="IT",1,0)</f>
        <v>0</v>
      </c>
      <c r="AQ150">
        <f ca="1">IF(Table1[[#This Row],[Column5]]="Construction",1,0)</f>
        <v>1</v>
      </c>
      <c r="AR150">
        <f ca="1">IF(Table1[[#This Row],[Column5]]="Agriculture",1,0)</f>
        <v>0</v>
      </c>
      <c r="AS150">
        <f ca="1">IF(Table1[[#This Row],[Column5]]="General",1,0)</f>
        <v>0</v>
      </c>
      <c r="AT150" s="8"/>
      <c r="AZ150" s="7">
        <f t="shared" ca="1" si="116"/>
        <v>4933.6819670592513</v>
      </c>
      <c r="BC150" s="8"/>
      <c r="BE150" s="7">
        <f t="shared" ca="1" si="100"/>
        <v>0</v>
      </c>
      <c r="BG150" s="8"/>
      <c r="BI150" s="7"/>
      <c r="BJ150" s="21">
        <f t="shared" ca="1" si="101"/>
        <v>0.71487117254574606</v>
      </c>
      <c r="BK150">
        <f t="shared" ca="1" si="102"/>
        <v>0</v>
      </c>
      <c r="BL150" s="8"/>
      <c r="BN150" s="7">
        <f t="shared" ca="1" si="103"/>
        <v>0</v>
      </c>
      <c r="BO150" s="42">
        <f t="shared" ca="1" si="104"/>
        <v>0</v>
      </c>
      <c r="BP150" s="42">
        <f t="shared" ca="1" si="105"/>
        <v>0</v>
      </c>
      <c r="BQ150" s="42">
        <f t="shared" ca="1" si="106"/>
        <v>0</v>
      </c>
      <c r="BR150" s="42">
        <f t="shared" ca="1" si="107"/>
        <v>0</v>
      </c>
      <c r="BS150" s="42">
        <f t="shared" ca="1" si="108"/>
        <v>0</v>
      </c>
      <c r="BT150" s="42">
        <f t="shared" ca="1" si="109"/>
        <v>0</v>
      </c>
      <c r="BU150" s="42">
        <f t="shared" ca="1" si="110"/>
        <v>0</v>
      </c>
      <c r="BV150" s="42">
        <f t="shared" ca="1" si="111"/>
        <v>0</v>
      </c>
      <c r="BW150" s="42">
        <f t="shared" ca="1" si="112"/>
        <v>0</v>
      </c>
      <c r="BX150" s="8">
        <f t="shared" ca="1" si="113"/>
        <v>0</v>
      </c>
      <c r="BZ150" s="7">
        <f t="shared" ca="1" si="114"/>
        <v>1</v>
      </c>
      <c r="CA150" s="42"/>
      <c r="CB150" s="42"/>
      <c r="CC150" s="42"/>
      <c r="CD150" s="8"/>
      <c r="CF150" s="7">
        <f t="shared" ca="1" si="115"/>
        <v>0</v>
      </c>
      <c r="CG150" s="42"/>
      <c r="CH150" s="8"/>
    </row>
    <row r="151" spans="2:86" x14ac:dyDescent="0.3">
      <c r="B151">
        <f t="shared" ca="1" si="80"/>
        <v>1</v>
      </c>
      <c r="C151" t="str">
        <f t="shared" ca="1" si="81"/>
        <v>Men</v>
      </c>
      <c r="D151">
        <f t="shared" ca="1" si="82"/>
        <v>28</v>
      </c>
      <c r="E151">
        <f t="shared" ca="1" si="83"/>
        <v>6</v>
      </c>
      <c r="F151" t="str">
        <f ca="1">VLOOKUP(E151,$Y$4:$Z$10:Z156,2,0)</f>
        <v>Agriculture</v>
      </c>
      <c r="G151">
        <f t="shared" ca="1" si="84"/>
        <v>3</v>
      </c>
      <c r="H151" t="str">
        <f t="shared" ca="1" si="85"/>
        <v>University</v>
      </c>
      <c r="I151">
        <f t="shared" ca="1" si="86"/>
        <v>2</v>
      </c>
      <c r="J151">
        <f t="shared" ca="1" si="87"/>
        <v>3</v>
      </c>
      <c r="K151">
        <f t="shared" ca="1" si="88"/>
        <v>80509</v>
      </c>
      <c r="L151">
        <f t="shared" ca="1" si="89"/>
        <v>8</v>
      </c>
      <c r="M151" t="str">
        <f t="shared" ca="1" si="90"/>
        <v>NewFarmland</v>
      </c>
      <c r="N151">
        <f t="shared" ca="1" si="91"/>
        <v>402545</v>
      </c>
      <c r="O151">
        <f t="shared" ca="1" si="92"/>
        <v>306998.60675571091</v>
      </c>
      <c r="P151">
        <f t="shared" ca="1" si="93"/>
        <v>209523.42001199763</v>
      </c>
      <c r="Q151">
        <f t="shared" ca="1" si="94"/>
        <v>27689</v>
      </c>
      <c r="R151">
        <f t="shared" ca="1" si="95"/>
        <v>120178.87925774993</v>
      </c>
      <c r="S151">
        <f t="shared" ca="1" si="96"/>
        <v>7326.499054219149</v>
      </c>
      <c r="T151">
        <f t="shared" ca="1" si="97"/>
        <v>619394.9190662168</v>
      </c>
      <c r="U151">
        <f t="shared" ca="1" si="98"/>
        <v>454866.48601346085</v>
      </c>
      <c r="V151">
        <f t="shared" ca="1" si="99"/>
        <v>164528.43305275595</v>
      </c>
      <c r="AF151" s="7">
        <f t="shared" ca="1" si="78"/>
        <v>0</v>
      </c>
      <c r="AG151">
        <f t="shared" ca="1" si="79"/>
        <v>1</v>
      </c>
      <c r="AI151" s="8"/>
      <c r="AN151" s="7">
        <f ca="1">IF(Table1[[#This Row],[Column5]]="Teaching",1,0)</f>
        <v>0</v>
      </c>
      <c r="AO151">
        <f ca="1">IF(Table1[[#This Row],[Column5]]="Health",1,0)</f>
        <v>0</v>
      </c>
      <c r="AP151">
        <f ca="1">IF(Table1[[#This Row],[Column5]]="IT",1,0)</f>
        <v>0</v>
      </c>
      <c r="AQ151">
        <f ca="1">IF(Table1[[#This Row],[Column5]]="Construction",1,0)</f>
        <v>0</v>
      </c>
      <c r="AR151">
        <f ca="1">IF(Table1[[#This Row],[Column5]]="Agriculture",1,0)</f>
        <v>1</v>
      </c>
      <c r="AS151">
        <f ca="1">IF(Table1[[#This Row],[Column5]]="General",1,0)</f>
        <v>0</v>
      </c>
      <c r="AT151" s="8"/>
      <c r="AZ151" s="7">
        <f t="shared" ca="1" si="116"/>
        <v>42297.411559767934</v>
      </c>
      <c r="BC151" s="8"/>
      <c r="BE151" s="7">
        <f t="shared" ca="1" si="100"/>
        <v>0</v>
      </c>
      <c r="BG151" s="8"/>
      <c r="BI151" s="7"/>
      <c r="BJ151" s="21">
        <f t="shared" ca="1" si="101"/>
        <v>0.13939780096420173</v>
      </c>
      <c r="BK151">
        <f t="shared" ca="1" si="102"/>
        <v>1</v>
      </c>
      <c r="BL151" s="8"/>
      <c r="BN151" s="7">
        <f t="shared" ca="1" si="103"/>
        <v>69700</v>
      </c>
      <c r="BO151" s="42">
        <f t="shared" ca="1" si="104"/>
        <v>0</v>
      </c>
      <c r="BP151" s="42">
        <f t="shared" ca="1" si="105"/>
        <v>0</v>
      </c>
      <c r="BQ151" s="42">
        <f t="shared" ca="1" si="106"/>
        <v>0</v>
      </c>
      <c r="BR151" s="42">
        <f t="shared" ca="1" si="107"/>
        <v>0</v>
      </c>
      <c r="BS151" s="42">
        <f t="shared" ca="1" si="108"/>
        <v>0</v>
      </c>
      <c r="BT151" s="42">
        <f t="shared" ca="1" si="109"/>
        <v>0</v>
      </c>
      <c r="BU151" s="42">
        <f t="shared" ca="1" si="110"/>
        <v>0</v>
      </c>
      <c r="BV151" s="42">
        <f t="shared" ca="1" si="111"/>
        <v>0</v>
      </c>
      <c r="BW151" s="42">
        <f t="shared" ca="1" si="112"/>
        <v>69700</v>
      </c>
      <c r="BX151" s="8">
        <f t="shared" ca="1" si="113"/>
        <v>0</v>
      </c>
      <c r="BZ151" s="7">
        <f t="shared" ca="1" si="114"/>
        <v>1</v>
      </c>
      <c r="CA151" s="42"/>
      <c r="CB151" s="42"/>
      <c r="CC151" s="42"/>
      <c r="CD151" s="8"/>
      <c r="CF151" s="7">
        <f t="shared" ca="1" si="115"/>
        <v>30</v>
      </c>
      <c r="CG151" s="42"/>
      <c r="CH151" s="8"/>
    </row>
    <row r="152" spans="2:86" x14ac:dyDescent="0.3">
      <c r="B152">
        <f t="shared" ca="1" si="80"/>
        <v>2</v>
      </c>
      <c r="C152" t="str">
        <f t="shared" ca="1" si="81"/>
        <v>Women</v>
      </c>
      <c r="D152">
        <f t="shared" ca="1" si="82"/>
        <v>42</v>
      </c>
      <c r="E152">
        <f t="shared" ca="1" si="83"/>
        <v>5</v>
      </c>
      <c r="F152" t="str">
        <f ca="1">VLOOKUP(E152,$Y$4:$Z$10:Z157,2,0)</f>
        <v>General</v>
      </c>
      <c r="G152">
        <f t="shared" ca="1" si="84"/>
        <v>2</v>
      </c>
      <c r="H152" t="str">
        <f t="shared" ca="1" si="85"/>
        <v>College</v>
      </c>
      <c r="I152">
        <f t="shared" ca="1" si="86"/>
        <v>2</v>
      </c>
      <c r="J152">
        <f t="shared" ca="1" si="87"/>
        <v>3</v>
      </c>
      <c r="K152">
        <f t="shared" ca="1" si="88"/>
        <v>32194</v>
      </c>
      <c r="L152">
        <f t="shared" ca="1" si="89"/>
        <v>8</v>
      </c>
      <c r="M152" t="str">
        <f t="shared" ca="1" si="90"/>
        <v>NewFarmland</v>
      </c>
      <c r="N152">
        <f t="shared" ca="1" si="91"/>
        <v>193164</v>
      </c>
      <c r="O152">
        <f t="shared" ca="1" si="92"/>
        <v>27801.496930193371</v>
      </c>
      <c r="P152">
        <f t="shared" ca="1" si="93"/>
        <v>53841.637704199806</v>
      </c>
      <c r="Q152">
        <f t="shared" ca="1" si="94"/>
        <v>27820</v>
      </c>
      <c r="R152">
        <f t="shared" ca="1" si="95"/>
        <v>46683.892592519369</v>
      </c>
      <c r="S152">
        <f t="shared" ca="1" si="96"/>
        <v>31715.422699064096</v>
      </c>
      <c r="T152">
        <f t="shared" ca="1" si="97"/>
        <v>278721.06040326389</v>
      </c>
      <c r="U152">
        <f t="shared" ca="1" si="98"/>
        <v>102305.38952271274</v>
      </c>
      <c r="V152">
        <f t="shared" ca="1" si="99"/>
        <v>176415.67088055116</v>
      </c>
      <c r="AF152" s="7">
        <f t="shared" ca="1" si="78"/>
        <v>1</v>
      </c>
      <c r="AG152">
        <f t="shared" ca="1" si="79"/>
        <v>0</v>
      </c>
      <c r="AI152" s="8"/>
      <c r="AN152" s="7">
        <f ca="1">IF(Table1[[#This Row],[Column5]]="Teaching",1,0)</f>
        <v>0</v>
      </c>
      <c r="AO152">
        <f ca="1">IF(Table1[[#This Row],[Column5]]="Health",1,0)</f>
        <v>0</v>
      </c>
      <c r="AP152">
        <f ca="1">IF(Table1[[#This Row],[Column5]]="IT",1,0)</f>
        <v>0</v>
      </c>
      <c r="AQ152">
        <f ca="1">IF(Table1[[#This Row],[Column5]]="Construction",1,0)</f>
        <v>0</v>
      </c>
      <c r="AR152">
        <f ca="1">IF(Table1[[#This Row],[Column5]]="Agriculture",1,0)</f>
        <v>0</v>
      </c>
      <c r="AS152">
        <f ca="1">IF(Table1[[#This Row],[Column5]]="General",1,0)</f>
        <v>1</v>
      </c>
      <c r="AT152" s="8"/>
      <c r="AZ152" s="7">
        <f t="shared" ca="1" si="116"/>
        <v>36423.971767467934</v>
      </c>
      <c r="BC152" s="8"/>
      <c r="BE152" s="7">
        <f t="shared" ca="1" si="100"/>
        <v>1</v>
      </c>
      <c r="BG152" s="8"/>
      <c r="BI152" s="7"/>
      <c r="BJ152" s="21">
        <f t="shared" ca="1" si="101"/>
        <v>0.76264419320997878</v>
      </c>
      <c r="BK152">
        <f t="shared" ca="1" si="102"/>
        <v>0</v>
      </c>
      <c r="BL152" s="8"/>
      <c r="BN152" s="7">
        <f t="shared" ca="1" si="103"/>
        <v>0</v>
      </c>
      <c r="BO152" s="42">
        <f t="shared" ca="1" si="104"/>
        <v>0</v>
      </c>
      <c r="BP152" s="42">
        <f t="shared" ca="1" si="105"/>
        <v>0</v>
      </c>
      <c r="BQ152" s="42">
        <f t="shared" ca="1" si="106"/>
        <v>0</v>
      </c>
      <c r="BR152" s="42">
        <f t="shared" ca="1" si="107"/>
        <v>0</v>
      </c>
      <c r="BS152" s="42">
        <f t="shared" ca="1" si="108"/>
        <v>0</v>
      </c>
      <c r="BT152" s="42">
        <f t="shared" ca="1" si="109"/>
        <v>0</v>
      </c>
      <c r="BU152" s="42">
        <f t="shared" ca="1" si="110"/>
        <v>80509</v>
      </c>
      <c r="BV152" s="42">
        <f t="shared" ca="1" si="111"/>
        <v>0</v>
      </c>
      <c r="BW152" s="42">
        <f t="shared" ca="1" si="112"/>
        <v>0</v>
      </c>
      <c r="BX152" s="8">
        <f t="shared" ca="1" si="113"/>
        <v>0</v>
      </c>
      <c r="BZ152" s="7">
        <f t="shared" ca="1" si="114"/>
        <v>1</v>
      </c>
      <c r="CA152" s="42"/>
      <c r="CB152" s="42"/>
      <c r="CC152" s="42"/>
      <c r="CD152" s="8"/>
      <c r="CF152" s="7">
        <f t="shared" ca="1" si="115"/>
        <v>28</v>
      </c>
      <c r="CG152" s="42"/>
      <c r="CH152" s="8"/>
    </row>
    <row r="153" spans="2:86" x14ac:dyDescent="0.3">
      <c r="B153">
        <f t="shared" ca="1" si="80"/>
        <v>1</v>
      </c>
      <c r="C153" t="str">
        <f t="shared" ca="1" si="81"/>
        <v>Men</v>
      </c>
      <c r="D153">
        <f t="shared" ca="1" si="82"/>
        <v>25</v>
      </c>
      <c r="E153">
        <f t="shared" ca="1" si="83"/>
        <v>3</v>
      </c>
      <c r="F153" t="str">
        <f ca="1">VLOOKUP(E153,$Y$4:$Z$10:Z158,2,0)</f>
        <v>Teaching</v>
      </c>
      <c r="G153">
        <f t="shared" ca="1" si="84"/>
        <v>2</v>
      </c>
      <c r="H153" t="str">
        <f t="shared" ca="1" si="85"/>
        <v>College</v>
      </c>
      <c r="I153">
        <f t="shared" ca="1" si="86"/>
        <v>4</v>
      </c>
      <c r="J153">
        <f t="shared" ca="1" si="87"/>
        <v>3</v>
      </c>
      <c r="K153">
        <f t="shared" ca="1" si="88"/>
        <v>25859</v>
      </c>
      <c r="L153">
        <f t="shared" ca="1" si="89"/>
        <v>11</v>
      </c>
      <c r="M153" t="str">
        <f t="shared" ca="1" si="90"/>
        <v>Prince Edward Island</v>
      </c>
      <c r="N153">
        <f t="shared" ca="1" si="91"/>
        <v>155154</v>
      </c>
      <c r="O153">
        <f t="shared" ca="1" si="92"/>
        <v>140772.37088756767</v>
      </c>
      <c r="P153">
        <f t="shared" ca="1" si="93"/>
        <v>52187.076493984961</v>
      </c>
      <c r="Q153">
        <f t="shared" ca="1" si="94"/>
        <v>29472</v>
      </c>
      <c r="R153">
        <f t="shared" ca="1" si="95"/>
        <v>8457.0932127719916</v>
      </c>
      <c r="S153">
        <f t="shared" ca="1" si="96"/>
        <v>33749.742925982231</v>
      </c>
      <c r="T153">
        <f t="shared" ca="1" si="97"/>
        <v>241090.81941996719</v>
      </c>
      <c r="U153">
        <f t="shared" ca="1" si="98"/>
        <v>178701.46410033965</v>
      </c>
      <c r="V153">
        <f t="shared" ca="1" si="99"/>
        <v>62389.355319627532</v>
      </c>
      <c r="AF153" s="7">
        <f t="shared" ca="1" si="78"/>
        <v>1</v>
      </c>
      <c r="AG153">
        <f t="shared" ca="1" si="79"/>
        <v>0</v>
      </c>
      <c r="AI153" s="8"/>
      <c r="AN153" s="7">
        <f ca="1">IF(Table1[[#This Row],[Column5]]="Teaching",1,0)</f>
        <v>1</v>
      </c>
      <c r="AO153">
        <f ca="1">IF(Table1[[#This Row],[Column5]]="Health",1,0)</f>
        <v>0</v>
      </c>
      <c r="AP153">
        <f ca="1">IF(Table1[[#This Row],[Column5]]="IT",1,0)</f>
        <v>0</v>
      </c>
      <c r="AQ153">
        <f ca="1">IF(Table1[[#This Row],[Column5]]="Construction",1,0)</f>
        <v>0</v>
      </c>
      <c r="AR153">
        <f ca="1">IF(Table1[[#This Row],[Column5]]="Agriculture",1,0)</f>
        <v>0</v>
      </c>
      <c r="AS153">
        <f ca="1">IF(Table1[[#This Row],[Column5]]="General",1,0)</f>
        <v>0</v>
      </c>
      <c r="AT153" s="8"/>
      <c r="AZ153" s="7">
        <f t="shared" ca="1" si="116"/>
        <v>69841.140003999215</v>
      </c>
      <c r="BC153" s="8"/>
      <c r="BE153" s="7">
        <f t="shared" ca="1" si="100"/>
        <v>0</v>
      </c>
      <c r="BG153" s="8"/>
      <c r="BI153" s="7"/>
      <c r="BJ153" s="21">
        <f t="shared" ca="1" si="101"/>
        <v>0.14392690630859462</v>
      </c>
      <c r="BK153">
        <f t="shared" ca="1" si="102"/>
        <v>1</v>
      </c>
      <c r="BL153" s="8"/>
      <c r="BN153" s="7">
        <f t="shared" ca="1" si="103"/>
        <v>0</v>
      </c>
      <c r="BO153" s="42">
        <f t="shared" ca="1" si="104"/>
        <v>0</v>
      </c>
      <c r="BP153" s="42">
        <f t="shared" ca="1" si="105"/>
        <v>0</v>
      </c>
      <c r="BQ153" s="42">
        <f t="shared" ca="1" si="106"/>
        <v>0</v>
      </c>
      <c r="BR153" s="42">
        <f t="shared" ca="1" si="107"/>
        <v>0</v>
      </c>
      <c r="BS153" s="42">
        <f t="shared" ca="1" si="108"/>
        <v>0</v>
      </c>
      <c r="BT153" s="42">
        <f t="shared" ca="1" si="109"/>
        <v>0</v>
      </c>
      <c r="BU153" s="42">
        <f t="shared" ca="1" si="110"/>
        <v>32194</v>
      </c>
      <c r="BV153" s="42">
        <f t="shared" ca="1" si="111"/>
        <v>0</v>
      </c>
      <c r="BW153" s="42">
        <f t="shared" ca="1" si="112"/>
        <v>0</v>
      </c>
      <c r="BX153" s="8">
        <f t="shared" ca="1" si="113"/>
        <v>0</v>
      </c>
      <c r="BZ153" s="7">
        <f t="shared" ca="1" si="114"/>
        <v>1</v>
      </c>
      <c r="CA153" s="42"/>
      <c r="CB153" s="42"/>
      <c r="CC153" s="42"/>
      <c r="CD153" s="8"/>
      <c r="CF153" s="7">
        <f t="shared" ca="1" si="115"/>
        <v>42</v>
      </c>
      <c r="CG153" s="42"/>
      <c r="CH153" s="8"/>
    </row>
    <row r="154" spans="2:86" x14ac:dyDescent="0.3">
      <c r="B154">
        <f t="shared" ca="1" si="80"/>
        <v>1</v>
      </c>
      <c r="C154" t="str">
        <f t="shared" ca="1" si="81"/>
        <v>Men</v>
      </c>
      <c r="D154">
        <f t="shared" ca="1" si="82"/>
        <v>44</v>
      </c>
      <c r="E154">
        <f t="shared" ca="1" si="83"/>
        <v>2</v>
      </c>
      <c r="F154" t="str">
        <f ca="1">VLOOKUP(E154,$Y$4:$Z$10:Z159,2,0)</f>
        <v>Construction</v>
      </c>
      <c r="G154">
        <f t="shared" ca="1" si="84"/>
        <v>2</v>
      </c>
      <c r="H154" t="str">
        <f t="shared" ca="1" si="85"/>
        <v>College</v>
      </c>
      <c r="I154">
        <f t="shared" ca="1" si="86"/>
        <v>1</v>
      </c>
      <c r="J154">
        <f t="shared" ca="1" si="87"/>
        <v>2</v>
      </c>
      <c r="K154">
        <f t="shared" ca="1" si="88"/>
        <v>42323</v>
      </c>
      <c r="L154">
        <f t="shared" ca="1" si="89"/>
        <v>4</v>
      </c>
      <c r="M154" t="str">
        <f t="shared" ca="1" si="90"/>
        <v>Alberta</v>
      </c>
      <c r="N154">
        <f t="shared" ca="1" si="91"/>
        <v>211615</v>
      </c>
      <c r="O154">
        <f t="shared" ca="1" si="92"/>
        <v>103202.87611596583</v>
      </c>
      <c r="P154">
        <f t="shared" ca="1" si="93"/>
        <v>58099.718801044146</v>
      </c>
      <c r="Q154">
        <f t="shared" ca="1" si="94"/>
        <v>44480</v>
      </c>
      <c r="R154">
        <f t="shared" ca="1" si="95"/>
        <v>7725.3343032917774</v>
      </c>
      <c r="S154">
        <f t="shared" ca="1" si="96"/>
        <v>62264.760648047464</v>
      </c>
      <c r="T154">
        <f t="shared" ca="1" si="97"/>
        <v>331979.4794490916</v>
      </c>
      <c r="U154">
        <f t="shared" ca="1" si="98"/>
        <v>155408.21041925761</v>
      </c>
      <c r="V154">
        <f t="shared" ca="1" si="99"/>
        <v>176571.26902983399</v>
      </c>
      <c r="AF154" s="7">
        <f t="shared" ca="1" si="78"/>
        <v>1</v>
      </c>
      <c r="AG154">
        <f t="shared" ca="1" si="79"/>
        <v>0</v>
      </c>
      <c r="AI154" s="8"/>
      <c r="AN154" s="7">
        <f ca="1">IF(Table1[[#This Row],[Column5]]="Teaching",1,0)</f>
        <v>0</v>
      </c>
      <c r="AO154">
        <f ca="1">IF(Table1[[#This Row],[Column5]]="Health",1,0)</f>
        <v>0</v>
      </c>
      <c r="AP154">
        <f ca="1">IF(Table1[[#This Row],[Column5]]="IT",1,0)</f>
        <v>0</v>
      </c>
      <c r="AQ154">
        <f ca="1">IF(Table1[[#This Row],[Column5]]="Construction",1,0)</f>
        <v>1</v>
      </c>
      <c r="AR154">
        <f ca="1">IF(Table1[[#This Row],[Column5]]="Agriculture",1,0)</f>
        <v>0</v>
      </c>
      <c r="AS154">
        <f ca="1">IF(Table1[[#This Row],[Column5]]="General",1,0)</f>
        <v>0</v>
      </c>
      <c r="AT154" s="8"/>
      <c r="AZ154" s="7">
        <f t="shared" ca="1" si="116"/>
        <v>17947.212568066603</v>
      </c>
      <c r="BC154" s="8"/>
      <c r="BE154" s="7">
        <f t="shared" ca="1" si="100"/>
        <v>0</v>
      </c>
      <c r="BG154" s="8"/>
      <c r="BI154" s="7"/>
      <c r="BJ154" s="21">
        <f t="shared" ca="1" si="101"/>
        <v>0.90730739064134769</v>
      </c>
      <c r="BK154">
        <f t="shared" ca="1" si="102"/>
        <v>0</v>
      </c>
      <c r="BL154" s="8"/>
      <c r="BN154" s="7">
        <f t="shared" ca="1" si="103"/>
        <v>0</v>
      </c>
      <c r="BO154" s="42">
        <f t="shared" ca="1" si="104"/>
        <v>0</v>
      </c>
      <c r="BP154" s="42">
        <f t="shared" ca="1" si="105"/>
        <v>0</v>
      </c>
      <c r="BQ154" s="42">
        <f t="shared" ca="1" si="106"/>
        <v>0</v>
      </c>
      <c r="BR154" s="42">
        <f t="shared" ca="1" si="107"/>
        <v>0</v>
      </c>
      <c r="BS154" s="42">
        <f t="shared" ca="1" si="108"/>
        <v>0</v>
      </c>
      <c r="BT154" s="42">
        <f t="shared" ca="1" si="109"/>
        <v>0</v>
      </c>
      <c r="BU154" s="42">
        <f t="shared" ca="1" si="110"/>
        <v>0</v>
      </c>
      <c r="BV154" s="42">
        <f t="shared" ca="1" si="111"/>
        <v>0</v>
      </c>
      <c r="BW154" s="42">
        <f t="shared" ca="1" si="112"/>
        <v>0</v>
      </c>
      <c r="BX154" s="8">
        <f t="shared" ca="1" si="113"/>
        <v>25859</v>
      </c>
      <c r="BZ154" s="7">
        <f t="shared" ca="1" si="114"/>
        <v>0</v>
      </c>
      <c r="CA154" s="42"/>
      <c r="CB154" s="42"/>
      <c r="CC154" s="42"/>
      <c r="CD154" s="8"/>
      <c r="CF154" s="7">
        <f t="shared" ca="1" si="115"/>
        <v>25</v>
      </c>
      <c r="CG154" s="42"/>
      <c r="CH154" s="8"/>
    </row>
    <row r="155" spans="2:86" x14ac:dyDescent="0.3">
      <c r="B155">
        <f t="shared" ca="1" si="80"/>
        <v>1</v>
      </c>
      <c r="C155" t="str">
        <f t="shared" ca="1" si="81"/>
        <v>Men</v>
      </c>
      <c r="D155">
        <f t="shared" ca="1" si="82"/>
        <v>37</v>
      </c>
      <c r="E155">
        <f t="shared" ca="1" si="83"/>
        <v>6</v>
      </c>
      <c r="F155" t="str">
        <f ca="1">VLOOKUP(E155,$Y$4:$Z$10:Z160,2,0)</f>
        <v>Agriculture</v>
      </c>
      <c r="G155">
        <f t="shared" ca="1" si="84"/>
        <v>3</v>
      </c>
      <c r="H155" t="str">
        <f t="shared" ca="1" si="85"/>
        <v>University</v>
      </c>
      <c r="I155">
        <f t="shared" ca="1" si="86"/>
        <v>3</v>
      </c>
      <c r="J155">
        <f t="shared" ca="1" si="87"/>
        <v>2</v>
      </c>
      <c r="K155">
        <f t="shared" ca="1" si="88"/>
        <v>55790</v>
      </c>
      <c r="L155">
        <f t="shared" ca="1" si="89"/>
        <v>3</v>
      </c>
      <c r="M155" t="str">
        <f t="shared" ca="1" si="90"/>
        <v>Northwest Ter</v>
      </c>
      <c r="N155">
        <f t="shared" ca="1" si="91"/>
        <v>334740</v>
      </c>
      <c r="O155">
        <f t="shared" ca="1" si="92"/>
        <v>249953.97472494931</v>
      </c>
      <c r="P155">
        <f t="shared" ca="1" si="93"/>
        <v>19396.439083240359</v>
      </c>
      <c r="Q155">
        <f t="shared" ca="1" si="94"/>
        <v>16632</v>
      </c>
      <c r="R155">
        <f t="shared" ca="1" si="95"/>
        <v>37632.221366902202</v>
      </c>
      <c r="S155">
        <f t="shared" ca="1" si="96"/>
        <v>4751.4722774648626</v>
      </c>
      <c r="T155">
        <f t="shared" ca="1" si="97"/>
        <v>358887.91136070521</v>
      </c>
      <c r="U155">
        <f t="shared" ca="1" si="98"/>
        <v>304218.19609185157</v>
      </c>
      <c r="V155">
        <f t="shared" ca="1" si="99"/>
        <v>54669.715268853644</v>
      </c>
      <c r="AF155" s="7">
        <f t="shared" ca="1" si="78"/>
        <v>0</v>
      </c>
      <c r="AG155">
        <f t="shared" ca="1" si="79"/>
        <v>1</v>
      </c>
      <c r="AI155" s="8"/>
      <c r="AN155" s="7">
        <f ca="1">IF(Table1[[#This Row],[Column5]]="Teaching",1,0)</f>
        <v>0</v>
      </c>
      <c r="AO155">
        <f ca="1">IF(Table1[[#This Row],[Column5]]="Health",1,0)</f>
        <v>0</v>
      </c>
      <c r="AP155">
        <f ca="1">IF(Table1[[#This Row],[Column5]]="IT",1,0)</f>
        <v>0</v>
      </c>
      <c r="AQ155">
        <f ca="1">IF(Table1[[#This Row],[Column5]]="Construction",1,0)</f>
        <v>0</v>
      </c>
      <c r="AR155">
        <f ca="1">IF(Table1[[#This Row],[Column5]]="Agriculture",1,0)</f>
        <v>1</v>
      </c>
      <c r="AS155">
        <f ca="1">IF(Table1[[#This Row],[Column5]]="General",1,0)</f>
        <v>0</v>
      </c>
      <c r="AT155" s="8"/>
      <c r="AZ155" s="7">
        <f t="shared" ca="1" si="116"/>
        <v>17395.692164661654</v>
      </c>
      <c r="BC155" s="8"/>
      <c r="BE155" s="7">
        <f t="shared" ca="1" si="100"/>
        <v>0</v>
      </c>
      <c r="BG155" s="8"/>
      <c r="BI155" s="7"/>
      <c r="BJ155" s="21">
        <f t="shared" ca="1" si="101"/>
        <v>0.48769168592002377</v>
      </c>
      <c r="BK155">
        <f t="shared" ca="1" si="102"/>
        <v>0</v>
      </c>
      <c r="BL155" s="8"/>
      <c r="BN155" s="7">
        <f t="shared" ca="1" si="103"/>
        <v>0</v>
      </c>
      <c r="BO155" s="42">
        <f t="shared" ca="1" si="104"/>
        <v>0</v>
      </c>
      <c r="BP155" s="42">
        <f t="shared" ca="1" si="105"/>
        <v>0</v>
      </c>
      <c r="BQ155" s="42">
        <f t="shared" ca="1" si="106"/>
        <v>42323</v>
      </c>
      <c r="BR155" s="42">
        <f t="shared" ca="1" si="107"/>
        <v>0</v>
      </c>
      <c r="BS155" s="42">
        <f t="shared" ca="1" si="108"/>
        <v>0</v>
      </c>
      <c r="BT155" s="42">
        <f t="shared" ca="1" si="109"/>
        <v>0</v>
      </c>
      <c r="BU155" s="42">
        <f t="shared" ca="1" si="110"/>
        <v>0</v>
      </c>
      <c r="BV155" s="42">
        <f t="shared" ca="1" si="111"/>
        <v>0</v>
      </c>
      <c r="BW155" s="42">
        <f t="shared" ca="1" si="112"/>
        <v>0</v>
      </c>
      <c r="BX155" s="8">
        <f t="shared" ca="1" si="113"/>
        <v>0</v>
      </c>
      <c r="BZ155" s="7">
        <f t="shared" ca="1" si="114"/>
        <v>0</v>
      </c>
      <c r="CA155" s="42"/>
      <c r="CB155" s="42"/>
      <c r="CC155" s="42"/>
      <c r="CD155" s="8"/>
      <c r="CF155" s="7">
        <f t="shared" ca="1" si="115"/>
        <v>44</v>
      </c>
      <c r="CG155" s="42"/>
      <c r="CH155" s="8"/>
    </row>
    <row r="156" spans="2:86" x14ac:dyDescent="0.3">
      <c r="B156">
        <f t="shared" ca="1" si="80"/>
        <v>2</v>
      </c>
      <c r="C156" t="str">
        <f t="shared" ca="1" si="81"/>
        <v>Women</v>
      </c>
      <c r="D156">
        <f t="shared" ca="1" si="82"/>
        <v>37</v>
      </c>
      <c r="E156">
        <f t="shared" ca="1" si="83"/>
        <v>2</v>
      </c>
      <c r="F156" t="str">
        <f ca="1">VLOOKUP(E156,$Y$4:$Z$10:Z161,2,0)</f>
        <v>Construction</v>
      </c>
      <c r="G156">
        <f t="shared" ca="1" si="84"/>
        <v>4</v>
      </c>
      <c r="H156" t="str">
        <f t="shared" ca="1" si="85"/>
        <v>Technical</v>
      </c>
      <c r="I156">
        <f t="shared" ca="1" si="86"/>
        <v>3</v>
      </c>
      <c r="J156">
        <f t="shared" ca="1" si="87"/>
        <v>2</v>
      </c>
      <c r="K156">
        <f t="shared" ca="1" si="88"/>
        <v>69147</v>
      </c>
      <c r="L156">
        <f t="shared" ca="1" si="89"/>
        <v>8</v>
      </c>
      <c r="M156" t="str">
        <f t="shared" ca="1" si="90"/>
        <v>NewFarmland</v>
      </c>
      <c r="N156">
        <f t="shared" ca="1" si="91"/>
        <v>276588</v>
      </c>
      <c r="O156">
        <f t="shared" ca="1" si="92"/>
        <v>134269.78049701898</v>
      </c>
      <c r="P156">
        <f t="shared" ca="1" si="93"/>
        <v>7875.86829543364</v>
      </c>
      <c r="Q156">
        <f t="shared" ca="1" si="94"/>
        <v>3429</v>
      </c>
      <c r="R156">
        <f t="shared" ca="1" si="95"/>
        <v>121069.10364175274</v>
      </c>
      <c r="S156">
        <f t="shared" ca="1" si="96"/>
        <v>59002.307292487079</v>
      </c>
      <c r="T156">
        <f t="shared" ca="1" si="97"/>
        <v>343466.1755879207</v>
      </c>
      <c r="U156">
        <f t="shared" ca="1" si="98"/>
        <v>258767.88413877171</v>
      </c>
      <c r="V156">
        <f t="shared" ca="1" si="99"/>
        <v>84698.291449148994</v>
      </c>
      <c r="AF156" s="7">
        <f t="shared" ca="1" si="78"/>
        <v>1</v>
      </c>
      <c r="AG156">
        <f t="shared" ca="1" si="79"/>
        <v>0</v>
      </c>
      <c r="AI156" s="8"/>
      <c r="AN156" s="7">
        <f ca="1">IF(Table1[[#This Row],[Column5]]="Teaching",1,0)</f>
        <v>0</v>
      </c>
      <c r="AO156">
        <f ca="1">IF(Table1[[#This Row],[Column5]]="Health",1,0)</f>
        <v>0</v>
      </c>
      <c r="AP156">
        <f ca="1">IF(Table1[[#This Row],[Column5]]="IT",1,0)</f>
        <v>0</v>
      </c>
      <c r="AQ156">
        <f ca="1">IF(Table1[[#This Row],[Column5]]="Construction",1,0)</f>
        <v>1</v>
      </c>
      <c r="AR156">
        <f ca="1">IF(Table1[[#This Row],[Column5]]="Agriculture",1,0)</f>
        <v>0</v>
      </c>
      <c r="AS156">
        <f ca="1">IF(Table1[[#This Row],[Column5]]="General",1,0)</f>
        <v>0</v>
      </c>
      <c r="AT156" s="8"/>
      <c r="AZ156" s="7">
        <f t="shared" ca="1" si="116"/>
        <v>29049.859400522073</v>
      </c>
      <c r="BC156" s="8"/>
      <c r="BE156" s="7">
        <f t="shared" ca="1" si="100"/>
        <v>0</v>
      </c>
      <c r="BG156" s="8"/>
      <c r="BI156" s="7"/>
      <c r="BJ156" s="21">
        <f t="shared" ca="1" si="101"/>
        <v>0.74671080457952232</v>
      </c>
      <c r="BK156">
        <f t="shared" ca="1" si="102"/>
        <v>0</v>
      </c>
      <c r="BL156" s="8"/>
      <c r="BN156" s="7">
        <f t="shared" ca="1" si="103"/>
        <v>0</v>
      </c>
      <c r="BO156" s="42">
        <f t="shared" ca="1" si="104"/>
        <v>0</v>
      </c>
      <c r="BP156" s="42">
        <f t="shared" ca="1" si="105"/>
        <v>55790</v>
      </c>
      <c r="BQ156" s="42">
        <f t="shared" ca="1" si="106"/>
        <v>0</v>
      </c>
      <c r="BR156" s="42">
        <f t="shared" ca="1" si="107"/>
        <v>0</v>
      </c>
      <c r="BS156" s="42">
        <f t="shared" ca="1" si="108"/>
        <v>0</v>
      </c>
      <c r="BT156" s="42">
        <f t="shared" ca="1" si="109"/>
        <v>0</v>
      </c>
      <c r="BU156" s="42">
        <f t="shared" ca="1" si="110"/>
        <v>0</v>
      </c>
      <c r="BV156" s="42">
        <f t="shared" ca="1" si="111"/>
        <v>0</v>
      </c>
      <c r="BW156" s="42">
        <f t="shared" ca="1" si="112"/>
        <v>0</v>
      </c>
      <c r="BX156" s="8">
        <f t="shared" ca="1" si="113"/>
        <v>0</v>
      </c>
      <c r="BZ156" s="7">
        <f t="shared" ca="1" si="114"/>
        <v>0</v>
      </c>
      <c r="CA156" s="42"/>
      <c r="CB156" s="42"/>
      <c r="CC156" s="42"/>
      <c r="CD156" s="8"/>
      <c r="CF156" s="7">
        <f t="shared" ca="1" si="115"/>
        <v>37</v>
      </c>
      <c r="CG156" s="42"/>
      <c r="CH156" s="8"/>
    </row>
    <row r="157" spans="2:86" x14ac:dyDescent="0.3">
      <c r="B157">
        <f t="shared" ca="1" si="80"/>
        <v>1</v>
      </c>
      <c r="C157" t="str">
        <f t="shared" ca="1" si="81"/>
        <v>Men</v>
      </c>
      <c r="D157">
        <f t="shared" ca="1" si="82"/>
        <v>26</v>
      </c>
      <c r="E157">
        <f t="shared" ca="1" si="83"/>
        <v>4</v>
      </c>
      <c r="F157" t="str">
        <f ca="1">VLOOKUP(E157,$Y$4:$Z$10:Z162,2,0)</f>
        <v>IT</v>
      </c>
      <c r="G157">
        <f t="shared" ca="1" si="84"/>
        <v>2</v>
      </c>
      <c r="H157" t="str">
        <f t="shared" ca="1" si="85"/>
        <v>College</v>
      </c>
      <c r="I157">
        <f t="shared" ca="1" si="86"/>
        <v>4</v>
      </c>
      <c r="J157">
        <f t="shared" ca="1" si="87"/>
        <v>2</v>
      </c>
      <c r="K157">
        <f t="shared" ca="1" si="88"/>
        <v>27747</v>
      </c>
      <c r="L157">
        <f t="shared" ca="1" si="89"/>
        <v>6</v>
      </c>
      <c r="M157" t="str">
        <f t="shared" ca="1" si="90"/>
        <v>Manitoba</v>
      </c>
      <c r="N157">
        <f t="shared" ca="1" si="91"/>
        <v>138735</v>
      </c>
      <c r="O157">
        <f t="shared" ca="1" si="92"/>
        <v>66672.904899787682</v>
      </c>
      <c r="P157">
        <f t="shared" ca="1" si="93"/>
        <v>53747.934298319422</v>
      </c>
      <c r="Q157">
        <f t="shared" ca="1" si="94"/>
        <v>49799</v>
      </c>
      <c r="R157">
        <f t="shared" ca="1" si="95"/>
        <v>12436.005522644278</v>
      </c>
      <c r="S157">
        <f t="shared" ca="1" si="96"/>
        <v>26546.372426076799</v>
      </c>
      <c r="T157">
        <f t="shared" ca="1" si="97"/>
        <v>219029.30672439621</v>
      </c>
      <c r="U157">
        <f t="shared" ca="1" si="98"/>
        <v>128907.91042243196</v>
      </c>
      <c r="V157">
        <f t="shared" ca="1" si="99"/>
        <v>90121.396301964254</v>
      </c>
      <c r="AF157" s="7">
        <f t="shared" ca="1" si="78"/>
        <v>0</v>
      </c>
      <c r="AG157">
        <f t="shared" ca="1" si="79"/>
        <v>1</v>
      </c>
      <c r="AI157" s="8"/>
      <c r="AN157" s="7">
        <f ca="1">IF(Table1[[#This Row],[Column5]]="Teaching",1,0)</f>
        <v>0</v>
      </c>
      <c r="AO157">
        <f ca="1">IF(Table1[[#This Row],[Column5]]="Health",1,0)</f>
        <v>0</v>
      </c>
      <c r="AP157">
        <f ca="1">IF(Table1[[#This Row],[Column5]]="IT",1,0)</f>
        <v>1</v>
      </c>
      <c r="AQ157">
        <f ca="1">IF(Table1[[#This Row],[Column5]]="Construction",1,0)</f>
        <v>0</v>
      </c>
      <c r="AR157">
        <f ca="1">IF(Table1[[#This Row],[Column5]]="Agriculture",1,0)</f>
        <v>0</v>
      </c>
      <c r="AS157">
        <f ca="1">IF(Table1[[#This Row],[Column5]]="General",1,0)</f>
        <v>0</v>
      </c>
      <c r="AT157" s="8"/>
      <c r="AZ157" s="7">
        <f t="shared" ca="1" si="116"/>
        <v>9698.2195416201794</v>
      </c>
      <c r="BC157" s="8"/>
      <c r="BE157" s="7">
        <f t="shared" ca="1" si="100"/>
        <v>1</v>
      </c>
      <c r="BG157" s="8"/>
      <c r="BI157" s="7"/>
      <c r="BJ157" s="21">
        <f t="shared" ca="1" si="101"/>
        <v>0.48545049133374901</v>
      </c>
      <c r="BK157">
        <f t="shared" ca="1" si="102"/>
        <v>0</v>
      </c>
      <c r="BL157" s="8"/>
      <c r="BN157" s="7">
        <f t="shared" ca="1" si="103"/>
        <v>0</v>
      </c>
      <c r="BO157" s="42">
        <f t="shared" ca="1" si="104"/>
        <v>0</v>
      </c>
      <c r="BP157" s="42">
        <f t="shared" ca="1" si="105"/>
        <v>0</v>
      </c>
      <c r="BQ157" s="42">
        <f t="shared" ca="1" si="106"/>
        <v>0</v>
      </c>
      <c r="BR157" s="42">
        <f t="shared" ca="1" si="107"/>
        <v>0</v>
      </c>
      <c r="BS157" s="42">
        <f t="shared" ca="1" si="108"/>
        <v>0</v>
      </c>
      <c r="BT157" s="42">
        <f t="shared" ca="1" si="109"/>
        <v>0</v>
      </c>
      <c r="BU157" s="42">
        <f t="shared" ca="1" si="110"/>
        <v>69147</v>
      </c>
      <c r="BV157" s="42">
        <f t="shared" ca="1" si="111"/>
        <v>0</v>
      </c>
      <c r="BW157" s="42">
        <f t="shared" ca="1" si="112"/>
        <v>0</v>
      </c>
      <c r="BX157" s="8">
        <f t="shared" ca="1" si="113"/>
        <v>0</v>
      </c>
      <c r="BZ157" s="7">
        <f t="shared" ca="1" si="114"/>
        <v>1</v>
      </c>
      <c r="CA157" s="42"/>
      <c r="CB157" s="42"/>
      <c r="CC157" s="42"/>
      <c r="CD157" s="8"/>
      <c r="CF157" s="7">
        <f t="shared" ca="1" si="115"/>
        <v>37</v>
      </c>
      <c r="CG157" s="42"/>
      <c r="CH157" s="8"/>
    </row>
    <row r="158" spans="2:86" x14ac:dyDescent="0.3">
      <c r="B158">
        <f t="shared" ca="1" si="80"/>
        <v>2</v>
      </c>
      <c r="C158" t="str">
        <f t="shared" ca="1" si="81"/>
        <v>Women</v>
      </c>
      <c r="D158">
        <f t="shared" ca="1" si="82"/>
        <v>33</v>
      </c>
      <c r="E158">
        <f t="shared" ca="1" si="83"/>
        <v>3</v>
      </c>
      <c r="F158" t="str">
        <f ca="1">VLOOKUP(E158,$Y$4:$Z$10:Z163,2,0)</f>
        <v>Teaching</v>
      </c>
      <c r="G158">
        <f t="shared" ca="1" si="84"/>
        <v>3</v>
      </c>
      <c r="H158" t="str">
        <f t="shared" ca="1" si="85"/>
        <v>University</v>
      </c>
      <c r="I158">
        <f t="shared" ca="1" si="86"/>
        <v>3</v>
      </c>
      <c r="J158">
        <f t="shared" ca="1" si="87"/>
        <v>2</v>
      </c>
      <c r="K158">
        <f t="shared" ca="1" si="88"/>
        <v>88058</v>
      </c>
      <c r="L158">
        <f t="shared" ca="1" si="89"/>
        <v>9</v>
      </c>
      <c r="M158" t="str">
        <f t="shared" ca="1" si="90"/>
        <v>New Bruncwick</v>
      </c>
      <c r="N158">
        <f t="shared" ca="1" si="91"/>
        <v>440290</v>
      </c>
      <c r="O158">
        <f t="shared" ca="1" si="92"/>
        <v>85775.430053359087</v>
      </c>
      <c r="P158">
        <f t="shared" ca="1" si="93"/>
        <v>76459.574229788937</v>
      </c>
      <c r="Q158">
        <f t="shared" ca="1" si="94"/>
        <v>51664</v>
      </c>
      <c r="R158">
        <f t="shared" ca="1" si="95"/>
        <v>84724.858490572267</v>
      </c>
      <c r="S158">
        <f t="shared" ca="1" si="96"/>
        <v>35484.393585392238</v>
      </c>
      <c r="T158">
        <f t="shared" ca="1" si="97"/>
        <v>552233.96781518124</v>
      </c>
      <c r="U158">
        <f t="shared" ca="1" si="98"/>
        <v>222164.28854393132</v>
      </c>
      <c r="V158">
        <f t="shared" ca="1" si="99"/>
        <v>330069.67927124992</v>
      </c>
      <c r="AF158" s="7">
        <f t="shared" ca="1" si="78"/>
        <v>1</v>
      </c>
      <c r="AG158">
        <f t="shared" ca="1" si="79"/>
        <v>0</v>
      </c>
      <c r="AI158" s="8"/>
      <c r="AN158" s="7">
        <f ca="1">IF(Table1[[#This Row],[Column5]]="Teaching",1,0)</f>
        <v>1</v>
      </c>
      <c r="AO158">
        <f ca="1">IF(Table1[[#This Row],[Column5]]="Health",1,0)</f>
        <v>0</v>
      </c>
      <c r="AP158">
        <f ca="1">IF(Table1[[#This Row],[Column5]]="IT",1,0)</f>
        <v>0</v>
      </c>
      <c r="AQ158">
        <f ca="1">IF(Table1[[#This Row],[Column5]]="Construction",1,0)</f>
        <v>0</v>
      </c>
      <c r="AR158">
        <f ca="1">IF(Table1[[#This Row],[Column5]]="Agriculture",1,0)</f>
        <v>0</v>
      </c>
      <c r="AS158">
        <f ca="1">IF(Table1[[#This Row],[Column5]]="General",1,0)</f>
        <v>0</v>
      </c>
      <c r="AT158" s="8"/>
      <c r="AZ158" s="7">
        <f t="shared" ca="1" si="116"/>
        <v>3937.93414771682</v>
      </c>
      <c r="BC158" s="8"/>
      <c r="BE158" s="7">
        <f t="shared" ca="1" si="100"/>
        <v>0</v>
      </c>
      <c r="BG158" s="8"/>
      <c r="BI158" s="7"/>
      <c r="BJ158" s="21">
        <f t="shared" ca="1" si="101"/>
        <v>0.48057739503216695</v>
      </c>
      <c r="BK158">
        <f t="shared" ca="1" si="102"/>
        <v>0</v>
      </c>
      <c r="BL158" s="8"/>
      <c r="BN158" s="7">
        <f t="shared" ca="1" si="103"/>
        <v>0</v>
      </c>
      <c r="BO158" s="42">
        <f t="shared" ca="1" si="104"/>
        <v>0</v>
      </c>
      <c r="BP158" s="42">
        <f t="shared" ca="1" si="105"/>
        <v>0</v>
      </c>
      <c r="BQ158" s="42">
        <f t="shared" ca="1" si="106"/>
        <v>0</v>
      </c>
      <c r="BR158" s="42">
        <f t="shared" ca="1" si="107"/>
        <v>0</v>
      </c>
      <c r="BS158" s="42">
        <f t="shared" ca="1" si="108"/>
        <v>27747</v>
      </c>
      <c r="BT158" s="42">
        <f t="shared" ca="1" si="109"/>
        <v>0</v>
      </c>
      <c r="BU158" s="42">
        <f t="shared" ca="1" si="110"/>
        <v>0</v>
      </c>
      <c r="BV158" s="42">
        <f t="shared" ca="1" si="111"/>
        <v>0</v>
      </c>
      <c r="BW158" s="42">
        <f t="shared" ca="1" si="112"/>
        <v>0</v>
      </c>
      <c r="BX158" s="8">
        <f t="shared" ca="1" si="113"/>
        <v>0</v>
      </c>
      <c r="BZ158" s="7">
        <f t="shared" ca="1" si="114"/>
        <v>0</v>
      </c>
      <c r="CA158" s="42"/>
      <c r="CB158" s="42"/>
      <c r="CC158" s="42"/>
      <c r="CD158" s="8"/>
      <c r="CF158" s="7">
        <f t="shared" ca="1" si="115"/>
        <v>26</v>
      </c>
      <c r="CG158" s="42"/>
      <c r="CH158" s="8"/>
    </row>
    <row r="159" spans="2:86" x14ac:dyDescent="0.3">
      <c r="B159">
        <f t="shared" ca="1" si="80"/>
        <v>1</v>
      </c>
      <c r="C159" t="str">
        <f t="shared" ca="1" si="81"/>
        <v>Men</v>
      </c>
      <c r="D159">
        <f t="shared" ca="1" si="82"/>
        <v>38</v>
      </c>
      <c r="E159">
        <f t="shared" ca="1" si="83"/>
        <v>1</v>
      </c>
      <c r="F159" t="str">
        <f ca="1">VLOOKUP(E159,$Y$4:$Z$10:Z164,2,0)</f>
        <v>Health</v>
      </c>
      <c r="G159">
        <f t="shared" ca="1" si="84"/>
        <v>4</v>
      </c>
      <c r="H159" t="str">
        <f t="shared" ca="1" si="85"/>
        <v>Technical</v>
      </c>
      <c r="I159">
        <f t="shared" ca="1" si="86"/>
        <v>1</v>
      </c>
      <c r="J159">
        <f t="shared" ca="1" si="87"/>
        <v>2</v>
      </c>
      <c r="K159">
        <f t="shared" ca="1" si="88"/>
        <v>30187</v>
      </c>
      <c r="L159">
        <f t="shared" ca="1" si="89"/>
        <v>4</v>
      </c>
      <c r="M159" t="str">
        <f t="shared" ca="1" si="90"/>
        <v>Alberta</v>
      </c>
      <c r="N159">
        <f t="shared" ca="1" si="91"/>
        <v>150935</v>
      </c>
      <c r="O159">
        <f t="shared" ca="1" si="92"/>
        <v>7003.8282830048875</v>
      </c>
      <c r="P159">
        <f t="shared" ca="1" si="93"/>
        <v>56244.966137107091</v>
      </c>
      <c r="Q159">
        <f t="shared" ca="1" si="94"/>
        <v>17590</v>
      </c>
      <c r="R159">
        <f t="shared" ca="1" si="95"/>
        <v>42255.763759905421</v>
      </c>
      <c r="S159">
        <f t="shared" ca="1" si="96"/>
        <v>10065.981357117334</v>
      </c>
      <c r="T159">
        <f t="shared" ca="1" si="97"/>
        <v>217245.94749422441</v>
      </c>
      <c r="U159">
        <f t="shared" ca="1" si="98"/>
        <v>66849.592042910313</v>
      </c>
      <c r="V159">
        <f t="shared" ca="1" si="99"/>
        <v>150396.3554513141</v>
      </c>
      <c r="AF159" s="7">
        <f t="shared" ca="1" si="78"/>
        <v>1</v>
      </c>
      <c r="AG159">
        <f t="shared" ca="1" si="79"/>
        <v>0</v>
      </c>
      <c r="AI159" s="8"/>
      <c r="AN159" s="7">
        <f ca="1">IF(Table1[[#This Row],[Column5]]="Teaching",1,0)</f>
        <v>0</v>
      </c>
      <c r="AO159">
        <f ca="1">IF(Table1[[#This Row],[Column5]]="Health",1,0)</f>
        <v>1</v>
      </c>
      <c r="AP159">
        <f ca="1">IF(Table1[[#This Row],[Column5]]="IT",1,0)</f>
        <v>0</v>
      </c>
      <c r="AQ159">
        <f ca="1">IF(Table1[[#This Row],[Column5]]="Construction",1,0)</f>
        <v>0</v>
      </c>
      <c r="AR159">
        <f ca="1">IF(Table1[[#This Row],[Column5]]="Agriculture",1,0)</f>
        <v>0</v>
      </c>
      <c r="AS159">
        <f ca="1">IF(Table1[[#This Row],[Column5]]="General",1,0)</f>
        <v>0</v>
      </c>
      <c r="AT159" s="8"/>
      <c r="AZ159" s="7">
        <f t="shared" ca="1" si="116"/>
        <v>26873.967149159711</v>
      </c>
      <c r="BC159" s="8"/>
      <c r="BE159" s="7">
        <f t="shared" ca="1" si="100"/>
        <v>0</v>
      </c>
      <c r="BG159" s="8"/>
      <c r="BI159" s="7"/>
      <c r="BJ159" s="21">
        <f t="shared" ca="1" si="101"/>
        <v>0.19481575791718886</v>
      </c>
      <c r="BK159">
        <f t="shared" ca="1" si="102"/>
        <v>1</v>
      </c>
      <c r="BL159" s="8"/>
      <c r="BN159" s="7">
        <f t="shared" ca="1" si="103"/>
        <v>0</v>
      </c>
      <c r="BO159" s="42">
        <f t="shared" ca="1" si="104"/>
        <v>0</v>
      </c>
      <c r="BP159" s="42">
        <f t="shared" ca="1" si="105"/>
        <v>0</v>
      </c>
      <c r="BQ159" s="42">
        <f t="shared" ca="1" si="106"/>
        <v>0</v>
      </c>
      <c r="BR159" s="42">
        <f t="shared" ca="1" si="107"/>
        <v>0</v>
      </c>
      <c r="BS159" s="42">
        <f t="shared" ca="1" si="108"/>
        <v>0</v>
      </c>
      <c r="BT159" s="42">
        <f t="shared" ca="1" si="109"/>
        <v>0</v>
      </c>
      <c r="BU159" s="42">
        <f t="shared" ca="1" si="110"/>
        <v>0</v>
      </c>
      <c r="BV159" s="42">
        <f t="shared" ca="1" si="111"/>
        <v>88058</v>
      </c>
      <c r="BW159" s="42">
        <f t="shared" ca="1" si="112"/>
        <v>0</v>
      </c>
      <c r="BX159" s="8">
        <f t="shared" ca="1" si="113"/>
        <v>0</v>
      </c>
      <c r="BZ159" s="7">
        <f t="shared" ca="1" si="114"/>
        <v>0</v>
      </c>
      <c r="CA159" s="42"/>
      <c r="CB159" s="42"/>
      <c r="CC159" s="42"/>
      <c r="CD159" s="8"/>
      <c r="CF159" s="7">
        <f t="shared" ca="1" si="115"/>
        <v>33</v>
      </c>
      <c r="CG159" s="42"/>
      <c r="CH159" s="8"/>
    </row>
    <row r="160" spans="2:86" x14ac:dyDescent="0.3">
      <c r="B160">
        <f t="shared" ca="1" si="80"/>
        <v>1</v>
      </c>
      <c r="C160" t="str">
        <f t="shared" ca="1" si="81"/>
        <v>Men</v>
      </c>
      <c r="D160">
        <f t="shared" ca="1" si="82"/>
        <v>42</v>
      </c>
      <c r="E160">
        <f t="shared" ca="1" si="83"/>
        <v>2</v>
      </c>
      <c r="F160" t="str">
        <f ca="1">VLOOKUP(E160,$Y$4:$Z$10:Z165,2,0)</f>
        <v>Construction</v>
      </c>
      <c r="G160">
        <f t="shared" ca="1" si="84"/>
        <v>3</v>
      </c>
      <c r="H160" t="str">
        <f t="shared" ca="1" si="85"/>
        <v>University</v>
      </c>
      <c r="I160">
        <f t="shared" ca="1" si="86"/>
        <v>3</v>
      </c>
      <c r="J160">
        <f t="shared" ca="1" si="87"/>
        <v>3</v>
      </c>
      <c r="K160">
        <f t="shared" ca="1" si="88"/>
        <v>70469</v>
      </c>
      <c r="L160">
        <f t="shared" ca="1" si="89"/>
        <v>8</v>
      </c>
      <c r="M160" t="str">
        <f t="shared" ca="1" si="90"/>
        <v>NewFarmland</v>
      </c>
      <c r="N160">
        <f t="shared" ca="1" si="91"/>
        <v>422814</v>
      </c>
      <c r="O160">
        <f t="shared" ca="1" si="92"/>
        <v>412404.98526282847</v>
      </c>
      <c r="P160">
        <f t="shared" ca="1" si="93"/>
        <v>92045.335643173865</v>
      </c>
      <c r="Q160">
        <f t="shared" ca="1" si="94"/>
        <v>61875</v>
      </c>
      <c r="R160">
        <f t="shared" ca="1" si="95"/>
        <v>126648.45561733839</v>
      </c>
      <c r="S160">
        <f t="shared" ca="1" si="96"/>
        <v>61237.488670089093</v>
      </c>
      <c r="T160">
        <f t="shared" ca="1" si="97"/>
        <v>576096.82431326294</v>
      </c>
      <c r="U160">
        <f t="shared" ca="1" si="98"/>
        <v>600928.44088016683</v>
      </c>
      <c r="V160">
        <f t="shared" ca="1" si="99"/>
        <v>-24831.616566903889</v>
      </c>
      <c r="AF160" s="7">
        <f t="shared" ca="1" si="78"/>
        <v>1</v>
      </c>
      <c r="AG160">
        <f t="shared" ca="1" si="79"/>
        <v>0</v>
      </c>
      <c r="AI160" s="8"/>
      <c r="AN160" s="7">
        <f ca="1">IF(Table1[[#This Row],[Column5]]="Teaching",1,0)</f>
        <v>0</v>
      </c>
      <c r="AO160">
        <f ca="1">IF(Table1[[#This Row],[Column5]]="Health",1,0)</f>
        <v>0</v>
      </c>
      <c r="AP160">
        <f ca="1">IF(Table1[[#This Row],[Column5]]="IT",1,0)</f>
        <v>0</v>
      </c>
      <c r="AQ160">
        <f ca="1">IF(Table1[[#This Row],[Column5]]="Construction",1,0)</f>
        <v>1</v>
      </c>
      <c r="AR160">
        <f ca="1">IF(Table1[[#This Row],[Column5]]="Agriculture",1,0)</f>
        <v>0</v>
      </c>
      <c r="AS160">
        <f ca="1">IF(Table1[[#This Row],[Column5]]="General",1,0)</f>
        <v>0</v>
      </c>
      <c r="AT160" s="8"/>
      <c r="AZ160" s="7">
        <f t="shared" ca="1" si="116"/>
        <v>38229.787114894469</v>
      </c>
      <c r="BC160" s="8"/>
      <c r="BE160" s="7">
        <f t="shared" ca="1" si="100"/>
        <v>0</v>
      </c>
      <c r="BG160" s="8"/>
      <c r="BI160" s="7"/>
      <c r="BJ160" s="21">
        <f t="shared" ca="1" si="101"/>
        <v>4.6402943538641717E-2</v>
      </c>
      <c r="BK160">
        <f t="shared" ca="1" si="102"/>
        <v>1</v>
      </c>
      <c r="BL160" s="8"/>
      <c r="BN160" s="7">
        <f t="shared" ca="1" si="103"/>
        <v>0</v>
      </c>
      <c r="BO160" s="42">
        <f t="shared" ca="1" si="104"/>
        <v>0</v>
      </c>
      <c r="BP160" s="42">
        <f t="shared" ca="1" si="105"/>
        <v>0</v>
      </c>
      <c r="BQ160" s="42">
        <f t="shared" ca="1" si="106"/>
        <v>30187</v>
      </c>
      <c r="BR160" s="42">
        <f t="shared" ca="1" si="107"/>
        <v>0</v>
      </c>
      <c r="BS160" s="42">
        <f t="shared" ca="1" si="108"/>
        <v>0</v>
      </c>
      <c r="BT160" s="42">
        <f t="shared" ca="1" si="109"/>
        <v>0</v>
      </c>
      <c r="BU160" s="42">
        <f t="shared" ca="1" si="110"/>
        <v>0</v>
      </c>
      <c r="BV160" s="42">
        <f t="shared" ca="1" si="111"/>
        <v>0</v>
      </c>
      <c r="BW160" s="42">
        <f t="shared" ca="1" si="112"/>
        <v>0</v>
      </c>
      <c r="BX160" s="8">
        <f t="shared" ca="1" si="113"/>
        <v>0</v>
      </c>
      <c r="BZ160" s="7">
        <f t="shared" ca="1" si="114"/>
        <v>1</v>
      </c>
      <c r="CA160" s="42"/>
      <c r="CB160" s="42"/>
      <c r="CC160" s="42"/>
      <c r="CD160" s="8"/>
      <c r="CF160" s="7">
        <f t="shared" ca="1" si="115"/>
        <v>38</v>
      </c>
      <c r="CG160" s="42"/>
      <c r="CH160" s="8"/>
    </row>
    <row r="161" spans="2:86" x14ac:dyDescent="0.3">
      <c r="B161">
        <f t="shared" ca="1" si="80"/>
        <v>1</v>
      </c>
      <c r="C161" t="str">
        <f t="shared" ca="1" si="81"/>
        <v>Men</v>
      </c>
      <c r="D161">
        <f t="shared" ca="1" si="82"/>
        <v>42</v>
      </c>
      <c r="E161">
        <f t="shared" ca="1" si="83"/>
        <v>4</v>
      </c>
      <c r="F161" t="str">
        <f ca="1">VLOOKUP(E161,$Y$4:$Z$10:Z166,2,0)</f>
        <v>IT</v>
      </c>
      <c r="G161">
        <f t="shared" ca="1" si="84"/>
        <v>3</v>
      </c>
      <c r="H161" t="str">
        <f t="shared" ca="1" si="85"/>
        <v>University</v>
      </c>
      <c r="I161">
        <f t="shared" ca="1" si="86"/>
        <v>0</v>
      </c>
      <c r="J161">
        <f t="shared" ca="1" si="87"/>
        <v>1</v>
      </c>
      <c r="K161">
        <f t="shared" ca="1" si="88"/>
        <v>76542</v>
      </c>
      <c r="L161">
        <f t="shared" ca="1" si="89"/>
        <v>5</v>
      </c>
      <c r="M161" t="str">
        <f t="shared" ca="1" si="90"/>
        <v>Saskatchewan</v>
      </c>
      <c r="N161">
        <f t="shared" ca="1" si="91"/>
        <v>306168</v>
      </c>
      <c r="O161">
        <f t="shared" ca="1" si="92"/>
        <v>250719.50850373312</v>
      </c>
      <c r="P161">
        <f t="shared" ca="1" si="93"/>
        <v>38917.797900497069</v>
      </c>
      <c r="Q161">
        <f t="shared" ca="1" si="94"/>
        <v>18384</v>
      </c>
      <c r="R161">
        <f t="shared" ca="1" si="95"/>
        <v>110991.64673324385</v>
      </c>
      <c r="S161">
        <f t="shared" ca="1" si="96"/>
        <v>1705.8704143616496</v>
      </c>
      <c r="T161">
        <f t="shared" ca="1" si="97"/>
        <v>346791.66831485875</v>
      </c>
      <c r="U161">
        <f t="shared" ca="1" si="98"/>
        <v>380095.15523697692</v>
      </c>
      <c r="V161">
        <f t="shared" ca="1" si="99"/>
        <v>-33303.486922118173</v>
      </c>
      <c r="AF161" s="7">
        <f t="shared" ca="1" si="78"/>
        <v>1</v>
      </c>
      <c r="AG161">
        <f t="shared" ca="1" si="79"/>
        <v>0</v>
      </c>
      <c r="AI161" s="8"/>
      <c r="AN161" s="7">
        <f ca="1">IF(Table1[[#This Row],[Column5]]="Teaching",1,0)</f>
        <v>0</v>
      </c>
      <c r="AO161">
        <f ca="1">IF(Table1[[#This Row],[Column5]]="Health",1,0)</f>
        <v>0</v>
      </c>
      <c r="AP161">
        <f ca="1">IF(Table1[[#This Row],[Column5]]="IT",1,0)</f>
        <v>1</v>
      </c>
      <c r="AQ161">
        <f ca="1">IF(Table1[[#This Row],[Column5]]="Construction",1,0)</f>
        <v>0</v>
      </c>
      <c r="AR161">
        <f ca="1">IF(Table1[[#This Row],[Column5]]="Agriculture",1,0)</f>
        <v>0</v>
      </c>
      <c r="AS161">
        <f ca="1">IF(Table1[[#This Row],[Column5]]="General",1,0)</f>
        <v>0</v>
      </c>
      <c r="AT161" s="8"/>
      <c r="AZ161" s="7">
        <f t="shared" ca="1" si="116"/>
        <v>28122.483068553545</v>
      </c>
      <c r="BC161" s="8"/>
      <c r="BE161" s="7">
        <f t="shared" ca="1" si="100"/>
        <v>1</v>
      </c>
      <c r="BG161" s="8"/>
      <c r="BI161" s="7"/>
      <c r="BJ161" s="21">
        <f t="shared" ca="1" si="101"/>
        <v>0.97538157502549228</v>
      </c>
      <c r="BK161">
        <f t="shared" ca="1" si="102"/>
        <v>0</v>
      </c>
      <c r="BL161" s="8"/>
      <c r="BN161" s="7">
        <f t="shared" ca="1" si="103"/>
        <v>0</v>
      </c>
      <c r="BO161" s="42">
        <f t="shared" ca="1" si="104"/>
        <v>0</v>
      </c>
      <c r="BP161" s="42">
        <f t="shared" ca="1" si="105"/>
        <v>0</v>
      </c>
      <c r="BQ161" s="42">
        <f t="shared" ca="1" si="106"/>
        <v>0</v>
      </c>
      <c r="BR161" s="42">
        <f t="shared" ca="1" si="107"/>
        <v>0</v>
      </c>
      <c r="BS161" s="42">
        <f t="shared" ca="1" si="108"/>
        <v>0</v>
      </c>
      <c r="BT161" s="42">
        <f t="shared" ca="1" si="109"/>
        <v>0</v>
      </c>
      <c r="BU161" s="42">
        <f t="shared" ca="1" si="110"/>
        <v>70469</v>
      </c>
      <c r="BV161" s="42">
        <f t="shared" ca="1" si="111"/>
        <v>0</v>
      </c>
      <c r="BW161" s="42">
        <f t="shared" ca="1" si="112"/>
        <v>0</v>
      </c>
      <c r="BX161" s="8">
        <f t="shared" ca="1" si="113"/>
        <v>0</v>
      </c>
      <c r="BZ161" s="7">
        <f t="shared" ca="1" si="114"/>
        <v>1</v>
      </c>
      <c r="CA161" s="42"/>
      <c r="CB161" s="42"/>
      <c r="CC161" s="42"/>
      <c r="CD161" s="8"/>
      <c r="CF161" s="7">
        <f t="shared" ca="1" si="115"/>
        <v>0</v>
      </c>
      <c r="CG161" s="42"/>
      <c r="CH161" s="8"/>
    </row>
    <row r="162" spans="2:86" x14ac:dyDescent="0.3">
      <c r="B162">
        <f t="shared" ca="1" si="80"/>
        <v>1</v>
      </c>
      <c r="C162" t="str">
        <f t="shared" ca="1" si="81"/>
        <v>Men</v>
      </c>
      <c r="D162">
        <f t="shared" ca="1" si="82"/>
        <v>38</v>
      </c>
      <c r="E162">
        <f t="shared" ca="1" si="83"/>
        <v>4</v>
      </c>
      <c r="F162" t="str">
        <f ca="1">VLOOKUP(E162,$Y$4:$Z$10:Z167,2,0)</f>
        <v>IT</v>
      </c>
      <c r="G162">
        <f t="shared" ca="1" si="84"/>
        <v>3</v>
      </c>
      <c r="H162" t="str">
        <f t="shared" ca="1" si="85"/>
        <v>University</v>
      </c>
      <c r="I162">
        <f t="shared" ca="1" si="86"/>
        <v>0</v>
      </c>
      <c r="J162">
        <f t="shared" ca="1" si="87"/>
        <v>3</v>
      </c>
      <c r="K162">
        <f t="shared" ca="1" si="88"/>
        <v>35958</v>
      </c>
      <c r="L162">
        <f t="shared" ca="1" si="89"/>
        <v>3</v>
      </c>
      <c r="M162" t="str">
        <f t="shared" ca="1" si="90"/>
        <v>Northwest Ter</v>
      </c>
      <c r="N162">
        <f t="shared" ca="1" si="91"/>
        <v>143832</v>
      </c>
      <c r="O162">
        <f t="shared" ca="1" si="92"/>
        <v>110559.1109436251</v>
      </c>
      <c r="P162">
        <f t="shared" ca="1" si="93"/>
        <v>56356.398694254851</v>
      </c>
      <c r="Q162">
        <f t="shared" ca="1" si="94"/>
        <v>17372</v>
      </c>
      <c r="R162">
        <f t="shared" ca="1" si="95"/>
        <v>6121.6006465624814</v>
      </c>
      <c r="S162">
        <f t="shared" ca="1" si="96"/>
        <v>28857.677167968322</v>
      </c>
      <c r="T162">
        <f t="shared" ca="1" si="97"/>
        <v>229046.0758622232</v>
      </c>
      <c r="U162">
        <f t="shared" ca="1" si="98"/>
        <v>134052.71159018757</v>
      </c>
      <c r="V162">
        <f t="shared" ca="1" si="99"/>
        <v>94993.364272035629</v>
      </c>
      <c r="AF162" s="7">
        <f t="shared" ca="1" si="78"/>
        <v>0</v>
      </c>
      <c r="AG162">
        <f t="shared" ca="1" si="79"/>
        <v>1</v>
      </c>
      <c r="AI162" s="8"/>
      <c r="AN162" s="7">
        <f ca="1">IF(Table1[[#This Row],[Column5]]="Teaching",1,0)</f>
        <v>0</v>
      </c>
      <c r="AO162">
        <f ca="1">IF(Table1[[#This Row],[Column5]]="Health",1,0)</f>
        <v>0</v>
      </c>
      <c r="AP162">
        <f ca="1">IF(Table1[[#This Row],[Column5]]="IT",1,0)</f>
        <v>1</v>
      </c>
      <c r="AQ162">
        <f ca="1">IF(Table1[[#This Row],[Column5]]="Construction",1,0)</f>
        <v>0</v>
      </c>
      <c r="AR162">
        <f ca="1">IF(Table1[[#This Row],[Column5]]="Agriculture",1,0)</f>
        <v>0</v>
      </c>
      <c r="AS162">
        <f ca="1">IF(Table1[[#This Row],[Column5]]="General",1,0)</f>
        <v>0</v>
      </c>
      <c r="AT162" s="8"/>
      <c r="AZ162" s="7">
        <f t="shared" ca="1" si="116"/>
        <v>30681.778547724622</v>
      </c>
      <c r="BC162" s="8"/>
      <c r="BE162" s="7">
        <f t="shared" ca="1" si="100"/>
        <v>1</v>
      </c>
      <c r="BG162" s="8"/>
      <c r="BI162" s="7"/>
      <c r="BJ162" s="21">
        <f t="shared" ca="1" si="101"/>
        <v>0.81889520950502048</v>
      </c>
      <c r="BK162">
        <f t="shared" ca="1" si="102"/>
        <v>0</v>
      </c>
      <c r="BL162" s="8"/>
      <c r="BN162" s="7">
        <f t="shared" ca="1" si="103"/>
        <v>0</v>
      </c>
      <c r="BO162" s="42">
        <f t="shared" ca="1" si="104"/>
        <v>0</v>
      </c>
      <c r="BP162" s="42">
        <f t="shared" ca="1" si="105"/>
        <v>0</v>
      </c>
      <c r="BQ162" s="42">
        <f t="shared" ca="1" si="106"/>
        <v>0</v>
      </c>
      <c r="BR162" s="42">
        <f t="shared" ca="1" si="107"/>
        <v>76542</v>
      </c>
      <c r="BS162" s="42">
        <f t="shared" ca="1" si="108"/>
        <v>0</v>
      </c>
      <c r="BT162" s="42">
        <f t="shared" ca="1" si="109"/>
        <v>0</v>
      </c>
      <c r="BU162" s="42">
        <f t="shared" ca="1" si="110"/>
        <v>0</v>
      </c>
      <c r="BV162" s="42">
        <f t="shared" ca="1" si="111"/>
        <v>0</v>
      </c>
      <c r="BW162" s="42">
        <f t="shared" ca="1" si="112"/>
        <v>0</v>
      </c>
      <c r="BX162" s="8">
        <f t="shared" ca="1" si="113"/>
        <v>0</v>
      </c>
      <c r="BZ162" s="7">
        <f t="shared" ca="1" si="114"/>
        <v>1</v>
      </c>
      <c r="CA162" s="42"/>
      <c r="CB162" s="42"/>
      <c r="CC162" s="42"/>
      <c r="CD162" s="8"/>
      <c r="CF162" s="7">
        <f t="shared" ca="1" si="115"/>
        <v>0</v>
      </c>
      <c r="CG162" s="42"/>
      <c r="CH162" s="8"/>
    </row>
    <row r="163" spans="2:86" x14ac:dyDescent="0.3">
      <c r="B163">
        <f t="shared" ca="1" si="80"/>
        <v>2</v>
      </c>
      <c r="C163" t="str">
        <f t="shared" ca="1" si="81"/>
        <v>Women</v>
      </c>
      <c r="D163">
        <f t="shared" ca="1" si="82"/>
        <v>42</v>
      </c>
      <c r="E163">
        <f t="shared" ca="1" si="83"/>
        <v>6</v>
      </c>
      <c r="F163" t="str">
        <f ca="1">VLOOKUP(E163,$Y$4:$Z$10:Z168,2,0)</f>
        <v>Agriculture</v>
      </c>
      <c r="G163">
        <f t="shared" ca="1" si="84"/>
        <v>3</v>
      </c>
      <c r="H163" t="str">
        <f t="shared" ca="1" si="85"/>
        <v>University</v>
      </c>
      <c r="I163">
        <f t="shared" ca="1" si="86"/>
        <v>0</v>
      </c>
      <c r="J163">
        <f t="shared" ca="1" si="87"/>
        <v>2</v>
      </c>
      <c r="K163">
        <f t="shared" ca="1" si="88"/>
        <v>82717</v>
      </c>
      <c r="L163">
        <f t="shared" ca="1" si="89"/>
        <v>2</v>
      </c>
      <c r="M163" t="str">
        <f t="shared" ca="1" si="90"/>
        <v>BC</v>
      </c>
      <c r="N163">
        <f t="shared" ca="1" si="91"/>
        <v>330868</v>
      </c>
      <c r="O163">
        <f t="shared" ca="1" si="92"/>
        <v>304283.01992917439</v>
      </c>
      <c r="P163">
        <f t="shared" ca="1" si="93"/>
        <v>94044.617043358026</v>
      </c>
      <c r="Q163">
        <f t="shared" ca="1" si="94"/>
        <v>66132</v>
      </c>
      <c r="R163">
        <f t="shared" ca="1" si="95"/>
        <v>105301.57023560131</v>
      </c>
      <c r="S163">
        <f t="shared" ca="1" si="96"/>
        <v>117424.04604848775</v>
      </c>
      <c r="T163">
        <f t="shared" ca="1" si="97"/>
        <v>542336.66309184581</v>
      </c>
      <c r="U163">
        <f t="shared" ca="1" si="98"/>
        <v>475716.59016477573</v>
      </c>
      <c r="V163">
        <f t="shared" ca="1" si="99"/>
        <v>66620.072927070083</v>
      </c>
      <c r="AF163" s="7">
        <f t="shared" ca="1" si="78"/>
        <v>0</v>
      </c>
      <c r="AG163">
        <f t="shared" ca="1" si="79"/>
        <v>1</v>
      </c>
      <c r="AI163" s="8"/>
      <c r="AN163" s="7">
        <f ca="1">IF(Table1[[#This Row],[Column5]]="Teaching",1,0)</f>
        <v>0</v>
      </c>
      <c r="AO163">
        <f ca="1">IF(Table1[[#This Row],[Column5]]="Health",1,0)</f>
        <v>0</v>
      </c>
      <c r="AP163">
        <f ca="1">IF(Table1[[#This Row],[Column5]]="IT",1,0)</f>
        <v>0</v>
      </c>
      <c r="AQ163">
        <f ca="1">IF(Table1[[#This Row],[Column5]]="Construction",1,0)</f>
        <v>0</v>
      </c>
      <c r="AR163">
        <f ca="1">IF(Table1[[#This Row],[Column5]]="Agriculture",1,0)</f>
        <v>1</v>
      </c>
      <c r="AS163">
        <f ca="1">IF(Table1[[#This Row],[Column5]]="General",1,0)</f>
        <v>0</v>
      </c>
      <c r="AT163" s="8"/>
      <c r="AZ163" s="7">
        <f t="shared" ca="1" si="116"/>
        <v>38917.797900497069</v>
      </c>
      <c r="BC163" s="8"/>
      <c r="BE163" s="7">
        <f t="shared" ca="1" si="100"/>
        <v>0</v>
      </c>
      <c r="BG163" s="8"/>
      <c r="BI163" s="7"/>
      <c r="BJ163" s="21">
        <f t="shared" ca="1" si="101"/>
        <v>0.76866838355598965</v>
      </c>
      <c r="BK163">
        <f t="shared" ca="1" si="102"/>
        <v>0</v>
      </c>
      <c r="BL163" s="8"/>
      <c r="BN163" s="7">
        <f t="shared" ca="1" si="103"/>
        <v>0</v>
      </c>
      <c r="BO163" s="42">
        <f t="shared" ca="1" si="104"/>
        <v>0</v>
      </c>
      <c r="BP163" s="42">
        <f t="shared" ca="1" si="105"/>
        <v>35958</v>
      </c>
      <c r="BQ163" s="42">
        <f t="shared" ca="1" si="106"/>
        <v>0</v>
      </c>
      <c r="BR163" s="42">
        <f t="shared" ca="1" si="107"/>
        <v>0</v>
      </c>
      <c r="BS163" s="42">
        <f t="shared" ca="1" si="108"/>
        <v>0</v>
      </c>
      <c r="BT163" s="42">
        <f t="shared" ca="1" si="109"/>
        <v>0</v>
      </c>
      <c r="BU163" s="42">
        <f t="shared" ca="1" si="110"/>
        <v>0</v>
      </c>
      <c r="BV163" s="42">
        <f t="shared" ca="1" si="111"/>
        <v>0</v>
      </c>
      <c r="BW163" s="42">
        <f t="shared" ca="1" si="112"/>
        <v>0</v>
      </c>
      <c r="BX163" s="8">
        <f t="shared" ca="1" si="113"/>
        <v>0</v>
      </c>
      <c r="BZ163" s="7">
        <f t="shared" ca="1" si="114"/>
        <v>0</v>
      </c>
      <c r="CA163" s="42"/>
      <c r="CB163" s="42"/>
      <c r="CC163" s="42"/>
      <c r="CD163" s="8"/>
      <c r="CF163" s="7">
        <f t="shared" ca="1" si="115"/>
        <v>38</v>
      </c>
      <c r="CG163" s="42"/>
      <c r="CH163" s="8"/>
    </row>
    <row r="164" spans="2:86" x14ac:dyDescent="0.3">
      <c r="B164">
        <f t="shared" ca="1" si="80"/>
        <v>2</v>
      </c>
      <c r="C164" t="str">
        <f t="shared" ca="1" si="81"/>
        <v>Women</v>
      </c>
      <c r="D164">
        <f t="shared" ca="1" si="82"/>
        <v>32</v>
      </c>
      <c r="E164">
        <f t="shared" ca="1" si="83"/>
        <v>3</v>
      </c>
      <c r="F164" t="str">
        <f ca="1">VLOOKUP(E164,$Y$4:$Z$10:Z169,2,0)</f>
        <v>Teaching</v>
      </c>
      <c r="G164">
        <f t="shared" ca="1" si="84"/>
        <v>5</v>
      </c>
      <c r="H164" t="str">
        <f t="shared" ca="1" si="85"/>
        <v>Other</v>
      </c>
      <c r="I164">
        <f t="shared" ca="1" si="86"/>
        <v>3</v>
      </c>
      <c r="J164">
        <f t="shared" ca="1" si="87"/>
        <v>1</v>
      </c>
      <c r="K164">
        <f t="shared" ca="1" si="88"/>
        <v>25724</v>
      </c>
      <c r="L164">
        <f t="shared" ca="1" si="89"/>
        <v>9</v>
      </c>
      <c r="M164" t="str">
        <f t="shared" ca="1" si="90"/>
        <v>New Bruncwick</v>
      </c>
      <c r="N164">
        <f t="shared" ca="1" si="91"/>
        <v>154344</v>
      </c>
      <c r="O164">
        <f t="shared" ca="1" si="92"/>
        <v>18327.910775995537</v>
      </c>
      <c r="P164">
        <f t="shared" ca="1" si="93"/>
        <v>9291.2895774357312</v>
      </c>
      <c r="Q164">
        <f t="shared" ca="1" si="94"/>
        <v>2123</v>
      </c>
      <c r="R164">
        <f t="shared" ca="1" si="95"/>
        <v>17403.324591665609</v>
      </c>
      <c r="S164">
        <f t="shared" ca="1" si="96"/>
        <v>18811.884235159254</v>
      </c>
      <c r="T164">
        <f t="shared" ca="1" si="97"/>
        <v>182447.17381259499</v>
      </c>
      <c r="U164">
        <f t="shared" ca="1" si="98"/>
        <v>37854.235367661146</v>
      </c>
      <c r="V164">
        <f t="shared" ca="1" si="99"/>
        <v>144592.93844493385</v>
      </c>
      <c r="AF164" s="7">
        <f t="shared" ca="1" si="78"/>
        <v>1</v>
      </c>
      <c r="AG164">
        <f t="shared" ca="1" si="79"/>
        <v>0</v>
      </c>
      <c r="AI164" s="8"/>
      <c r="AN164" s="7">
        <f ca="1">IF(Table1[[#This Row],[Column5]]="Teaching",1,0)</f>
        <v>1</v>
      </c>
      <c r="AO164">
        <f ca="1">IF(Table1[[#This Row],[Column5]]="Health",1,0)</f>
        <v>0</v>
      </c>
      <c r="AP164">
        <f ca="1">IF(Table1[[#This Row],[Column5]]="IT",1,0)</f>
        <v>0</v>
      </c>
      <c r="AQ164">
        <f ca="1">IF(Table1[[#This Row],[Column5]]="Construction",1,0)</f>
        <v>0</v>
      </c>
      <c r="AR164">
        <f ca="1">IF(Table1[[#This Row],[Column5]]="Agriculture",1,0)</f>
        <v>0</v>
      </c>
      <c r="AS164">
        <f ca="1">IF(Table1[[#This Row],[Column5]]="General",1,0)</f>
        <v>0</v>
      </c>
      <c r="AT164" s="8"/>
      <c r="AZ164" s="7">
        <f t="shared" ca="1" si="116"/>
        <v>18785.466231418282</v>
      </c>
      <c r="BC164" s="8"/>
      <c r="BE164" s="7">
        <f t="shared" ca="1" si="100"/>
        <v>1</v>
      </c>
      <c r="BG164" s="8"/>
      <c r="BI164" s="7"/>
      <c r="BJ164" s="21">
        <f t="shared" ca="1" si="101"/>
        <v>0.91965079708274722</v>
      </c>
      <c r="BK164">
        <f t="shared" ca="1" si="102"/>
        <v>0</v>
      </c>
      <c r="BL164" s="8"/>
      <c r="BN164" s="7">
        <f t="shared" ca="1" si="103"/>
        <v>0</v>
      </c>
      <c r="BO164" s="42">
        <f t="shared" ca="1" si="104"/>
        <v>82717</v>
      </c>
      <c r="BP164" s="42">
        <f t="shared" ca="1" si="105"/>
        <v>0</v>
      </c>
      <c r="BQ164" s="42">
        <f t="shared" ca="1" si="106"/>
        <v>0</v>
      </c>
      <c r="BR164" s="42">
        <f t="shared" ca="1" si="107"/>
        <v>0</v>
      </c>
      <c r="BS164" s="42">
        <f t="shared" ca="1" si="108"/>
        <v>0</v>
      </c>
      <c r="BT164" s="42">
        <f t="shared" ca="1" si="109"/>
        <v>0</v>
      </c>
      <c r="BU164" s="42">
        <f t="shared" ca="1" si="110"/>
        <v>0</v>
      </c>
      <c r="BV164" s="42">
        <f t="shared" ca="1" si="111"/>
        <v>0</v>
      </c>
      <c r="BW164" s="42">
        <f t="shared" ca="1" si="112"/>
        <v>0</v>
      </c>
      <c r="BX164" s="8">
        <f t="shared" ca="1" si="113"/>
        <v>0</v>
      </c>
      <c r="BZ164" s="7">
        <f t="shared" ca="1" si="114"/>
        <v>1</v>
      </c>
      <c r="CA164" s="42"/>
      <c r="CB164" s="42"/>
      <c r="CC164" s="42"/>
      <c r="CD164" s="8"/>
      <c r="CF164" s="7">
        <f t="shared" ca="1" si="115"/>
        <v>42</v>
      </c>
      <c r="CG164" s="42"/>
      <c r="CH164" s="8"/>
    </row>
    <row r="165" spans="2:86" x14ac:dyDescent="0.3">
      <c r="B165">
        <f t="shared" ca="1" si="80"/>
        <v>1</v>
      </c>
      <c r="C165" t="str">
        <f t="shared" ca="1" si="81"/>
        <v>Men</v>
      </c>
      <c r="D165">
        <f t="shared" ca="1" si="82"/>
        <v>35</v>
      </c>
      <c r="E165">
        <f t="shared" ca="1" si="83"/>
        <v>2</v>
      </c>
      <c r="F165" t="str">
        <f ca="1">VLOOKUP(E165,$Y$4:$Z$10:Z170,2,0)</f>
        <v>Construction</v>
      </c>
      <c r="G165">
        <f t="shared" ca="1" si="84"/>
        <v>2</v>
      </c>
      <c r="H165" t="str">
        <f t="shared" ca="1" si="85"/>
        <v>College</v>
      </c>
      <c r="I165">
        <f t="shared" ca="1" si="86"/>
        <v>1</v>
      </c>
      <c r="J165">
        <f t="shared" ca="1" si="87"/>
        <v>3</v>
      </c>
      <c r="K165">
        <f t="shared" ca="1" si="88"/>
        <v>63952</v>
      </c>
      <c r="L165">
        <f t="shared" ca="1" si="89"/>
        <v>10</v>
      </c>
      <c r="M165" t="str">
        <f t="shared" ca="1" si="90"/>
        <v>Nova Scotia</v>
      </c>
      <c r="N165">
        <f t="shared" ca="1" si="91"/>
        <v>191856</v>
      </c>
      <c r="O165">
        <f t="shared" ca="1" si="92"/>
        <v>183137.16243120685</v>
      </c>
      <c r="P165">
        <f t="shared" ca="1" si="93"/>
        <v>8928.8314545257144</v>
      </c>
      <c r="Q165">
        <f t="shared" ca="1" si="94"/>
        <v>7906</v>
      </c>
      <c r="R165">
        <f t="shared" ca="1" si="95"/>
        <v>99884.031831112196</v>
      </c>
      <c r="S165">
        <f t="shared" ca="1" si="96"/>
        <v>43746.467785425681</v>
      </c>
      <c r="T165">
        <f t="shared" ca="1" si="97"/>
        <v>244531.29923995139</v>
      </c>
      <c r="U165">
        <f t="shared" ca="1" si="98"/>
        <v>290927.19426231901</v>
      </c>
      <c r="V165">
        <f t="shared" ca="1" si="99"/>
        <v>-46395.895022367622</v>
      </c>
      <c r="AF165" s="7">
        <f t="shared" ca="1" si="78"/>
        <v>0</v>
      </c>
      <c r="AG165">
        <f t="shared" ca="1" si="79"/>
        <v>1</v>
      </c>
      <c r="AI165" s="8"/>
      <c r="AN165" s="7">
        <f ca="1">IF(Table1[[#This Row],[Column5]]="Teaching",1,0)</f>
        <v>0</v>
      </c>
      <c r="AO165">
        <f ca="1">IF(Table1[[#This Row],[Column5]]="Health",1,0)</f>
        <v>0</v>
      </c>
      <c r="AP165">
        <f ca="1">IF(Table1[[#This Row],[Column5]]="IT",1,0)</f>
        <v>0</v>
      </c>
      <c r="AQ165">
        <f ca="1">IF(Table1[[#This Row],[Column5]]="Construction",1,0)</f>
        <v>1</v>
      </c>
      <c r="AR165">
        <f ca="1">IF(Table1[[#This Row],[Column5]]="Agriculture",1,0)</f>
        <v>0</v>
      </c>
      <c r="AS165">
        <f ca="1">IF(Table1[[#This Row],[Column5]]="General",1,0)</f>
        <v>0</v>
      </c>
      <c r="AT165" s="8"/>
      <c r="AZ165" s="7">
        <f t="shared" ca="1" si="116"/>
        <v>47022.308521679013</v>
      </c>
      <c r="BC165" s="8"/>
      <c r="BE165" s="7">
        <f t="shared" ca="1" si="100"/>
        <v>0</v>
      </c>
      <c r="BG165" s="8"/>
      <c r="BI165" s="7"/>
      <c r="BJ165" s="21">
        <f t="shared" ca="1" si="101"/>
        <v>0.11874715425280891</v>
      </c>
      <c r="BK165">
        <f t="shared" ca="1" si="102"/>
        <v>1</v>
      </c>
      <c r="BL165" s="8"/>
      <c r="BN165" s="7">
        <f t="shared" ca="1" si="103"/>
        <v>0</v>
      </c>
      <c r="BO165" s="42">
        <f t="shared" ca="1" si="104"/>
        <v>0</v>
      </c>
      <c r="BP165" s="42">
        <f t="shared" ca="1" si="105"/>
        <v>0</v>
      </c>
      <c r="BQ165" s="42">
        <f t="shared" ca="1" si="106"/>
        <v>0</v>
      </c>
      <c r="BR165" s="42">
        <f t="shared" ca="1" si="107"/>
        <v>0</v>
      </c>
      <c r="BS165" s="42">
        <f t="shared" ca="1" si="108"/>
        <v>0</v>
      </c>
      <c r="BT165" s="42">
        <f t="shared" ca="1" si="109"/>
        <v>0</v>
      </c>
      <c r="BU165" s="42">
        <f t="shared" ca="1" si="110"/>
        <v>0</v>
      </c>
      <c r="BV165" s="42">
        <f t="shared" ca="1" si="111"/>
        <v>25724</v>
      </c>
      <c r="BW165" s="42">
        <f t="shared" ca="1" si="112"/>
        <v>0</v>
      </c>
      <c r="BX165" s="8">
        <f t="shared" ca="1" si="113"/>
        <v>0</v>
      </c>
      <c r="BZ165" s="7">
        <f t="shared" ca="1" si="114"/>
        <v>0</v>
      </c>
      <c r="CA165" s="42"/>
      <c r="CB165" s="42"/>
      <c r="CC165" s="42"/>
      <c r="CD165" s="8"/>
      <c r="CF165" s="7">
        <f t="shared" ca="1" si="115"/>
        <v>32</v>
      </c>
      <c r="CG165" s="42"/>
      <c r="CH165" s="8"/>
    </row>
    <row r="166" spans="2:86" x14ac:dyDescent="0.3">
      <c r="B166">
        <f t="shared" ca="1" si="80"/>
        <v>2</v>
      </c>
      <c r="C166" t="str">
        <f t="shared" ca="1" si="81"/>
        <v>Women</v>
      </c>
      <c r="D166">
        <f t="shared" ca="1" si="82"/>
        <v>42</v>
      </c>
      <c r="E166">
        <f t="shared" ca="1" si="83"/>
        <v>3</v>
      </c>
      <c r="F166" t="str">
        <f ca="1">VLOOKUP(E166,$Y$4:$Z$10:Z171,2,0)</f>
        <v>Teaching</v>
      </c>
      <c r="G166">
        <f t="shared" ca="1" si="84"/>
        <v>4</v>
      </c>
      <c r="H166" t="str">
        <f t="shared" ca="1" si="85"/>
        <v>Technical</v>
      </c>
      <c r="I166">
        <f t="shared" ca="1" si="86"/>
        <v>3</v>
      </c>
      <c r="J166">
        <f t="shared" ca="1" si="87"/>
        <v>1</v>
      </c>
      <c r="K166">
        <f t="shared" ca="1" si="88"/>
        <v>44034</v>
      </c>
      <c r="L166">
        <f t="shared" ca="1" si="89"/>
        <v>5</v>
      </c>
      <c r="M166" t="str">
        <f t="shared" ca="1" si="90"/>
        <v>Saskatchewan</v>
      </c>
      <c r="N166">
        <f t="shared" ca="1" si="91"/>
        <v>132102</v>
      </c>
      <c r="O166">
        <f t="shared" ca="1" si="92"/>
        <v>87672.482846003782</v>
      </c>
      <c r="P166">
        <f t="shared" ca="1" si="93"/>
        <v>36696.419844326403</v>
      </c>
      <c r="Q166">
        <f t="shared" ca="1" si="94"/>
        <v>31183</v>
      </c>
      <c r="R166">
        <f t="shared" ca="1" si="95"/>
        <v>66010.301675284398</v>
      </c>
      <c r="S166">
        <f t="shared" ca="1" si="96"/>
        <v>1862.5557607007322</v>
      </c>
      <c r="T166">
        <f t="shared" ca="1" si="97"/>
        <v>170660.97560502711</v>
      </c>
      <c r="U166">
        <f t="shared" ca="1" si="98"/>
        <v>184865.78452128818</v>
      </c>
      <c r="V166">
        <f t="shared" ca="1" si="99"/>
        <v>-14204.80891626107</v>
      </c>
      <c r="AF166" s="7">
        <f t="shared" ca="1" si="78"/>
        <v>0</v>
      </c>
      <c r="AG166">
        <f t="shared" ca="1" si="79"/>
        <v>1</v>
      </c>
      <c r="AI166" s="8"/>
      <c r="AN166" s="7">
        <f ca="1">IF(Table1[[#This Row],[Column5]]="Teaching",1,0)</f>
        <v>1</v>
      </c>
      <c r="AO166">
        <f ca="1">IF(Table1[[#This Row],[Column5]]="Health",1,0)</f>
        <v>0</v>
      </c>
      <c r="AP166">
        <f ca="1">IF(Table1[[#This Row],[Column5]]="IT",1,0)</f>
        <v>0</v>
      </c>
      <c r="AQ166">
        <f ca="1">IF(Table1[[#This Row],[Column5]]="Construction",1,0)</f>
        <v>0</v>
      </c>
      <c r="AR166">
        <f ca="1">IF(Table1[[#This Row],[Column5]]="Agriculture",1,0)</f>
        <v>0</v>
      </c>
      <c r="AS166">
        <f ca="1">IF(Table1[[#This Row],[Column5]]="General",1,0)</f>
        <v>0</v>
      </c>
      <c r="AT166" s="8"/>
      <c r="AZ166" s="7">
        <f t="shared" ca="1" si="116"/>
        <v>9291.2895774357312</v>
      </c>
      <c r="BC166" s="8"/>
      <c r="BE166" s="7">
        <f t="shared" ca="1" si="100"/>
        <v>0</v>
      </c>
      <c r="BG166" s="8"/>
      <c r="BI166" s="7"/>
      <c r="BJ166" s="21">
        <f t="shared" ca="1" si="101"/>
        <v>0.95455530414064116</v>
      </c>
      <c r="BK166">
        <f t="shared" ca="1" si="102"/>
        <v>0</v>
      </c>
      <c r="BL166" s="8"/>
      <c r="BN166" s="7">
        <f t="shared" ca="1" si="103"/>
        <v>0</v>
      </c>
      <c r="BO166" s="42">
        <f t="shared" ca="1" si="104"/>
        <v>0</v>
      </c>
      <c r="BP166" s="42">
        <f t="shared" ca="1" si="105"/>
        <v>0</v>
      </c>
      <c r="BQ166" s="42">
        <f t="shared" ca="1" si="106"/>
        <v>0</v>
      </c>
      <c r="BR166" s="42">
        <f t="shared" ca="1" si="107"/>
        <v>0</v>
      </c>
      <c r="BS166" s="42">
        <f t="shared" ca="1" si="108"/>
        <v>0</v>
      </c>
      <c r="BT166" s="42">
        <f t="shared" ca="1" si="109"/>
        <v>0</v>
      </c>
      <c r="BU166" s="42">
        <f t="shared" ca="1" si="110"/>
        <v>0</v>
      </c>
      <c r="BV166" s="42">
        <f t="shared" ca="1" si="111"/>
        <v>0</v>
      </c>
      <c r="BW166" s="42">
        <f t="shared" ca="1" si="112"/>
        <v>63952</v>
      </c>
      <c r="BX166" s="8">
        <f t="shared" ca="1" si="113"/>
        <v>0</v>
      </c>
      <c r="BZ166" s="7">
        <f t="shared" ca="1" si="114"/>
        <v>1</v>
      </c>
      <c r="CA166" s="42"/>
      <c r="CB166" s="42"/>
      <c r="CC166" s="42"/>
      <c r="CD166" s="8"/>
      <c r="CF166" s="7">
        <f t="shared" ca="1" si="115"/>
        <v>0</v>
      </c>
      <c r="CG166" s="42"/>
      <c r="CH166" s="8"/>
    </row>
    <row r="167" spans="2:86" x14ac:dyDescent="0.3">
      <c r="B167">
        <f t="shared" ca="1" si="80"/>
        <v>2</v>
      </c>
      <c r="C167" t="str">
        <f t="shared" ca="1" si="81"/>
        <v>Women</v>
      </c>
      <c r="D167">
        <f t="shared" ca="1" si="82"/>
        <v>38</v>
      </c>
      <c r="E167">
        <f t="shared" ca="1" si="83"/>
        <v>4</v>
      </c>
      <c r="F167" t="str">
        <f ca="1">VLOOKUP(E167,$Y$4:$Z$10:Z172,2,0)</f>
        <v>IT</v>
      </c>
      <c r="G167">
        <f t="shared" ca="1" si="84"/>
        <v>4</v>
      </c>
      <c r="H167" t="str">
        <f t="shared" ca="1" si="85"/>
        <v>Technical</v>
      </c>
      <c r="I167">
        <f t="shared" ca="1" si="86"/>
        <v>1</v>
      </c>
      <c r="J167">
        <f t="shared" ca="1" si="87"/>
        <v>3</v>
      </c>
      <c r="K167">
        <f t="shared" ca="1" si="88"/>
        <v>87204</v>
      </c>
      <c r="L167">
        <f t="shared" ca="1" si="89"/>
        <v>9</v>
      </c>
      <c r="M167" t="str">
        <f t="shared" ca="1" si="90"/>
        <v>New Bruncwick</v>
      </c>
      <c r="N167">
        <f t="shared" ca="1" si="91"/>
        <v>348816</v>
      </c>
      <c r="O167">
        <f t="shared" ca="1" si="92"/>
        <v>332440.75603204221</v>
      </c>
      <c r="P167">
        <f t="shared" ca="1" si="93"/>
        <v>218751.63968030838</v>
      </c>
      <c r="Q167">
        <f t="shared" ca="1" si="94"/>
        <v>165896</v>
      </c>
      <c r="R167">
        <f t="shared" ca="1" si="95"/>
        <v>82311.810724202238</v>
      </c>
      <c r="S167">
        <f t="shared" ca="1" si="96"/>
        <v>119302.11091062814</v>
      </c>
      <c r="T167">
        <f t="shared" ca="1" si="97"/>
        <v>686869.75059093651</v>
      </c>
      <c r="U167">
        <f t="shared" ca="1" si="98"/>
        <v>580648.5667562444</v>
      </c>
      <c r="V167">
        <f t="shared" ca="1" si="99"/>
        <v>106221.18383469211</v>
      </c>
      <c r="AF167" s="7">
        <f t="shared" ca="1" si="78"/>
        <v>1</v>
      </c>
      <c r="AG167">
        <f t="shared" ca="1" si="79"/>
        <v>0</v>
      </c>
      <c r="AI167" s="8"/>
      <c r="AN167" s="7">
        <f ca="1">IF(Table1[[#This Row],[Column5]]="Teaching",1,0)</f>
        <v>0</v>
      </c>
      <c r="AO167">
        <f ca="1">IF(Table1[[#This Row],[Column5]]="Health",1,0)</f>
        <v>0</v>
      </c>
      <c r="AP167">
        <f ca="1">IF(Table1[[#This Row],[Column5]]="IT",1,0)</f>
        <v>1</v>
      </c>
      <c r="AQ167">
        <f ca="1">IF(Table1[[#This Row],[Column5]]="Construction",1,0)</f>
        <v>0</v>
      </c>
      <c r="AR167">
        <f ca="1">IF(Table1[[#This Row],[Column5]]="Agriculture",1,0)</f>
        <v>0</v>
      </c>
      <c r="AS167">
        <f ca="1">IF(Table1[[#This Row],[Column5]]="General",1,0)</f>
        <v>0</v>
      </c>
      <c r="AT167" s="8"/>
      <c r="AZ167" s="7">
        <f t="shared" ca="1" si="116"/>
        <v>2976.2771515085715</v>
      </c>
      <c r="BC167" s="8"/>
      <c r="BE167" s="7">
        <f t="shared" ca="1" si="100"/>
        <v>0</v>
      </c>
      <c r="BG167" s="8"/>
      <c r="BI167" s="7"/>
      <c r="BJ167" s="21">
        <f t="shared" ca="1" si="101"/>
        <v>0.66367263815842137</v>
      </c>
      <c r="BK167">
        <f t="shared" ca="1" si="102"/>
        <v>0</v>
      </c>
      <c r="BL167" s="8"/>
      <c r="BN167" s="7">
        <f t="shared" ca="1" si="103"/>
        <v>0</v>
      </c>
      <c r="BO167" s="42">
        <f t="shared" ca="1" si="104"/>
        <v>0</v>
      </c>
      <c r="BP167" s="42">
        <f t="shared" ca="1" si="105"/>
        <v>0</v>
      </c>
      <c r="BQ167" s="42">
        <f t="shared" ca="1" si="106"/>
        <v>0</v>
      </c>
      <c r="BR167" s="42">
        <f t="shared" ca="1" si="107"/>
        <v>44034</v>
      </c>
      <c r="BS167" s="42">
        <f t="shared" ca="1" si="108"/>
        <v>0</v>
      </c>
      <c r="BT167" s="42">
        <f t="shared" ca="1" si="109"/>
        <v>0</v>
      </c>
      <c r="BU167" s="42">
        <f t="shared" ca="1" si="110"/>
        <v>0</v>
      </c>
      <c r="BV167" s="42">
        <f t="shared" ca="1" si="111"/>
        <v>0</v>
      </c>
      <c r="BW167" s="42">
        <f t="shared" ca="1" si="112"/>
        <v>0</v>
      </c>
      <c r="BX167" s="8">
        <f t="shared" ca="1" si="113"/>
        <v>0</v>
      </c>
      <c r="BZ167" s="7">
        <f t="shared" ca="1" si="114"/>
        <v>1</v>
      </c>
      <c r="CA167" s="42"/>
      <c r="CB167" s="42"/>
      <c r="CC167" s="42"/>
      <c r="CD167" s="8"/>
      <c r="CF167" s="7">
        <f t="shared" ca="1" si="115"/>
        <v>0</v>
      </c>
      <c r="CG167" s="42"/>
      <c r="CH167" s="8"/>
    </row>
    <row r="168" spans="2:86" x14ac:dyDescent="0.3">
      <c r="B168">
        <f t="shared" ca="1" si="80"/>
        <v>1</v>
      </c>
      <c r="C168" t="str">
        <f t="shared" ca="1" si="81"/>
        <v>Men</v>
      </c>
      <c r="D168">
        <f t="shared" ca="1" si="82"/>
        <v>41</v>
      </c>
      <c r="E168">
        <f t="shared" ca="1" si="83"/>
        <v>1</v>
      </c>
      <c r="F168" t="str">
        <f ca="1">VLOOKUP(E168,$Y$4:$Z$10:Z173,2,0)</f>
        <v>Health</v>
      </c>
      <c r="G168">
        <f t="shared" ca="1" si="84"/>
        <v>5</v>
      </c>
      <c r="H168" t="str">
        <f t="shared" ca="1" si="85"/>
        <v>Other</v>
      </c>
      <c r="I168">
        <f t="shared" ca="1" si="86"/>
        <v>1</v>
      </c>
      <c r="J168">
        <f t="shared" ca="1" si="87"/>
        <v>2</v>
      </c>
      <c r="K168">
        <f t="shared" ca="1" si="88"/>
        <v>37799</v>
      </c>
      <c r="L168">
        <f t="shared" ca="1" si="89"/>
        <v>7</v>
      </c>
      <c r="M168" t="str">
        <f t="shared" ca="1" si="90"/>
        <v>Ontario</v>
      </c>
      <c r="N168">
        <f t="shared" ca="1" si="91"/>
        <v>188995</v>
      </c>
      <c r="O168">
        <f t="shared" ca="1" si="92"/>
        <v>35233.142082511935</v>
      </c>
      <c r="P168">
        <f t="shared" ca="1" si="93"/>
        <v>2998.4705286525027</v>
      </c>
      <c r="Q168">
        <f t="shared" ca="1" si="94"/>
        <v>1572</v>
      </c>
      <c r="R168">
        <f t="shared" ca="1" si="95"/>
        <v>31059.803605046036</v>
      </c>
      <c r="S168">
        <f t="shared" ca="1" si="96"/>
        <v>2065.6746627772459</v>
      </c>
      <c r="T168">
        <f t="shared" ca="1" si="97"/>
        <v>194059.14519142976</v>
      </c>
      <c r="U168">
        <f t="shared" ca="1" si="98"/>
        <v>67864.945687557978</v>
      </c>
      <c r="V168">
        <f t="shared" ca="1" si="99"/>
        <v>126194.19950387179</v>
      </c>
      <c r="AF168" s="7">
        <f t="shared" ca="1" si="78"/>
        <v>0</v>
      </c>
      <c r="AG168">
        <f t="shared" ca="1" si="79"/>
        <v>1</v>
      </c>
      <c r="AI168" s="8"/>
      <c r="AN168" s="7">
        <f ca="1">IF(Table1[[#This Row],[Column5]]="Teaching",1,0)</f>
        <v>0</v>
      </c>
      <c r="AO168">
        <f ca="1">IF(Table1[[#This Row],[Column5]]="Health",1,0)</f>
        <v>1</v>
      </c>
      <c r="AP168">
        <f ca="1">IF(Table1[[#This Row],[Column5]]="IT",1,0)</f>
        <v>0</v>
      </c>
      <c r="AQ168">
        <f ca="1">IF(Table1[[#This Row],[Column5]]="Construction",1,0)</f>
        <v>0</v>
      </c>
      <c r="AR168">
        <f ca="1">IF(Table1[[#This Row],[Column5]]="Agriculture",1,0)</f>
        <v>0</v>
      </c>
      <c r="AS168">
        <f ca="1">IF(Table1[[#This Row],[Column5]]="General",1,0)</f>
        <v>0</v>
      </c>
      <c r="AT168" s="8"/>
      <c r="AZ168" s="7">
        <f t="shared" ca="1" si="116"/>
        <v>36696.419844326403</v>
      </c>
      <c r="BC168" s="8"/>
      <c r="BE168" s="7">
        <f t="shared" ca="1" si="100"/>
        <v>0</v>
      </c>
      <c r="BG168" s="8"/>
      <c r="BI168" s="7"/>
      <c r="BJ168" s="21">
        <f t="shared" ca="1" si="101"/>
        <v>0.95305477968912611</v>
      </c>
      <c r="BK168">
        <f t="shared" ca="1" si="102"/>
        <v>0</v>
      </c>
      <c r="BL168" s="8"/>
      <c r="BN168" s="7">
        <f t="shared" ca="1" si="103"/>
        <v>0</v>
      </c>
      <c r="BO168" s="42">
        <f t="shared" ca="1" si="104"/>
        <v>0</v>
      </c>
      <c r="BP168" s="42">
        <f t="shared" ca="1" si="105"/>
        <v>0</v>
      </c>
      <c r="BQ168" s="42">
        <f t="shared" ca="1" si="106"/>
        <v>0</v>
      </c>
      <c r="BR168" s="42">
        <f t="shared" ca="1" si="107"/>
        <v>0</v>
      </c>
      <c r="BS168" s="42">
        <f t="shared" ca="1" si="108"/>
        <v>0</v>
      </c>
      <c r="BT168" s="42">
        <f t="shared" ca="1" si="109"/>
        <v>0</v>
      </c>
      <c r="BU168" s="42">
        <f t="shared" ca="1" si="110"/>
        <v>0</v>
      </c>
      <c r="BV168" s="42">
        <f t="shared" ca="1" si="111"/>
        <v>87204</v>
      </c>
      <c r="BW168" s="42">
        <f t="shared" ca="1" si="112"/>
        <v>0</v>
      </c>
      <c r="BX168" s="8">
        <f t="shared" ca="1" si="113"/>
        <v>0</v>
      </c>
      <c r="BZ168" s="7">
        <f t="shared" ca="1" si="114"/>
        <v>0</v>
      </c>
      <c r="CA168" s="42"/>
      <c r="CB168" s="42"/>
      <c r="CC168" s="42"/>
      <c r="CD168" s="8"/>
      <c r="CF168" s="7">
        <f t="shared" ca="1" si="115"/>
        <v>38</v>
      </c>
      <c r="CG168" s="42"/>
      <c r="CH168" s="8"/>
    </row>
    <row r="169" spans="2:86" x14ac:dyDescent="0.3">
      <c r="B169">
        <f t="shared" ca="1" si="80"/>
        <v>2</v>
      </c>
      <c r="C169" t="str">
        <f t="shared" ca="1" si="81"/>
        <v>Women</v>
      </c>
      <c r="D169">
        <f t="shared" ca="1" si="82"/>
        <v>44</v>
      </c>
      <c r="E169">
        <f t="shared" ca="1" si="83"/>
        <v>5</v>
      </c>
      <c r="F169" t="str">
        <f ca="1">VLOOKUP(E169,$Y$4:$Z$10:Z174,2,0)</f>
        <v>General</v>
      </c>
      <c r="G169">
        <f t="shared" ca="1" si="84"/>
        <v>1</v>
      </c>
      <c r="H169" t="str">
        <f t="shared" ca="1" si="85"/>
        <v>Highschool</v>
      </c>
      <c r="I169">
        <f t="shared" ca="1" si="86"/>
        <v>4</v>
      </c>
      <c r="J169">
        <f t="shared" ca="1" si="87"/>
        <v>1</v>
      </c>
      <c r="K169">
        <f t="shared" ca="1" si="88"/>
        <v>54045</v>
      </c>
      <c r="L169">
        <f t="shared" ca="1" si="89"/>
        <v>9</v>
      </c>
      <c r="M169" t="str">
        <f t="shared" ca="1" si="90"/>
        <v>New Bruncwick</v>
      </c>
      <c r="N169">
        <f t="shared" ca="1" si="91"/>
        <v>324270</v>
      </c>
      <c r="O169">
        <f t="shared" ca="1" si="92"/>
        <v>302215.95875687967</v>
      </c>
      <c r="P169">
        <f t="shared" ca="1" si="93"/>
        <v>11851.539179845178</v>
      </c>
      <c r="Q169">
        <f t="shared" ca="1" si="94"/>
        <v>10265</v>
      </c>
      <c r="R169">
        <f t="shared" ca="1" si="95"/>
        <v>76616.372836630588</v>
      </c>
      <c r="S169">
        <f t="shared" ca="1" si="96"/>
        <v>73059.121362273625</v>
      </c>
      <c r="T169">
        <f t="shared" ca="1" si="97"/>
        <v>409180.66054211883</v>
      </c>
      <c r="U169">
        <f t="shared" ca="1" si="98"/>
        <v>389097.33159351023</v>
      </c>
      <c r="V169">
        <f t="shared" ca="1" si="99"/>
        <v>20083.3289486086</v>
      </c>
      <c r="AF169" s="7">
        <f t="shared" ca="1" si="78"/>
        <v>1</v>
      </c>
      <c r="AG169">
        <f t="shared" ca="1" si="79"/>
        <v>0</v>
      </c>
      <c r="AI169" s="8"/>
      <c r="AN169" s="7">
        <f ca="1">IF(Table1[[#This Row],[Column5]]="Teaching",1,0)</f>
        <v>0</v>
      </c>
      <c r="AO169">
        <f ca="1">IF(Table1[[#This Row],[Column5]]="Health",1,0)</f>
        <v>0</v>
      </c>
      <c r="AP169">
        <f ca="1">IF(Table1[[#This Row],[Column5]]="IT",1,0)</f>
        <v>0</v>
      </c>
      <c r="AQ169">
        <f ca="1">IF(Table1[[#This Row],[Column5]]="Construction",1,0)</f>
        <v>0</v>
      </c>
      <c r="AR169">
        <f ca="1">IF(Table1[[#This Row],[Column5]]="Agriculture",1,0)</f>
        <v>0</v>
      </c>
      <c r="AS169">
        <f ca="1">IF(Table1[[#This Row],[Column5]]="General",1,0)</f>
        <v>1</v>
      </c>
      <c r="AT169" s="8"/>
      <c r="AZ169" s="7">
        <f t="shared" ca="1" si="116"/>
        <v>72917.213226769454</v>
      </c>
      <c r="BC169" s="8"/>
      <c r="BE169" s="7">
        <f t="shared" ca="1" si="100"/>
        <v>0</v>
      </c>
      <c r="BG169" s="8"/>
      <c r="BI169" s="7"/>
      <c r="BJ169" s="21">
        <f t="shared" ca="1" si="101"/>
        <v>0.18642367302051344</v>
      </c>
      <c r="BK169">
        <f t="shared" ca="1" si="102"/>
        <v>1</v>
      </c>
      <c r="BL169" s="8"/>
      <c r="BN169" s="7">
        <f t="shared" ca="1" si="103"/>
        <v>0</v>
      </c>
      <c r="BO169" s="42">
        <f t="shared" ca="1" si="104"/>
        <v>0</v>
      </c>
      <c r="BP169" s="42">
        <f t="shared" ca="1" si="105"/>
        <v>0</v>
      </c>
      <c r="BQ169" s="42">
        <f t="shared" ca="1" si="106"/>
        <v>0</v>
      </c>
      <c r="BR169" s="42">
        <f t="shared" ca="1" si="107"/>
        <v>0</v>
      </c>
      <c r="BS169" s="42">
        <f t="shared" ca="1" si="108"/>
        <v>0</v>
      </c>
      <c r="BT169" s="42">
        <f t="shared" ca="1" si="109"/>
        <v>37799</v>
      </c>
      <c r="BU169" s="42">
        <f t="shared" ca="1" si="110"/>
        <v>0</v>
      </c>
      <c r="BV169" s="42">
        <f t="shared" ca="1" si="111"/>
        <v>0</v>
      </c>
      <c r="BW169" s="42">
        <f t="shared" ca="1" si="112"/>
        <v>0</v>
      </c>
      <c r="BX169" s="8">
        <f t="shared" ca="1" si="113"/>
        <v>0</v>
      </c>
      <c r="BZ169" s="7">
        <f t="shared" ca="1" si="114"/>
        <v>0</v>
      </c>
      <c r="CA169" s="42"/>
      <c r="CB169" s="42"/>
      <c r="CC169" s="42"/>
      <c r="CD169" s="8"/>
      <c r="CF169" s="7">
        <f t="shared" ca="1" si="115"/>
        <v>41</v>
      </c>
      <c r="CG169" s="42"/>
      <c r="CH169" s="8"/>
    </row>
    <row r="170" spans="2:86" x14ac:dyDescent="0.3">
      <c r="B170">
        <f t="shared" ca="1" si="80"/>
        <v>1</v>
      </c>
      <c r="C170" t="str">
        <f t="shared" ca="1" si="81"/>
        <v>Men</v>
      </c>
      <c r="D170">
        <f t="shared" ca="1" si="82"/>
        <v>29</v>
      </c>
      <c r="E170">
        <f t="shared" ca="1" si="83"/>
        <v>1</v>
      </c>
      <c r="F170" t="str">
        <f ca="1">VLOOKUP(E170,$Y$4:$Z$10:Z175,2,0)</f>
        <v>Health</v>
      </c>
      <c r="G170">
        <f t="shared" ca="1" si="84"/>
        <v>1</v>
      </c>
      <c r="H170" t="str">
        <f t="shared" ca="1" si="85"/>
        <v>Highschool</v>
      </c>
      <c r="I170">
        <f t="shared" ca="1" si="86"/>
        <v>1</v>
      </c>
      <c r="J170">
        <f t="shared" ca="1" si="87"/>
        <v>1</v>
      </c>
      <c r="K170">
        <f t="shared" ca="1" si="88"/>
        <v>82509</v>
      </c>
      <c r="L170">
        <f t="shared" ca="1" si="89"/>
        <v>5</v>
      </c>
      <c r="M170" t="str">
        <f t="shared" ca="1" si="90"/>
        <v>Saskatchewan</v>
      </c>
      <c r="N170">
        <f t="shared" ca="1" si="91"/>
        <v>330036</v>
      </c>
      <c r="O170">
        <f t="shared" ca="1" si="92"/>
        <v>306466.83459247363</v>
      </c>
      <c r="P170">
        <f t="shared" ca="1" si="93"/>
        <v>58475.6475688422</v>
      </c>
      <c r="Q170">
        <f t="shared" ca="1" si="94"/>
        <v>30763</v>
      </c>
      <c r="R170">
        <f t="shared" ca="1" si="95"/>
        <v>162537.37596399544</v>
      </c>
      <c r="S170">
        <f t="shared" ca="1" si="96"/>
        <v>39474.526626856794</v>
      </c>
      <c r="T170">
        <f t="shared" ca="1" si="97"/>
        <v>427986.17419569904</v>
      </c>
      <c r="U170">
        <f t="shared" ca="1" si="98"/>
        <v>499767.21055646904</v>
      </c>
      <c r="V170">
        <f t="shared" ca="1" si="99"/>
        <v>-71781.036360769998</v>
      </c>
      <c r="AF170" s="7">
        <f t="shared" ca="1" si="78"/>
        <v>0</v>
      </c>
      <c r="AG170">
        <f t="shared" ca="1" si="79"/>
        <v>1</v>
      </c>
      <c r="AI170" s="8"/>
      <c r="AN170" s="7">
        <f ca="1">IF(Table1[[#This Row],[Column5]]="Teaching",1,0)</f>
        <v>0</v>
      </c>
      <c r="AO170">
        <f ca="1">IF(Table1[[#This Row],[Column5]]="Health",1,0)</f>
        <v>1</v>
      </c>
      <c r="AP170">
        <f ca="1">IF(Table1[[#This Row],[Column5]]="IT",1,0)</f>
        <v>0</v>
      </c>
      <c r="AQ170">
        <f ca="1">IF(Table1[[#This Row],[Column5]]="Construction",1,0)</f>
        <v>0</v>
      </c>
      <c r="AR170">
        <f ca="1">IF(Table1[[#This Row],[Column5]]="Agriculture",1,0)</f>
        <v>0</v>
      </c>
      <c r="AS170">
        <f ca="1">IF(Table1[[#This Row],[Column5]]="General",1,0)</f>
        <v>0</v>
      </c>
      <c r="AT170" s="8"/>
      <c r="AZ170" s="7">
        <f t="shared" ca="1" si="116"/>
        <v>1499.2352643262514</v>
      </c>
      <c r="BC170" s="8"/>
      <c r="BE170" s="7">
        <f t="shared" ca="1" si="100"/>
        <v>0</v>
      </c>
      <c r="BG170" s="8"/>
      <c r="BI170" s="7"/>
      <c r="BJ170" s="21">
        <f t="shared" ca="1" si="101"/>
        <v>0.9319886475988518</v>
      </c>
      <c r="BK170">
        <f t="shared" ca="1" si="102"/>
        <v>0</v>
      </c>
      <c r="BL170" s="8"/>
      <c r="BN170" s="7">
        <f t="shared" ca="1" si="103"/>
        <v>0</v>
      </c>
      <c r="BO170" s="42">
        <f t="shared" ca="1" si="104"/>
        <v>0</v>
      </c>
      <c r="BP170" s="42">
        <f t="shared" ca="1" si="105"/>
        <v>0</v>
      </c>
      <c r="BQ170" s="42">
        <f t="shared" ca="1" si="106"/>
        <v>0</v>
      </c>
      <c r="BR170" s="42">
        <f t="shared" ca="1" si="107"/>
        <v>0</v>
      </c>
      <c r="BS170" s="42">
        <f t="shared" ca="1" si="108"/>
        <v>0</v>
      </c>
      <c r="BT170" s="42">
        <f t="shared" ca="1" si="109"/>
        <v>0</v>
      </c>
      <c r="BU170" s="42">
        <f t="shared" ca="1" si="110"/>
        <v>0</v>
      </c>
      <c r="BV170" s="42">
        <f t="shared" ca="1" si="111"/>
        <v>54045</v>
      </c>
      <c r="BW170" s="42">
        <f t="shared" ca="1" si="112"/>
        <v>0</v>
      </c>
      <c r="BX170" s="8">
        <f t="shared" ca="1" si="113"/>
        <v>0</v>
      </c>
      <c r="BZ170" s="7">
        <f t="shared" ca="1" si="114"/>
        <v>1</v>
      </c>
      <c r="CA170" s="42"/>
      <c r="CB170" s="42"/>
      <c r="CC170" s="42"/>
      <c r="CD170" s="8"/>
      <c r="CF170" s="7">
        <f t="shared" ca="1" si="115"/>
        <v>0</v>
      </c>
      <c r="CG170" s="42"/>
      <c r="CH170" s="8"/>
    </row>
    <row r="171" spans="2:86" x14ac:dyDescent="0.3">
      <c r="B171">
        <f t="shared" ca="1" si="80"/>
        <v>2</v>
      </c>
      <c r="C171" t="str">
        <f t="shared" ca="1" si="81"/>
        <v>Women</v>
      </c>
      <c r="D171">
        <f t="shared" ca="1" si="82"/>
        <v>44</v>
      </c>
      <c r="E171">
        <f t="shared" ca="1" si="83"/>
        <v>3</v>
      </c>
      <c r="F171" t="str">
        <f ca="1">VLOOKUP(E171,$Y$4:$Z$10:Z176,2,0)</f>
        <v>Teaching</v>
      </c>
      <c r="G171">
        <f t="shared" ca="1" si="84"/>
        <v>3</v>
      </c>
      <c r="H171" t="str">
        <f t="shared" ca="1" si="85"/>
        <v>University</v>
      </c>
      <c r="I171">
        <f t="shared" ca="1" si="86"/>
        <v>3</v>
      </c>
      <c r="J171">
        <f t="shared" ca="1" si="87"/>
        <v>3</v>
      </c>
      <c r="K171">
        <f t="shared" ca="1" si="88"/>
        <v>29979</v>
      </c>
      <c r="L171">
        <f t="shared" ca="1" si="89"/>
        <v>1</v>
      </c>
      <c r="M171" t="str">
        <f t="shared" ca="1" si="90"/>
        <v>Yukon</v>
      </c>
      <c r="N171">
        <f t="shared" ca="1" si="91"/>
        <v>119916</v>
      </c>
      <c r="O171">
        <f t="shared" ca="1" si="92"/>
        <v>27279.557151230118</v>
      </c>
      <c r="P171">
        <f t="shared" ca="1" si="93"/>
        <v>32942.782983542253</v>
      </c>
      <c r="Q171">
        <f t="shared" ca="1" si="94"/>
        <v>25797</v>
      </c>
      <c r="R171">
        <f t="shared" ca="1" si="95"/>
        <v>30935.816972289351</v>
      </c>
      <c r="S171">
        <f t="shared" ca="1" si="96"/>
        <v>43955.720323121583</v>
      </c>
      <c r="T171">
        <f t="shared" ca="1" si="97"/>
        <v>196814.50330666383</v>
      </c>
      <c r="U171">
        <f t="shared" ca="1" si="98"/>
        <v>84012.374123519461</v>
      </c>
      <c r="V171">
        <f t="shared" ca="1" si="99"/>
        <v>112802.12918314437</v>
      </c>
      <c r="AF171" s="7">
        <f t="shared" ca="1" si="78"/>
        <v>1</v>
      </c>
      <c r="AG171">
        <f t="shared" ca="1" si="79"/>
        <v>0</v>
      </c>
      <c r="AI171" s="8"/>
      <c r="AN171" s="7">
        <f ca="1">IF(Table1[[#This Row],[Column5]]="Teaching",1,0)</f>
        <v>1</v>
      </c>
      <c r="AO171">
        <f ca="1">IF(Table1[[#This Row],[Column5]]="Health",1,0)</f>
        <v>0</v>
      </c>
      <c r="AP171">
        <f ca="1">IF(Table1[[#This Row],[Column5]]="IT",1,0)</f>
        <v>0</v>
      </c>
      <c r="AQ171">
        <f ca="1">IF(Table1[[#This Row],[Column5]]="Construction",1,0)</f>
        <v>0</v>
      </c>
      <c r="AR171">
        <f ca="1">IF(Table1[[#This Row],[Column5]]="Agriculture",1,0)</f>
        <v>0</v>
      </c>
      <c r="AS171">
        <f ca="1">IF(Table1[[#This Row],[Column5]]="General",1,0)</f>
        <v>0</v>
      </c>
      <c r="AT171" s="8"/>
      <c r="AZ171" s="7">
        <f t="shared" ca="1" si="116"/>
        <v>11851.539179845178</v>
      </c>
      <c r="BC171" s="8"/>
      <c r="BE171" s="7">
        <f t="shared" ca="1" si="100"/>
        <v>1</v>
      </c>
      <c r="BG171" s="8"/>
      <c r="BI171" s="7"/>
      <c r="BJ171" s="21">
        <f t="shared" ca="1" si="101"/>
        <v>0.92858607725361364</v>
      </c>
      <c r="BK171">
        <f t="shared" ca="1" si="102"/>
        <v>0</v>
      </c>
      <c r="BL171" s="8"/>
      <c r="BN171" s="7">
        <f t="shared" ca="1" si="103"/>
        <v>0</v>
      </c>
      <c r="BO171" s="42">
        <f t="shared" ca="1" si="104"/>
        <v>0</v>
      </c>
      <c r="BP171" s="42">
        <f t="shared" ca="1" si="105"/>
        <v>0</v>
      </c>
      <c r="BQ171" s="42">
        <f t="shared" ca="1" si="106"/>
        <v>0</v>
      </c>
      <c r="BR171" s="42">
        <f t="shared" ca="1" si="107"/>
        <v>82509</v>
      </c>
      <c r="BS171" s="42">
        <f t="shared" ca="1" si="108"/>
        <v>0</v>
      </c>
      <c r="BT171" s="42">
        <f t="shared" ca="1" si="109"/>
        <v>0</v>
      </c>
      <c r="BU171" s="42">
        <f t="shared" ca="1" si="110"/>
        <v>0</v>
      </c>
      <c r="BV171" s="42">
        <f t="shared" ca="1" si="111"/>
        <v>0</v>
      </c>
      <c r="BW171" s="42">
        <f t="shared" ca="1" si="112"/>
        <v>0</v>
      </c>
      <c r="BX171" s="8">
        <f t="shared" ca="1" si="113"/>
        <v>0</v>
      </c>
      <c r="BZ171" s="7">
        <f t="shared" ca="1" si="114"/>
        <v>1</v>
      </c>
      <c r="CA171" s="42"/>
      <c r="CB171" s="42"/>
      <c r="CC171" s="42"/>
      <c r="CD171" s="8"/>
      <c r="CF171" s="7">
        <f t="shared" ca="1" si="115"/>
        <v>0</v>
      </c>
      <c r="CG171" s="42"/>
      <c r="CH171" s="8"/>
    </row>
    <row r="172" spans="2:86" x14ac:dyDescent="0.3">
      <c r="B172">
        <f t="shared" ca="1" si="80"/>
        <v>1</v>
      </c>
      <c r="C172" t="str">
        <f t="shared" ca="1" si="81"/>
        <v>Men</v>
      </c>
      <c r="D172">
        <f t="shared" ca="1" si="82"/>
        <v>44</v>
      </c>
      <c r="E172">
        <f t="shared" ca="1" si="83"/>
        <v>3</v>
      </c>
      <c r="F172" t="str">
        <f ca="1">VLOOKUP(E172,$Y$4:$Z$10:Z177,2,0)</f>
        <v>Teaching</v>
      </c>
      <c r="G172">
        <f t="shared" ca="1" si="84"/>
        <v>3</v>
      </c>
      <c r="H172" t="str">
        <f t="shared" ca="1" si="85"/>
        <v>University</v>
      </c>
      <c r="I172">
        <f t="shared" ca="1" si="86"/>
        <v>3</v>
      </c>
      <c r="J172">
        <f t="shared" ca="1" si="87"/>
        <v>3</v>
      </c>
      <c r="K172">
        <f t="shared" ca="1" si="88"/>
        <v>70650</v>
      </c>
      <c r="L172">
        <f t="shared" ca="1" si="89"/>
        <v>11</v>
      </c>
      <c r="M172" t="str">
        <f t="shared" ca="1" si="90"/>
        <v>Prince Edward Island</v>
      </c>
      <c r="N172">
        <f t="shared" ca="1" si="91"/>
        <v>282600</v>
      </c>
      <c r="O172">
        <f t="shared" ca="1" si="92"/>
        <v>182520.07444146599</v>
      </c>
      <c r="P172">
        <f t="shared" ca="1" si="93"/>
        <v>41339.688574716274</v>
      </c>
      <c r="Q172">
        <f t="shared" ca="1" si="94"/>
        <v>3703</v>
      </c>
      <c r="R172">
        <f t="shared" ca="1" si="95"/>
        <v>46840.260412443778</v>
      </c>
      <c r="S172">
        <f t="shared" ca="1" si="96"/>
        <v>25642.028801327844</v>
      </c>
      <c r="T172">
        <f t="shared" ca="1" si="97"/>
        <v>349581.71737604414</v>
      </c>
      <c r="U172">
        <f t="shared" ca="1" si="98"/>
        <v>233063.33485390976</v>
      </c>
      <c r="V172">
        <f t="shared" ca="1" si="99"/>
        <v>116518.38252213437</v>
      </c>
      <c r="AF172" s="7">
        <f t="shared" ca="1" si="78"/>
        <v>0</v>
      </c>
      <c r="AG172">
        <f t="shared" ca="1" si="79"/>
        <v>1</v>
      </c>
      <c r="AI172" s="8"/>
      <c r="AN172" s="7">
        <f ca="1">IF(Table1[[#This Row],[Column5]]="Teaching",1,0)</f>
        <v>1</v>
      </c>
      <c r="AO172">
        <f ca="1">IF(Table1[[#This Row],[Column5]]="Health",1,0)</f>
        <v>0</v>
      </c>
      <c r="AP172">
        <f ca="1">IF(Table1[[#This Row],[Column5]]="IT",1,0)</f>
        <v>0</v>
      </c>
      <c r="AQ172">
        <f ca="1">IF(Table1[[#This Row],[Column5]]="Construction",1,0)</f>
        <v>0</v>
      </c>
      <c r="AR172">
        <f ca="1">IF(Table1[[#This Row],[Column5]]="Agriculture",1,0)</f>
        <v>0</v>
      </c>
      <c r="AS172">
        <f ca="1">IF(Table1[[#This Row],[Column5]]="General",1,0)</f>
        <v>0</v>
      </c>
      <c r="AT172" s="8"/>
      <c r="AZ172" s="7">
        <f t="shared" ca="1" si="116"/>
        <v>58475.6475688422</v>
      </c>
      <c r="BC172" s="8"/>
      <c r="BE172" s="7">
        <f t="shared" ca="1" si="100"/>
        <v>0</v>
      </c>
      <c r="BG172" s="8"/>
      <c r="BI172" s="7"/>
      <c r="BJ172" s="21">
        <f t="shared" ca="1" si="101"/>
        <v>0.22748888514652021</v>
      </c>
      <c r="BK172">
        <f t="shared" ca="1" si="102"/>
        <v>1</v>
      </c>
      <c r="BL172" s="8"/>
      <c r="BN172" s="7">
        <f t="shared" ca="1" si="103"/>
        <v>0</v>
      </c>
      <c r="BO172" s="42">
        <f t="shared" ca="1" si="104"/>
        <v>0</v>
      </c>
      <c r="BP172" s="42">
        <f t="shared" ca="1" si="105"/>
        <v>0</v>
      </c>
      <c r="BQ172" s="42">
        <f t="shared" ca="1" si="106"/>
        <v>0</v>
      </c>
      <c r="BR172" s="42">
        <f t="shared" ca="1" si="107"/>
        <v>0</v>
      </c>
      <c r="BS172" s="42">
        <f t="shared" ca="1" si="108"/>
        <v>0</v>
      </c>
      <c r="BT172" s="42">
        <f t="shared" ca="1" si="109"/>
        <v>0</v>
      </c>
      <c r="BU172" s="42">
        <f t="shared" ca="1" si="110"/>
        <v>0</v>
      </c>
      <c r="BV172" s="42">
        <f t="shared" ca="1" si="111"/>
        <v>0</v>
      </c>
      <c r="BW172" s="42">
        <f t="shared" ca="1" si="112"/>
        <v>0</v>
      </c>
      <c r="BX172" s="8">
        <f t="shared" ca="1" si="113"/>
        <v>0</v>
      </c>
      <c r="BZ172" s="7">
        <f t="shared" ca="1" si="114"/>
        <v>1</v>
      </c>
      <c r="CA172" s="42"/>
      <c r="CB172" s="42"/>
      <c r="CC172" s="42"/>
      <c r="CD172" s="8"/>
      <c r="CF172" s="7">
        <f t="shared" ca="1" si="115"/>
        <v>44</v>
      </c>
      <c r="CG172" s="42"/>
      <c r="CH172" s="8"/>
    </row>
    <row r="173" spans="2:86" x14ac:dyDescent="0.3">
      <c r="B173">
        <f t="shared" ca="1" si="80"/>
        <v>2</v>
      </c>
      <c r="C173" t="str">
        <f t="shared" ca="1" si="81"/>
        <v>Women</v>
      </c>
      <c r="D173">
        <f t="shared" ca="1" si="82"/>
        <v>33</v>
      </c>
      <c r="E173">
        <f t="shared" ca="1" si="83"/>
        <v>1</v>
      </c>
      <c r="F173" t="str">
        <f ca="1">VLOOKUP(E173,$Y$4:$Z$10:Z178,2,0)</f>
        <v>Health</v>
      </c>
      <c r="G173">
        <f t="shared" ca="1" si="84"/>
        <v>2</v>
      </c>
      <c r="H173" t="str">
        <f t="shared" ca="1" si="85"/>
        <v>College</v>
      </c>
      <c r="I173">
        <f t="shared" ca="1" si="86"/>
        <v>0</v>
      </c>
      <c r="J173">
        <f t="shared" ca="1" si="87"/>
        <v>3</v>
      </c>
      <c r="K173">
        <f t="shared" ca="1" si="88"/>
        <v>46843</v>
      </c>
      <c r="L173">
        <f t="shared" ca="1" si="89"/>
        <v>1</v>
      </c>
      <c r="M173" t="str">
        <f t="shared" ca="1" si="90"/>
        <v>Yukon</v>
      </c>
      <c r="N173">
        <f t="shared" ca="1" si="91"/>
        <v>234215</v>
      </c>
      <c r="O173">
        <f t="shared" ca="1" si="92"/>
        <v>171300.54141813176</v>
      </c>
      <c r="P173">
        <f t="shared" ca="1" si="93"/>
        <v>95747.896112412927</v>
      </c>
      <c r="Q173">
        <f t="shared" ca="1" si="94"/>
        <v>61204</v>
      </c>
      <c r="R173">
        <f t="shared" ca="1" si="95"/>
        <v>76167.129857696418</v>
      </c>
      <c r="S173">
        <f t="shared" ca="1" si="96"/>
        <v>23677.94421298672</v>
      </c>
      <c r="T173">
        <f t="shared" ca="1" si="97"/>
        <v>353640.84032539965</v>
      </c>
      <c r="U173">
        <f t="shared" ca="1" si="98"/>
        <v>308671.67127582815</v>
      </c>
      <c r="V173">
        <f t="shared" ca="1" si="99"/>
        <v>44969.169049571501</v>
      </c>
      <c r="AF173" s="7">
        <f t="shared" ca="1" si="78"/>
        <v>1</v>
      </c>
      <c r="AG173">
        <f t="shared" ca="1" si="79"/>
        <v>0</v>
      </c>
      <c r="AI173" s="8"/>
      <c r="AN173" s="7">
        <f ca="1">IF(Table1[[#This Row],[Column5]]="Teaching",1,0)</f>
        <v>0</v>
      </c>
      <c r="AO173">
        <f ca="1">IF(Table1[[#This Row],[Column5]]="Health",1,0)</f>
        <v>1</v>
      </c>
      <c r="AP173">
        <f ca="1">IF(Table1[[#This Row],[Column5]]="IT",1,0)</f>
        <v>0</v>
      </c>
      <c r="AQ173">
        <f ca="1">IF(Table1[[#This Row],[Column5]]="Construction",1,0)</f>
        <v>0</v>
      </c>
      <c r="AR173">
        <f ca="1">IF(Table1[[#This Row],[Column5]]="Agriculture",1,0)</f>
        <v>0</v>
      </c>
      <c r="AS173">
        <f ca="1">IF(Table1[[#This Row],[Column5]]="General",1,0)</f>
        <v>0</v>
      </c>
      <c r="AT173" s="8"/>
      <c r="AZ173" s="7">
        <f t="shared" ca="1" si="116"/>
        <v>10980.927661180751</v>
      </c>
      <c r="BC173" s="8"/>
      <c r="BE173" s="7">
        <f t="shared" ca="1" si="100"/>
        <v>0</v>
      </c>
      <c r="BG173" s="8"/>
      <c r="BI173" s="7"/>
      <c r="BJ173" s="21">
        <f t="shared" ca="1" si="101"/>
        <v>0.64586013602783432</v>
      </c>
      <c r="BK173">
        <f t="shared" ca="1" si="102"/>
        <v>0</v>
      </c>
      <c r="BL173" s="8"/>
      <c r="BN173" s="7">
        <f t="shared" ca="1" si="103"/>
        <v>70650</v>
      </c>
      <c r="BO173" s="42">
        <f t="shared" ca="1" si="104"/>
        <v>0</v>
      </c>
      <c r="BP173" s="42">
        <f t="shared" ca="1" si="105"/>
        <v>0</v>
      </c>
      <c r="BQ173" s="42">
        <f t="shared" ca="1" si="106"/>
        <v>0</v>
      </c>
      <c r="BR173" s="42">
        <f t="shared" ca="1" si="107"/>
        <v>0</v>
      </c>
      <c r="BS173" s="42">
        <f t="shared" ca="1" si="108"/>
        <v>0</v>
      </c>
      <c r="BT173" s="42">
        <f t="shared" ca="1" si="109"/>
        <v>0</v>
      </c>
      <c r="BU173" s="42">
        <f t="shared" ca="1" si="110"/>
        <v>0</v>
      </c>
      <c r="BV173" s="42">
        <f t="shared" ca="1" si="111"/>
        <v>0</v>
      </c>
      <c r="BW173" s="42">
        <f t="shared" ca="1" si="112"/>
        <v>0</v>
      </c>
      <c r="BX173" s="8">
        <f t="shared" ca="1" si="113"/>
        <v>70650</v>
      </c>
      <c r="BZ173" s="7">
        <f t="shared" ca="1" si="114"/>
        <v>0</v>
      </c>
      <c r="CA173" s="42"/>
      <c r="CB173" s="42"/>
      <c r="CC173" s="42"/>
      <c r="CD173" s="8"/>
      <c r="CF173" s="7">
        <f t="shared" ca="1" si="115"/>
        <v>44</v>
      </c>
      <c r="CG173" s="42"/>
      <c r="CH173" s="8"/>
    </row>
    <row r="174" spans="2:86" x14ac:dyDescent="0.3">
      <c r="B174">
        <f t="shared" ca="1" si="80"/>
        <v>1</v>
      </c>
      <c r="C174" t="str">
        <f t="shared" ca="1" si="81"/>
        <v>Men</v>
      </c>
      <c r="D174">
        <f t="shared" ca="1" si="82"/>
        <v>42</v>
      </c>
      <c r="E174">
        <f t="shared" ca="1" si="83"/>
        <v>1</v>
      </c>
      <c r="F174" t="str">
        <f ca="1">VLOOKUP(E174,$Y$4:$Z$10:Z179,2,0)</f>
        <v>Health</v>
      </c>
      <c r="G174">
        <f t="shared" ca="1" si="84"/>
        <v>5</v>
      </c>
      <c r="H174" t="str">
        <f t="shared" ca="1" si="85"/>
        <v>Other</v>
      </c>
      <c r="I174">
        <f t="shared" ca="1" si="86"/>
        <v>0</v>
      </c>
      <c r="J174">
        <f t="shared" ca="1" si="87"/>
        <v>2</v>
      </c>
      <c r="K174">
        <f t="shared" ca="1" si="88"/>
        <v>77734</v>
      </c>
      <c r="L174">
        <f t="shared" ca="1" si="89"/>
        <v>5</v>
      </c>
      <c r="M174" t="str">
        <f t="shared" ca="1" si="90"/>
        <v>Saskatchewan</v>
      </c>
      <c r="N174">
        <f t="shared" ca="1" si="91"/>
        <v>310936</v>
      </c>
      <c r="O174">
        <f t="shared" ca="1" si="92"/>
        <v>247732.2352242514</v>
      </c>
      <c r="P174">
        <f t="shared" ca="1" si="93"/>
        <v>106366.54253202284</v>
      </c>
      <c r="Q174">
        <f t="shared" ca="1" si="94"/>
        <v>16979</v>
      </c>
      <c r="R174">
        <f t="shared" ca="1" si="95"/>
        <v>56171.336408922092</v>
      </c>
      <c r="S174">
        <f t="shared" ca="1" si="96"/>
        <v>31119.420470462486</v>
      </c>
      <c r="T174">
        <f t="shared" ca="1" si="97"/>
        <v>448421.96300248528</v>
      </c>
      <c r="U174">
        <f t="shared" ca="1" si="98"/>
        <v>320882.5716331735</v>
      </c>
      <c r="V174">
        <f t="shared" ca="1" si="99"/>
        <v>127539.39136931178</v>
      </c>
      <c r="AF174" s="7">
        <f t="shared" ca="1" si="78"/>
        <v>0</v>
      </c>
      <c r="AG174">
        <f t="shared" ca="1" si="79"/>
        <v>1</v>
      </c>
      <c r="AI174" s="8"/>
      <c r="AN174" s="7">
        <f ca="1">IF(Table1[[#This Row],[Column5]]="Teaching",1,0)</f>
        <v>0</v>
      </c>
      <c r="AO174">
        <f ca="1">IF(Table1[[#This Row],[Column5]]="Health",1,0)</f>
        <v>1</v>
      </c>
      <c r="AP174">
        <f ca="1">IF(Table1[[#This Row],[Column5]]="IT",1,0)</f>
        <v>0</v>
      </c>
      <c r="AQ174">
        <f ca="1">IF(Table1[[#This Row],[Column5]]="Construction",1,0)</f>
        <v>0</v>
      </c>
      <c r="AR174">
        <f ca="1">IF(Table1[[#This Row],[Column5]]="Agriculture",1,0)</f>
        <v>0</v>
      </c>
      <c r="AS174">
        <f ca="1">IF(Table1[[#This Row],[Column5]]="General",1,0)</f>
        <v>0</v>
      </c>
      <c r="AT174" s="8"/>
      <c r="AZ174" s="7">
        <f t="shared" ca="1" si="116"/>
        <v>13779.896191572092</v>
      </c>
      <c r="BC174" s="8"/>
      <c r="BE174" s="7">
        <f t="shared" ca="1" si="100"/>
        <v>0</v>
      </c>
      <c r="BG174" s="8"/>
      <c r="BI174" s="7"/>
      <c r="BJ174" s="21">
        <f t="shared" ca="1" si="101"/>
        <v>0.73138159988955342</v>
      </c>
      <c r="BK174">
        <f t="shared" ca="1" si="102"/>
        <v>0</v>
      </c>
      <c r="BL174" s="8"/>
      <c r="BN174" s="7">
        <f t="shared" ca="1" si="103"/>
        <v>0</v>
      </c>
      <c r="BO174" s="42">
        <f t="shared" ca="1" si="104"/>
        <v>0</v>
      </c>
      <c r="BP174" s="42">
        <f t="shared" ca="1" si="105"/>
        <v>0</v>
      </c>
      <c r="BQ174" s="42">
        <f t="shared" ca="1" si="106"/>
        <v>0</v>
      </c>
      <c r="BR174" s="42">
        <f t="shared" ca="1" si="107"/>
        <v>0</v>
      </c>
      <c r="BS174" s="42">
        <f t="shared" ca="1" si="108"/>
        <v>0</v>
      </c>
      <c r="BT174" s="42">
        <f t="shared" ca="1" si="109"/>
        <v>0</v>
      </c>
      <c r="BU174" s="42">
        <f t="shared" ca="1" si="110"/>
        <v>0</v>
      </c>
      <c r="BV174" s="42">
        <f t="shared" ca="1" si="111"/>
        <v>0</v>
      </c>
      <c r="BW174" s="42">
        <f t="shared" ca="1" si="112"/>
        <v>0</v>
      </c>
      <c r="BX174" s="8">
        <f t="shared" ca="1" si="113"/>
        <v>0</v>
      </c>
      <c r="BZ174" s="7">
        <f t="shared" ca="1" si="114"/>
        <v>1</v>
      </c>
      <c r="CA174" s="42"/>
      <c r="CB174" s="42"/>
      <c r="CC174" s="42"/>
      <c r="CD174" s="8"/>
      <c r="CF174" s="7">
        <f t="shared" ca="1" si="115"/>
        <v>0</v>
      </c>
      <c r="CG174" s="42"/>
      <c r="CH174" s="8"/>
    </row>
    <row r="175" spans="2:86" x14ac:dyDescent="0.3">
      <c r="B175">
        <f t="shared" ca="1" si="80"/>
        <v>2</v>
      </c>
      <c r="C175" t="str">
        <f t="shared" ca="1" si="81"/>
        <v>Women</v>
      </c>
      <c r="D175">
        <f t="shared" ca="1" si="82"/>
        <v>43</v>
      </c>
      <c r="E175">
        <f t="shared" ca="1" si="83"/>
        <v>5</v>
      </c>
      <c r="F175" t="str">
        <f ca="1">VLOOKUP(E175,$Y$4:$Z$10:Z180,2,0)</f>
        <v>General</v>
      </c>
      <c r="G175">
        <f t="shared" ca="1" si="84"/>
        <v>2</v>
      </c>
      <c r="H175" t="str">
        <f t="shared" ca="1" si="85"/>
        <v>College</v>
      </c>
      <c r="I175">
        <f t="shared" ca="1" si="86"/>
        <v>1</v>
      </c>
      <c r="J175">
        <f t="shared" ca="1" si="87"/>
        <v>3</v>
      </c>
      <c r="K175">
        <f t="shared" ca="1" si="88"/>
        <v>86694</v>
      </c>
      <c r="L175">
        <f t="shared" ca="1" si="89"/>
        <v>8</v>
      </c>
      <c r="M175" t="str">
        <f t="shared" ca="1" si="90"/>
        <v>NewFarmland</v>
      </c>
      <c r="N175">
        <f t="shared" ca="1" si="91"/>
        <v>346776</v>
      </c>
      <c r="O175">
        <f t="shared" ca="1" si="92"/>
        <v>187268.51549779047</v>
      </c>
      <c r="P175">
        <f t="shared" ca="1" si="93"/>
        <v>97303.65977202839</v>
      </c>
      <c r="Q175">
        <f t="shared" ca="1" si="94"/>
        <v>66526</v>
      </c>
      <c r="R175">
        <f t="shared" ca="1" si="95"/>
        <v>49800.417180854522</v>
      </c>
      <c r="S175">
        <f t="shared" ca="1" si="96"/>
        <v>111848.7338924967</v>
      </c>
      <c r="T175">
        <f t="shared" ca="1" si="97"/>
        <v>555928.39366452512</v>
      </c>
      <c r="U175">
        <f t="shared" ca="1" si="98"/>
        <v>303594.93267864501</v>
      </c>
      <c r="V175">
        <f t="shared" ca="1" si="99"/>
        <v>252333.46098588011</v>
      </c>
      <c r="AF175" s="7">
        <f t="shared" ca="1" si="78"/>
        <v>1</v>
      </c>
      <c r="AG175">
        <f t="shared" ca="1" si="79"/>
        <v>0</v>
      </c>
      <c r="AI175" s="8"/>
      <c r="AN175" s="7">
        <f ca="1">IF(Table1[[#This Row],[Column5]]="Teaching",1,0)</f>
        <v>0</v>
      </c>
      <c r="AO175">
        <f ca="1">IF(Table1[[#This Row],[Column5]]="Health",1,0)</f>
        <v>0</v>
      </c>
      <c r="AP175">
        <f ca="1">IF(Table1[[#This Row],[Column5]]="IT",1,0)</f>
        <v>0</v>
      </c>
      <c r="AQ175">
        <f ca="1">IF(Table1[[#This Row],[Column5]]="Construction",1,0)</f>
        <v>0</v>
      </c>
      <c r="AR175">
        <f ca="1">IF(Table1[[#This Row],[Column5]]="Agriculture",1,0)</f>
        <v>0</v>
      </c>
      <c r="AS175">
        <f ca="1">IF(Table1[[#This Row],[Column5]]="General",1,0)</f>
        <v>1</v>
      </c>
      <c r="AT175" s="8"/>
      <c r="AZ175" s="7">
        <f t="shared" ca="1" si="116"/>
        <v>31915.965370804308</v>
      </c>
      <c r="BC175" s="8"/>
      <c r="BE175" s="7">
        <f t="shared" ca="1" si="100"/>
        <v>0</v>
      </c>
      <c r="BG175" s="8"/>
      <c r="BI175" s="7"/>
      <c r="BJ175" s="21">
        <f t="shared" ca="1" si="101"/>
        <v>0.79673063017550683</v>
      </c>
      <c r="BK175">
        <f t="shared" ca="1" si="102"/>
        <v>0</v>
      </c>
      <c r="BL175" s="8"/>
      <c r="BN175" s="7">
        <f t="shared" ca="1" si="103"/>
        <v>77734</v>
      </c>
      <c r="BO175" s="42">
        <f t="shared" ca="1" si="104"/>
        <v>0</v>
      </c>
      <c r="BP175" s="42">
        <f t="shared" ca="1" si="105"/>
        <v>0</v>
      </c>
      <c r="BQ175" s="42">
        <f t="shared" ca="1" si="106"/>
        <v>0</v>
      </c>
      <c r="BR175" s="42">
        <f t="shared" ca="1" si="107"/>
        <v>77734</v>
      </c>
      <c r="BS175" s="42">
        <f t="shared" ca="1" si="108"/>
        <v>0</v>
      </c>
      <c r="BT175" s="42">
        <f t="shared" ca="1" si="109"/>
        <v>0</v>
      </c>
      <c r="BU175" s="42">
        <f t="shared" ca="1" si="110"/>
        <v>0</v>
      </c>
      <c r="BV175" s="42">
        <f t="shared" ca="1" si="111"/>
        <v>0</v>
      </c>
      <c r="BW175" s="42">
        <f t="shared" ca="1" si="112"/>
        <v>0</v>
      </c>
      <c r="BX175" s="8">
        <f t="shared" ca="1" si="113"/>
        <v>0</v>
      </c>
      <c r="BZ175" s="7">
        <f t="shared" ca="1" si="114"/>
        <v>0</v>
      </c>
      <c r="CA175" s="42"/>
      <c r="CB175" s="42"/>
      <c r="CC175" s="42"/>
      <c r="CD175" s="8"/>
      <c r="CF175" s="7">
        <f t="shared" ca="1" si="115"/>
        <v>42</v>
      </c>
      <c r="CG175" s="42"/>
      <c r="CH175" s="8"/>
    </row>
    <row r="176" spans="2:86" x14ac:dyDescent="0.3">
      <c r="B176">
        <f t="shared" ca="1" si="80"/>
        <v>1</v>
      </c>
      <c r="C176" t="str">
        <f t="shared" ca="1" si="81"/>
        <v>Men</v>
      </c>
      <c r="D176">
        <f t="shared" ca="1" si="82"/>
        <v>44</v>
      </c>
      <c r="E176">
        <f t="shared" ca="1" si="83"/>
        <v>6</v>
      </c>
      <c r="F176" t="str">
        <f ca="1">VLOOKUP(E176,$Y$4:$Z$10:Z181,2,0)</f>
        <v>Agriculture</v>
      </c>
      <c r="G176">
        <f t="shared" ca="1" si="84"/>
        <v>1</v>
      </c>
      <c r="H176" t="str">
        <f t="shared" ca="1" si="85"/>
        <v>Highschool</v>
      </c>
      <c r="I176">
        <f t="shared" ca="1" si="86"/>
        <v>2</v>
      </c>
      <c r="J176">
        <f t="shared" ca="1" si="87"/>
        <v>2</v>
      </c>
      <c r="K176">
        <f t="shared" ca="1" si="88"/>
        <v>49450</v>
      </c>
      <c r="L176">
        <f t="shared" ca="1" si="89"/>
        <v>4</v>
      </c>
      <c r="M176" t="str">
        <f t="shared" ca="1" si="90"/>
        <v>Alberta</v>
      </c>
      <c r="N176">
        <f t="shared" ca="1" si="91"/>
        <v>247250</v>
      </c>
      <c r="O176">
        <f t="shared" ca="1" si="92"/>
        <v>63148.49582757317</v>
      </c>
      <c r="P176">
        <f t="shared" ca="1" si="93"/>
        <v>45715.334920639871</v>
      </c>
      <c r="Q176">
        <f t="shared" ca="1" si="94"/>
        <v>12141</v>
      </c>
      <c r="R176">
        <f t="shared" ca="1" si="95"/>
        <v>67766.515943711885</v>
      </c>
      <c r="S176">
        <f t="shared" ca="1" si="96"/>
        <v>2521.9953230407864</v>
      </c>
      <c r="T176">
        <f t="shared" ca="1" si="97"/>
        <v>295487.33024368068</v>
      </c>
      <c r="U176">
        <f t="shared" ca="1" si="98"/>
        <v>143056.01177128506</v>
      </c>
      <c r="V176">
        <f t="shared" ca="1" si="99"/>
        <v>152431.31847239562</v>
      </c>
      <c r="AF176" s="7">
        <f t="shared" ca="1" si="78"/>
        <v>0</v>
      </c>
      <c r="AG176">
        <f t="shared" ca="1" si="79"/>
        <v>1</v>
      </c>
      <c r="AI176" s="8"/>
      <c r="AN176" s="7">
        <f ca="1">IF(Table1[[#This Row],[Column5]]="Teaching",1,0)</f>
        <v>0</v>
      </c>
      <c r="AO176">
        <f ca="1">IF(Table1[[#This Row],[Column5]]="Health",1,0)</f>
        <v>0</v>
      </c>
      <c r="AP176">
        <f ca="1">IF(Table1[[#This Row],[Column5]]="IT",1,0)</f>
        <v>0</v>
      </c>
      <c r="AQ176">
        <f ca="1">IF(Table1[[#This Row],[Column5]]="Construction",1,0)</f>
        <v>0</v>
      </c>
      <c r="AR176">
        <f ca="1">IF(Table1[[#This Row],[Column5]]="Agriculture",1,0)</f>
        <v>1</v>
      </c>
      <c r="AS176">
        <f ca="1">IF(Table1[[#This Row],[Column5]]="General",1,0)</f>
        <v>0</v>
      </c>
      <c r="AT176" s="8"/>
      <c r="AZ176" s="7">
        <f t="shared" ca="1" si="116"/>
        <v>53183.271266011419</v>
      </c>
      <c r="BC176" s="8"/>
      <c r="BE176" s="7">
        <f t="shared" ca="1" si="100"/>
        <v>0</v>
      </c>
      <c r="BG176" s="8"/>
      <c r="BI176" s="7"/>
      <c r="BJ176" s="21">
        <f t="shared" ca="1" si="101"/>
        <v>0.54002732454896096</v>
      </c>
      <c r="BK176">
        <f t="shared" ca="1" si="102"/>
        <v>0</v>
      </c>
      <c r="BL176" s="8"/>
      <c r="BN176" s="7">
        <f t="shared" ca="1" si="103"/>
        <v>0</v>
      </c>
      <c r="BO176" s="42">
        <f t="shared" ca="1" si="104"/>
        <v>0</v>
      </c>
      <c r="BP176" s="42">
        <f t="shared" ca="1" si="105"/>
        <v>0</v>
      </c>
      <c r="BQ176" s="42">
        <f t="shared" ca="1" si="106"/>
        <v>0</v>
      </c>
      <c r="BR176" s="42">
        <f t="shared" ca="1" si="107"/>
        <v>0</v>
      </c>
      <c r="BS176" s="42">
        <f t="shared" ca="1" si="108"/>
        <v>0</v>
      </c>
      <c r="BT176" s="42">
        <f t="shared" ca="1" si="109"/>
        <v>0</v>
      </c>
      <c r="BU176" s="42">
        <f t="shared" ca="1" si="110"/>
        <v>86694</v>
      </c>
      <c r="BV176" s="42">
        <f t="shared" ca="1" si="111"/>
        <v>0</v>
      </c>
      <c r="BW176" s="42">
        <f t="shared" ca="1" si="112"/>
        <v>0</v>
      </c>
      <c r="BX176" s="8">
        <f t="shared" ca="1" si="113"/>
        <v>0</v>
      </c>
      <c r="BZ176" s="7">
        <f t="shared" ca="1" si="114"/>
        <v>0</v>
      </c>
      <c r="CA176" s="42"/>
      <c r="CB176" s="42"/>
      <c r="CC176" s="42"/>
      <c r="CD176" s="8"/>
      <c r="CF176" s="7">
        <f t="shared" ca="1" si="115"/>
        <v>43</v>
      </c>
      <c r="CG176" s="42"/>
      <c r="CH176" s="8"/>
    </row>
    <row r="177" spans="2:86" x14ac:dyDescent="0.3">
      <c r="B177">
        <f t="shared" ca="1" si="80"/>
        <v>2</v>
      </c>
      <c r="C177" t="str">
        <f t="shared" ca="1" si="81"/>
        <v>Women</v>
      </c>
      <c r="D177">
        <f t="shared" ca="1" si="82"/>
        <v>43</v>
      </c>
      <c r="E177">
        <f t="shared" ca="1" si="83"/>
        <v>3</v>
      </c>
      <c r="F177" t="str">
        <f ca="1">VLOOKUP(E177,$Y$4:$Z$10:Z182,2,0)</f>
        <v>Teaching</v>
      </c>
      <c r="G177">
        <f t="shared" ca="1" si="84"/>
        <v>4</v>
      </c>
      <c r="H177" t="str">
        <f t="shared" ca="1" si="85"/>
        <v>Technical</v>
      </c>
      <c r="I177">
        <f t="shared" ca="1" si="86"/>
        <v>0</v>
      </c>
      <c r="J177">
        <f t="shared" ca="1" si="87"/>
        <v>2</v>
      </c>
      <c r="K177">
        <f t="shared" ca="1" si="88"/>
        <v>80144</v>
      </c>
      <c r="L177">
        <f t="shared" ca="1" si="89"/>
        <v>3</v>
      </c>
      <c r="M177" t="str">
        <f t="shared" ca="1" si="90"/>
        <v>Northwest Ter</v>
      </c>
      <c r="N177">
        <f t="shared" ca="1" si="91"/>
        <v>480864</v>
      </c>
      <c r="O177">
        <f t="shared" ca="1" si="92"/>
        <v>88677.134820611493</v>
      </c>
      <c r="P177">
        <f t="shared" ca="1" si="93"/>
        <v>22456.720539237202</v>
      </c>
      <c r="Q177">
        <f t="shared" ca="1" si="94"/>
        <v>4628</v>
      </c>
      <c r="R177">
        <f t="shared" ca="1" si="95"/>
        <v>115858.41034586752</v>
      </c>
      <c r="S177">
        <f t="shared" ca="1" si="96"/>
        <v>89941.408368456803</v>
      </c>
      <c r="T177">
        <f t="shared" ca="1" si="97"/>
        <v>593262.12890769402</v>
      </c>
      <c r="U177">
        <f t="shared" ca="1" si="98"/>
        <v>209163.54516647902</v>
      </c>
      <c r="V177">
        <f t="shared" ca="1" si="99"/>
        <v>384098.583741215</v>
      </c>
      <c r="AF177" s="7">
        <f t="shared" ca="1" si="78"/>
        <v>0</v>
      </c>
      <c r="AG177">
        <f t="shared" ca="1" si="79"/>
        <v>1</v>
      </c>
      <c r="AI177" s="8"/>
      <c r="AN177" s="7">
        <f ca="1">IF(Table1[[#This Row],[Column5]]="Teaching",1,0)</f>
        <v>1</v>
      </c>
      <c r="AO177">
        <f ca="1">IF(Table1[[#This Row],[Column5]]="Health",1,0)</f>
        <v>0</v>
      </c>
      <c r="AP177">
        <f ca="1">IF(Table1[[#This Row],[Column5]]="IT",1,0)</f>
        <v>0</v>
      </c>
      <c r="AQ177">
        <f ca="1">IF(Table1[[#This Row],[Column5]]="Construction",1,0)</f>
        <v>0</v>
      </c>
      <c r="AR177">
        <f ca="1">IF(Table1[[#This Row],[Column5]]="Agriculture",1,0)</f>
        <v>0</v>
      </c>
      <c r="AS177">
        <f ca="1">IF(Table1[[#This Row],[Column5]]="General",1,0)</f>
        <v>0</v>
      </c>
      <c r="AT177" s="8"/>
      <c r="AZ177" s="7">
        <f t="shared" ca="1" si="116"/>
        <v>32434.553257342795</v>
      </c>
      <c r="BC177" s="8"/>
      <c r="BE177" s="7">
        <f t="shared" ca="1" si="100"/>
        <v>0</v>
      </c>
      <c r="BG177" s="8"/>
      <c r="BI177" s="7"/>
      <c r="BJ177" s="21">
        <f t="shared" ca="1" si="101"/>
        <v>0.25540342094063972</v>
      </c>
      <c r="BK177">
        <f t="shared" ca="1" si="102"/>
        <v>1</v>
      </c>
      <c r="BL177" s="8"/>
      <c r="BN177" s="7">
        <f t="shared" ca="1" si="103"/>
        <v>0</v>
      </c>
      <c r="BO177" s="42">
        <f t="shared" ca="1" si="104"/>
        <v>0</v>
      </c>
      <c r="BP177" s="42">
        <f t="shared" ca="1" si="105"/>
        <v>0</v>
      </c>
      <c r="BQ177" s="42">
        <f t="shared" ca="1" si="106"/>
        <v>49450</v>
      </c>
      <c r="BR177" s="42">
        <f t="shared" ca="1" si="107"/>
        <v>0</v>
      </c>
      <c r="BS177" s="42">
        <f t="shared" ca="1" si="108"/>
        <v>0</v>
      </c>
      <c r="BT177" s="42">
        <f t="shared" ca="1" si="109"/>
        <v>0</v>
      </c>
      <c r="BU177" s="42">
        <f t="shared" ca="1" si="110"/>
        <v>0</v>
      </c>
      <c r="BV177" s="42">
        <f t="shared" ca="1" si="111"/>
        <v>0</v>
      </c>
      <c r="BW177" s="42">
        <f t="shared" ca="1" si="112"/>
        <v>0</v>
      </c>
      <c r="BX177" s="8">
        <f t="shared" ca="1" si="113"/>
        <v>0</v>
      </c>
      <c r="BZ177" s="7">
        <f t="shared" ca="1" si="114"/>
        <v>1</v>
      </c>
      <c r="CA177" s="42"/>
      <c r="CB177" s="42"/>
      <c r="CC177" s="42"/>
      <c r="CD177" s="8"/>
      <c r="CF177" s="7">
        <f t="shared" ca="1" si="115"/>
        <v>44</v>
      </c>
      <c r="CG177" s="42"/>
      <c r="CH177" s="8"/>
    </row>
    <row r="178" spans="2:86" x14ac:dyDescent="0.3">
      <c r="B178">
        <f t="shared" ca="1" si="80"/>
        <v>2</v>
      </c>
      <c r="C178" t="str">
        <f t="shared" ca="1" si="81"/>
        <v>Women</v>
      </c>
      <c r="D178">
        <f t="shared" ca="1" si="82"/>
        <v>40</v>
      </c>
      <c r="E178">
        <f t="shared" ca="1" si="83"/>
        <v>6</v>
      </c>
      <c r="F178" t="str">
        <f ca="1">VLOOKUP(E178,$Y$4:$Z$10:Z183,2,0)</f>
        <v>Agriculture</v>
      </c>
      <c r="G178">
        <f t="shared" ca="1" si="84"/>
        <v>4</v>
      </c>
      <c r="H178" t="str">
        <f t="shared" ca="1" si="85"/>
        <v>Technical</v>
      </c>
      <c r="I178">
        <f t="shared" ca="1" si="86"/>
        <v>4</v>
      </c>
      <c r="J178">
        <f t="shared" ca="1" si="87"/>
        <v>1</v>
      </c>
      <c r="K178">
        <f t="shared" ca="1" si="88"/>
        <v>32940</v>
      </c>
      <c r="L178">
        <f t="shared" ca="1" si="89"/>
        <v>6</v>
      </c>
      <c r="M178" t="str">
        <f t="shared" ca="1" si="90"/>
        <v>Manitoba</v>
      </c>
      <c r="N178">
        <f t="shared" ca="1" si="91"/>
        <v>98820</v>
      </c>
      <c r="O178">
        <f t="shared" ca="1" si="92"/>
        <v>6008.3852602533034</v>
      </c>
      <c r="P178">
        <f t="shared" ca="1" si="93"/>
        <v>17604.522817146146</v>
      </c>
      <c r="Q178">
        <f t="shared" ca="1" si="94"/>
        <v>10261</v>
      </c>
      <c r="R178">
        <f t="shared" ca="1" si="95"/>
        <v>5054.6831791603418</v>
      </c>
      <c r="S178">
        <f t="shared" ca="1" si="96"/>
        <v>12670.156400841959</v>
      </c>
      <c r="T178">
        <f t="shared" ca="1" si="97"/>
        <v>129094.6792179881</v>
      </c>
      <c r="U178">
        <f t="shared" ca="1" si="98"/>
        <v>21324.068439413648</v>
      </c>
      <c r="V178">
        <f t="shared" ca="1" si="99"/>
        <v>107770.61077857445</v>
      </c>
      <c r="AF178" s="7">
        <f t="shared" ca="1" si="78"/>
        <v>0</v>
      </c>
      <c r="AG178">
        <f t="shared" ca="1" si="79"/>
        <v>1</v>
      </c>
      <c r="AI178" s="8"/>
      <c r="AN178" s="7">
        <f ca="1">IF(Table1[[#This Row],[Column5]]="Teaching",1,0)</f>
        <v>0</v>
      </c>
      <c r="AO178">
        <f ca="1">IF(Table1[[#This Row],[Column5]]="Health",1,0)</f>
        <v>0</v>
      </c>
      <c r="AP178">
        <f ca="1">IF(Table1[[#This Row],[Column5]]="IT",1,0)</f>
        <v>0</v>
      </c>
      <c r="AQ178">
        <f ca="1">IF(Table1[[#This Row],[Column5]]="Construction",1,0)</f>
        <v>0</v>
      </c>
      <c r="AR178">
        <f ca="1">IF(Table1[[#This Row],[Column5]]="Agriculture",1,0)</f>
        <v>1</v>
      </c>
      <c r="AS178">
        <f ca="1">IF(Table1[[#This Row],[Column5]]="General",1,0)</f>
        <v>0</v>
      </c>
      <c r="AT178" s="8"/>
      <c r="AZ178" s="7">
        <f t="shared" ca="1" si="116"/>
        <v>22857.667460319935</v>
      </c>
      <c r="BC178" s="8"/>
      <c r="BE178" s="7">
        <f t="shared" ca="1" si="100"/>
        <v>1</v>
      </c>
      <c r="BG178" s="8"/>
      <c r="BI178" s="7"/>
      <c r="BJ178" s="21">
        <f t="shared" ca="1" si="101"/>
        <v>0.18441208911586537</v>
      </c>
      <c r="BK178">
        <f t="shared" ca="1" si="102"/>
        <v>1</v>
      </c>
      <c r="BL178" s="8"/>
      <c r="BN178" s="7">
        <f t="shared" ca="1" si="103"/>
        <v>0</v>
      </c>
      <c r="BO178" s="42">
        <f t="shared" ca="1" si="104"/>
        <v>0</v>
      </c>
      <c r="BP178" s="42">
        <f t="shared" ca="1" si="105"/>
        <v>80144</v>
      </c>
      <c r="BQ178" s="42">
        <f t="shared" ca="1" si="106"/>
        <v>0</v>
      </c>
      <c r="BR178" s="42">
        <f t="shared" ca="1" si="107"/>
        <v>0</v>
      </c>
      <c r="BS178" s="42">
        <f t="shared" ca="1" si="108"/>
        <v>0</v>
      </c>
      <c r="BT178" s="42">
        <f t="shared" ca="1" si="109"/>
        <v>0</v>
      </c>
      <c r="BU178" s="42">
        <f t="shared" ca="1" si="110"/>
        <v>0</v>
      </c>
      <c r="BV178" s="42">
        <f t="shared" ca="1" si="111"/>
        <v>0</v>
      </c>
      <c r="BW178" s="42">
        <f t="shared" ca="1" si="112"/>
        <v>0</v>
      </c>
      <c r="BX178" s="8">
        <f t="shared" ca="1" si="113"/>
        <v>0</v>
      </c>
      <c r="BZ178" s="7">
        <f t="shared" ca="1" si="114"/>
        <v>1</v>
      </c>
      <c r="CA178" s="42"/>
      <c r="CB178" s="42"/>
      <c r="CC178" s="42"/>
      <c r="CD178" s="8"/>
      <c r="CF178" s="7">
        <f t="shared" ca="1" si="115"/>
        <v>43</v>
      </c>
      <c r="CG178" s="42"/>
      <c r="CH178" s="8"/>
    </row>
    <row r="179" spans="2:86" x14ac:dyDescent="0.3">
      <c r="B179">
        <f t="shared" ca="1" si="80"/>
        <v>2</v>
      </c>
      <c r="C179" t="str">
        <f t="shared" ca="1" si="81"/>
        <v>Women</v>
      </c>
      <c r="D179">
        <f t="shared" ca="1" si="82"/>
        <v>33</v>
      </c>
      <c r="E179">
        <f t="shared" ca="1" si="83"/>
        <v>6</v>
      </c>
      <c r="F179" t="str">
        <f ca="1">VLOOKUP(E179,$Y$4:$Z$10:Z184,2,0)</f>
        <v>Agriculture</v>
      </c>
      <c r="G179">
        <f t="shared" ca="1" si="84"/>
        <v>2</v>
      </c>
      <c r="H179" t="str">
        <f t="shared" ca="1" si="85"/>
        <v>College</v>
      </c>
      <c r="I179">
        <f t="shared" ca="1" si="86"/>
        <v>4</v>
      </c>
      <c r="J179">
        <f t="shared" ca="1" si="87"/>
        <v>1</v>
      </c>
      <c r="K179">
        <f t="shared" ca="1" si="88"/>
        <v>34185</v>
      </c>
      <c r="L179">
        <f t="shared" ca="1" si="89"/>
        <v>7</v>
      </c>
      <c r="M179" t="str">
        <f t="shared" ca="1" si="90"/>
        <v>Ontario</v>
      </c>
      <c r="N179">
        <f t="shared" ca="1" si="91"/>
        <v>170925</v>
      </c>
      <c r="O179">
        <f t="shared" ca="1" si="92"/>
        <v>47507.682371060655</v>
      </c>
      <c r="P179">
        <f t="shared" ca="1" si="93"/>
        <v>27456.277881090853</v>
      </c>
      <c r="Q179">
        <f t="shared" ca="1" si="94"/>
        <v>11779</v>
      </c>
      <c r="R179">
        <f t="shared" ca="1" si="95"/>
        <v>29539.425651181391</v>
      </c>
      <c r="S179">
        <f t="shared" ca="1" si="96"/>
        <v>12558.883536290819</v>
      </c>
      <c r="T179">
        <f t="shared" ca="1" si="97"/>
        <v>210940.16141738166</v>
      </c>
      <c r="U179">
        <f t="shared" ca="1" si="98"/>
        <v>88826.108022242042</v>
      </c>
      <c r="V179">
        <f t="shared" ca="1" si="99"/>
        <v>122114.05339513962</v>
      </c>
      <c r="AF179" s="7">
        <f t="shared" ca="1" si="78"/>
        <v>1</v>
      </c>
      <c r="AG179">
        <f t="shared" ca="1" si="79"/>
        <v>0</v>
      </c>
      <c r="AI179" s="8"/>
      <c r="AN179" s="7">
        <f ca="1">IF(Table1[[#This Row],[Column5]]="Teaching",1,0)</f>
        <v>0</v>
      </c>
      <c r="AO179">
        <f ca="1">IF(Table1[[#This Row],[Column5]]="Health",1,0)</f>
        <v>0</v>
      </c>
      <c r="AP179">
        <f ca="1">IF(Table1[[#This Row],[Column5]]="IT",1,0)</f>
        <v>0</v>
      </c>
      <c r="AQ179">
        <f ca="1">IF(Table1[[#This Row],[Column5]]="Construction",1,0)</f>
        <v>0</v>
      </c>
      <c r="AR179">
        <f ca="1">IF(Table1[[#This Row],[Column5]]="Agriculture",1,0)</f>
        <v>1</v>
      </c>
      <c r="AS179">
        <f ca="1">IF(Table1[[#This Row],[Column5]]="General",1,0)</f>
        <v>0</v>
      </c>
      <c r="AT179" s="8"/>
      <c r="AZ179" s="7">
        <f t="shared" ca="1" si="116"/>
        <v>11228.360269618601</v>
      </c>
      <c r="BC179" s="8"/>
      <c r="BE179" s="7">
        <f t="shared" ca="1" si="100"/>
        <v>0</v>
      </c>
      <c r="BG179" s="8"/>
      <c r="BI179" s="7"/>
      <c r="BJ179" s="21">
        <f t="shared" ca="1" si="101"/>
        <v>6.0801308037374047E-2</v>
      </c>
      <c r="BK179">
        <f t="shared" ca="1" si="102"/>
        <v>1</v>
      </c>
      <c r="BL179" s="8"/>
      <c r="BN179" s="7">
        <f t="shared" ca="1" si="103"/>
        <v>0</v>
      </c>
      <c r="BO179" s="42">
        <f t="shared" ca="1" si="104"/>
        <v>0</v>
      </c>
      <c r="BP179" s="42">
        <f t="shared" ca="1" si="105"/>
        <v>0</v>
      </c>
      <c r="BQ179" s="42">
        <f t="shared" ca="1" si="106"/>
        <v>0</v>
      </c>
      <c r="BR179" s="42">
        <f t="shared" ca="1" si="107"/>
        <v>0</v>
      </c>
      <c r="BS179" s="42">
        <f t="shared" ca="1" si="108"/>
        <v>32940</v>
      </c>
      <c r="BT179" s="42">
        <f t="shared" ca="1" si="109"/>
        <v>0</v>
      </c>
      <c r="BU179" s="42">
        <f t="shared" ca="1" si="110"/>
        <v>0</v>
      </c>
      <c r="BV179" s="42">
        <f t="shared" ca="1" si="111"/>
        <v>0</v>
      </c>
      <c r="BW179" s="42">
        <f t="shared" ca="1" si="112"/>
        <v>0</v>
      </c>
      <c r="BX179" s="8">
        <f t="shared" ca="1" si="113"/>
        <v>0</v>
      </c>
      <c r="BZ179" s="7">
        <f t="shared" ca="1" si="114"/>
        <v>0</v>
      </c>
      <c r="CA179" s="42"/>
      <c r="CB179" s="42"/>
      <c r="CC179" s="42"/>
      <c r="CD179" s="8"/>
      <c r="CF179" s="7">
        <f t="shared" ca="1" si="115"/>
        <v>40</v>
      </c>
      <c r="CG179" s="42"/>
      <c r="CH179" s="8"/>
    </row>
    <row r="180" spans="2:86" x14ac:dyDescent="0.3">
      <c r="B180">
        <f t="shared" ca="1" si="80"/>
        <v>1</v>
      </c>
      <c r="C180" t="str">
        <f t="shared" ca="1" si="81"/>
        <v>Men</v>
      </c>
      <c r="D180">
        <f t="shared" ca="1" si="82"/>
        <v>36</v>
      </c>
      <c r="E180">
        <f t="shared" ca="1" si="83"/>
        <v>6</v>
      </c>
      <c r="F180" t="str">
        <f ca="1">VLOOKUP(E180,$Y$4:$Z$10:Z185,2,0)</f>
        <v>Agriculture</v>
      </c>
      <c r="G180">
        <f t="shared" ca="1" si="84"/>
        <v>4</v>
      </c>
      <c r="H180" t="str">
        <f t="shared" ca="1" si="85"/>
        <v>Technical</v>
      </c>
      <c r="I180">
        <f t="shared" ca="1" si="86"/>
        <v>0</v>
      </c>
      <c r="J180">
        <f t="shared" ca="1" si="87"/>
        <v>3</v>
      </c>
      <c r="K180">
        <f t="shared" ca="1" si="88"/>
        <v>61967</v>
      </c>
      <c r="L180">
        <f t="shared" ca="1" si="89"/>
        <v>1</v>
      </c>
      <c r="M180" t="str">
        <f t="shared" ca="1" si="90"/>
        <v>Yukon</v>
      </c>
      <c r="N180">
        <f t="shared" ca="1" si="91"/>
        <v>309835</v>
      </c>
      <c r="O180">
        <f t="shared" ca="1" si="92"/>
        <v>49059.277355423816</v>
      </c>
      <c r="P180">
        <f t="shared" ca="1" si="93"/>
        <v>122852.02096439795</v>
      </c>
      <c r="Q180">
        <f t="shared" ca="1" si="94"/>
        <v>49071</v>
      </c>
      <c r="R180">
        <f t="shared" ca="1" si="95"/>
        <v>24246.184480769854</v>
      </c>
      <c r="S180">
        <f t="shared" ca="1" si="96"/>
        <v>29388.86441380719</v>
      </c>
      <c r="T180">
        <f t="shared" ca="1" si="97"/>
        <v>462075.8853782051</v>
      </c>
      <c r="U180">
        <f t="shared" ca="1" si="98"/>
        <v>122376.46183619366</v>
      </c>
      <c r="V180">
        <f t="shared" ca="1" si="99"/>
        <v>339699.42354201141</v>
      </c>
      <c r="AF180" s="7">
        <f t="shared" ca="1" si="78"/>
        <v>1</v>
      </c>
      <c r="AG180">
        <f t="shared" ca="1" si="79"/>
        <v>0</v>
      </c>
      <c r="AI180" s="8"/>
      <c r="AN180" s="7">
        <f ca="1">IF(Table1[[#This Row],[Column5]]="Teaching",1,0)</f>
        <v>0</v>
      </c>
      <c r="AO180">
        <f ca="1">IF(Table1[[#This Row],[Column5]]="Health",1,0)</f>
        <v>0</v>
      </c>
      <c r="AP180">
        <f ca="1">IF(Table1[[#This Row],[Column5]]="IT",1,0)</f>
        <v>0</v>
      </c>
      <c r="AQ180">
        <f ca="1">IF(Table1[[#This Row],[Column5]]="Construction",1,0)</f>
        <v>0</v>
      </c>
      <c r="AR180">
        <f ca="1">IF(Table1[[#This Row],[Column5]]="Agriculture",1,0)</f>
        <v>1</v>
      </c>
      <c r="AS180">
        <f ca="1">IF(Table1[[#This Row],[Column5]]="General",1,0)</f>
        <v>0</v>
      </c>
      <c r="AT180" s="8"/>
      <c r="AZ180" s="7">
        <f t="shared" ca="1" si="116"/>
        <v>17604.522817146146</v>
      </c>
      <c r="BC180" s="8"/>
      <c r="BE180" s="7">
        <f t="shared" ca="1" si="100"/>
        <v>0</v>
      </c>
      <c r="BG180" s="8"/>
      <c r="BI180" s="7"/>
      <c r="BJ180" s="21">
        <f t="shared" ca="1" si="101"/>
        <v>0.27794460945479393</v>
      </c>
      <c r="BK180">
        <f t="shared" ca="1" si="102"/>
        <v>1</v>
      </c>
      <c r="BL180" s="8"/>
      <c r="BN180" s="7">
        <f t="shared" ca="1" si="103"/>
        <v>0</v>
      </c>
      <c r="BO180" s="42">
        <f t="shared" ca="1" si="104"/>
        <v>0</v>
      </c>
      <c r="BP180" s="42">
        <f t="shared" ca="1" si="105"/>
        <v>0</v>
      </c>
      <c r="BQ180" s="42">
        <f t="shared" ca="1" si="106"/>
        <v>0</v>
      </c>
      <c r="BR180" s="42">
        <f t="shared" ca="1" si="107"/>
        <v>0</v>
      </c>
      <c r="BS180" s="42">
        <f t="shared" ca="1" si="108"/>
        <v>0</v>
      </c>
      <c r="BT180" s="42">
        <f t="shared" ca="1" si="109"/>
        <v>34185</v>
      </c>
      <c r="BU180" s="42">
        <f t="shared" ca="1" si="110"/>
        <v>0</v>
      </c>
      <c r="BV180" s="42">
        <f t="shared" ca="1" si="111"/>
        <v>0</v>
      </c>
      <c r="BW180" s="42">
        <f t="shared" ca="1" si="112"/>
        <v>0</v>
      </c>
      <c r="BX180" s="8">
        <f t="shared" ca="1" si="113"/>
        <v>0</v>
      </c>
      <c r="BZ180" s="7">
        <f t="shared" ca="1" si="114"/>
        <v>0</v>
      </c>
      <c r="CA180" s="42"/>
      <c r="CB180" s="42"/>
      <c r="CC180" s="42"/>
      <c r="CD180" s="8"/>
      <c r="CF180" s="7">
        <f t="shared" ca="1" si="115"/>
        <v>33</v>
      </c>
      <c r="CG180" s="42"/>
      <c r="CH180" s="8"/>
    </row>
    <row r="181" spans="2:86" x14ac:dyDescent="0.3">
      <c r="B181">
        <f t="shared" ca="1" si="80"/>
        <v>1</v>
      </c>
      <c r="C181" t="str">
        <f t="shared" ca="1" si="81"/>
        <v>Men</v>
      </c>
      <c r="D181">
        <f t="shared" ca="1" si="82"/>
        <v>27</v>
      </c>
      <c r="E181">
        <f t="shared" ca="1" si="83"/>
        <v>4</v>
      </c>
      <c r="F181" t="str">
        <f ca="1">VLOOKUP(E181,$Y$4:$Z$10:Z186,2,0)</f>
        <v>IT</v>
      </c>
      <c r="G181">
        <f t="shared" ca="1" si="84"/>
        <v>3</v>
      </c>
      <c r="H181" t="str">
        <f t="shared" ca="1" si="85"/>
        <v>University</v>
      </c>
      <c r="I181">
        <f t="shared" ca="1" si="86"/>
        <v>1</v>
      </c>
      <c r="J181">
        <f t="shared" ca="1" si="87"/>
        <v>3</v>
      </c>
      <c r="K181">
        <f t="shared" ca="1" si="88"/>
        <v>70249</v>
      </c>
      <c r="L181">
        <f t="shared" ca="1" si="89"/>
        <v>2</v>
      </c>
      <c r="M181" t="str">
        <f t="shared" ca="1" si="90"/>
        <v>BC</v>
      </c>
      <c r="N181">
        <f t="shared" ca="1" si="91"/>
        <v>210747</v>
      </c>
      <c r="O181">
        <f t="shared" ca="1" si="92"/>
        <v>197174.64167801972</v>
      </c>
      <c r="P181">
        <f t="shared" ca="1" si="93"/>
        <v>73269.8133594471</v>
      </c>
      <c r="Q181">
        <f t="shared" ca="1" si="94"/>
        <v>73014</v>
      </c>
      <c r="R181">
        <f t="shared" ca="1" si="95"/>
        <v>77244.217911903295</v>
      </c>
      <c r="S181">
        <f t="shared" ca="1" si="96"/>
        <v>35037.285835049523</v>
      </c>
      <c r="T181">
        <f t="shared" ca="1" si="97"/>
        <v>319054.09919449664</v>
      </c>
      <c r="U181">
        <f t="shared" ca="1" si="98"/>
        <v>347432.859589923</v>
      </c>
      <c r="V181">
        <f t="shared" ca="1" si="99"/>
        <v>-28378.760395426361</v>
      </c>
      <c r="AF181" s="7">
        <f t="shared" ca="1" si="78"/>
        <v>0</v>
      </c>
      <c r="AG181">
        <f t="shared" ca="1" si="79"/>
        <v>1</v>
      </c>
      <c r="AI181" s="8"/>
      <c r="AN181" s="7">
        <f ca="1">IF(Table1[[#This Row],[Column5]]="Teaching",1,0)</f>
        <v>0</v>
      </c>
      <c r="AO181">
        <f ca="1">IF(Table1[[#This Row],[Column5]]="Health",1,0)</f>
        <v>0</v>
      </c>
      <c r="AP181">
        <f ca="1">IF(Table1[[#This Row],[Column5]]="IT",1,0)</f>
        <v>1</v>
      </c>
      <c r="AQ181">
        <f ca="1">IF(Table1[[#This Row],[Column5]]="Construction",1,0)</f>
        <v>0</v>
      </c>
      <c r="AR181">
        <f ca="1">IF(Table1[[#This Row],[Column5]]="Agriculture",1,0)</f>
        <v>0</v>
      </c>
      <c r="AS181">
        <f ca="1">IF(Table1[[#This Row],[Column5]]="General",1,0)</f>
        <v>0</v>
      </c>
      <c r="AT181" s="8"/>
      <c r="AZ181" s="7">
        <f t="shared" ca="1" si="116"/>
        <v>27456.277881090853</v>
      </c>
      <c r="BC181" s="8"/>
      <c r="BE181" s="7">
        <f t="shared" ca="1" si="100"/>
        <v>0</v>
      </c>
      <c r="BG181" s="8"/>
      <c r="BI181" s="7"/>
      <c r="BJ181" s="21">
        <f t="shared" ca="1" si="101"/>
        <v>0.15834001115246443</v>
      </c>
      <c r="BK181">
        <f t="shared" ca="1" si="102"/>
        <v>1</v>
      </c>
      <c r="BL181" s="8"/>
      <c r="BN181" s="7">
        <f t="shared" ca="1" si="103"/>
        <v>0</v>
      </c>
      <c r="BO181" s="42">
        <f t="shared" ca="1" si="104"/>
        <v>0</v>
      </c>
      <c r="BP181" s="42">
        <f t="shared" ca="1" si="105"/>
        <v>0</v>
      </c>
      <c r="BQ181" s="42">
        <f t="shared" ca="1" si="106"/>
        <v>0</v>
      </c>
      <c r="BR181" s="42">
        <f t="shared" ca="1" si="107"/>
        <v>0</v>
      </c>
      <c r="BS181" s="42">
        <f t="shared" ca="1" si="108"/>
        <v>0</v>
      </c>
      <c r="BT181" s="42">
        <f t="shared" ca="1" si="109"/>
        <v>0</v>
      </c>
      <c r="BU181" s="42">
        <f t="shared" ca="1" si="110"/>
        <v>0</v>
      </c>
      <c r="BV181" s="42">
        <f t="shared" ca="1" si="111"/>
        <v>0</v>
      </c>
      <c r="BW181" s="42">
        <f t="shared" ca="1" si="112"/>
        <v>0</v>
      </c>
      <c r="BX181" s="8">
        <f t="shared" ca="1" si="113"/>
        <v>0</v>
      </c>
      <c r="BZ181" s="7">
        <f t="shared" ca="1" si="114"/>
        <v>0</v>
      </c>
      <c r="CA181" s="42"/>
      <c r="CB181" s="42"/>
      <c r="CC181" s="42"/>
      <c r="CD181" s="8"/>
      <c r="CF181" s="7">
        <f t="shared" ca="1" si="115"/>
        <v>36</v>
      </c>
      <c r="CG181" s="42"/>
      <c r="CH181" s="8"/>
    </row>
    <row r="182" spans="2:86" x14ac:dyDescent="0.3">
      <c r="B182">
        <f t="shared" ca="1" si="80"/>
        <v>2</v>
      </c>
      <c r="C182" t="str">
        <f t="shared" ca="1" si="81"/>
        <v>Women</v>
      </c>
      <c r="D182">
        <f t="shared" ca="1" si="82"/>
        <v>41</v>
      </c>
      <c r="E182">
        <f t="shared" ca="1" si="83"/>
        <v>6</v>
      </c>
      <c r="F182" t="str">
        <f ca="1">VLOOKUP(E182,$Y$4:$Z$10:Z187,2,0)</f>
        <v>Agriculture</v>
      </c>
      <c r="G182">
        <f t="shared" ca="1" si="84"/>
        <v>4</v>
      </c>
      <c r="H182" t="str">
        <f t="shared" ca="1" si="85"/>
        <v>Technical</v>
      </c>
      <c r="I182">
        <f t="shared" ca="1" si="86"/>
        <v>1</v>
      </c>
      <c r="J182">
        <f t="shared" ca="1" si="87"/>
        <v>3</v>
      </c>
      <c r="K182">
        <f t="shared" ca="1" si="88"/>
        <v>40607</v>
      </c>
      <c r="L182">
        <f t="shared" ca="1" si="89"/>
        <v>9</v>
      </c>
      <c r="M182" t="str">
        <f t="shared" ca="1" si="90"/>
        <v>New Bruncwick</v>
      </c>
      <c r="N182">
        <f t="shared" ca="1" si="91"/>
        <v>203035</v>
      </c>
      <c r="O182">
        <f t="shared" ca="1" si="92"/>
        <v>92147.722992334151</v>
      </c>
      <c r="P182">
        <f t="shared" ca="1" si="93"/>
        <v>34460.18679072801</v>
      </c>
      <c r="Q182">
        <f t="shared" ca="1" si="94"/>
        <v>15488</v>
      </c>
      <c r="R182">
        <f t="shared" ca="1" si="95"/>
        <v>36376.400579667985</v>
      </c>
      <c r="S182">
        <f t="shared" ca="1" si="96"/>
        <v>32927.802924001298</v>
      </c>
      <c r="T182">
        <f t="shared" ca="1" si="97"/>
        <v>270422.98971472931</v>
      </c>
      <c r="U182">
        <f t="shared" ca="1" si="98"/>
        <v>144012.12357200214</v>
      </c>
      <c r="V182">
        <f t="shared" ca="1" si="99"/>
        <v>126410.86614272717</v>
      </c>
      <c r="AF182" s="7">
        <f t="shared" ca="1" si="78"/>
        <v>1</v>
      </c>
      <c r="AG182">
        <f t="shared" ca="1" si="79"/>
        <v>0</v>
      </c>
      <c r="AI182" s="8"/>
      <c r="AN182" s="7">
        <f ca="1">IF(Table1[[#This Row],[Column5]]="Teaching",1,0)</f>
        <v>0</v>
      </c>
      <c r="AO182">
        <f ca="1">IF(Table1[[#This Row],[Column5]]="Health",1,0)</f>
        <v>0</v>
      </c>
      <c r="AP182">
        <f ca="1">IF(Table1[[#This Row],[Column5]]="IT",1,0)</f>
        <v>0</v>
      </c>
      <c r="AQ182">
        <f ca="1">IF(Table1[[#This Row],[Column5]]="Construction",1,0)</f>
        <v>0</v>
      </c>
      <c r="AR182">
        <f ca="1">IF(Table1[[#This Row],[Column5]]="Agriculture",1,0)</f>
        <v>1</v>
      </c>
      <c r="AS182">
        <f ca="1">IF(Table1[[#This Row],[Column5]]="General",1,0)</f>
        <v>0</v>
      </c>
      <c r="AT182" s="8"/>
      <c r="AZ182" s="7">
        <f t="shared" ca="1" si="116"/>
        <v>40950.673654799313</v>
      </c>
      <c r="BC182" s="8"/>
      <c r="BE182" s="7">
        <f t="shared" ca="1" si="100"/>
        <v>0</v>
      </c>
      <c r="BG182" s="8"/>
      <c r="BI182" s="7"/>
      <c r="BJ182" s="21">
        <f t="shared" ca="1" si="101"/>
        <v>0.93559880652165728</v>
      </c>
      <c r="BK182">
        <f t="shared" ca="1" si="102"/>
        <v>0</v>
      </c>
      <c r="BL182" s="8"/>
      <c r="BN182" s="7">
        <f t="shared" ca="1" si="103"/>
        <v>70249</v>
      </c>
      <c r="BO182" s="42">
        <f t="shared" ca="1" si="104"/>
        <v>70249</v>
      </c>
      <c r="BP182" s="42">
        <f t="shared" ca="1" si="105"/>
        <v>0</v>
      </c>
      <c r="BQ182" s="42">
        <f t="shared" ca="1" si="106"/>
        <v>0</v>
      </c>
      <c r="BR182" s="42">
        <f t="shared" ca="1" si="107"/>
        <v>0</v>
      </c>
      <c r="BS182" s="42">
        <f t="shared" ca="1" si="108"/>
        <v>0</v>
      </c>
      <c r="BT182" s="42">
        <f t="shared" ca="1" si="109"/>
        <v>0</v>
      </c>
      <c r="BU182" s="42">
        <f t="shared" ca="1" si="110"/>
        <v>0</v>
      </c>
      <c r="BV182" s="42">
        <f t="shared" ca="1" si="111"/>
        <v>0</v>
      </c>
      <c r="BW182" s="42">
        <f t="shared" ca="1" si="112"/>
        <v>0</v>
      </c>
      <c r="BX182" s="8">
        <f t="shared" ca="1" si="113"/>
        <v>0</v>
      </c>
      <c r="BZ182" s="7">
        <f t="shared" ca="1" si="114"/>
        <v>1</v>
      </c>
      <c r="CA182" s="42"/>
      <c r="CB182" s="42"/>
      <c r="CC182" s="42"/>
      <c r="CD182" s="8"/>
      <c r="CF182" s="7">
        <f t="shared" ca="1" si="115"/>
        <v>0</v>
      </c>
      <c r="CG182" s="42"/>
      <c r="CH182" s="8"/>
    </row>
    <row r="183" spans="2:86" x14ac:dyDescent="0.3">
      <c r="B183">
        <f t="shared" ca="1" si="80"/>
        <v>1</v>
      </c>
      <c r="C183" t="str">
        <f t="shared" ca="1" si="81"/>
        <v>Men</v>
      </c>
      <c r="D183">
        <f t="shared" ca="1" si="82"/>
        <v>42</v>
      </c>
      <c r="E183">
        <f t="shared" ca="1" si="83"/>
        <v>4</v>
      </c>
      <c r="F183" t="str">
        <f ca="1">VLOOKUP(E183,$Y$4:$Z$10:Z188,2,0)</f>
        <v>IT</v>
      </c>
      <c r="G183">
        <f t="shared" ca="1" si="84"/>
        <v>2</v>
      </c>
      <c r="H183" t="str">
        <f t="shared" ca="1" si="85"/>
        <v>College</v>
      </c>
      <c r="I183">
        <f t="shared" ca="1" si="86"/>
        <v>3</v>
      </c>
      <c r="J183">
        <f t="shared" ca="1" si="87"/>
        <v>2</v>
      </c>
      <c r="K183">
        <f t="shared" ca="1" si="88"/>
        <v>82056</v>
      </c>
      <c r="L183">
        <f t="shared" ca="1" si="89"/>
        <v>2</v>
      </c>
      <c r="M183" t="str">
        <f t="shared" ca="1" si="90"/>
        <v>BC</v>
      </c>
      <c r="N183">
        <f t="shared" ca="1" si="91"/>
        <v>246168</v>
      </c>
      <c r="O183">
        <f t="shared" ca="1" si="92"/>
        <v>98533.21728796477</v>
      </c>
      <c r="P183">
        <f t="shared" ca="1" si="93"/>
        <v>88696.754058076229</v>
      </c>
      <c r="Q183">
        <f t="shared" ca="1" si="94"/>
        <v>37210</v>
      </c>
      <c r="R183">
        <f t="shared" ca="1" si="95"/>
        <v>48206.254512179657</v>
      </c>
      <c r="S183">
        <f t="shared" ca="1" si="96"/>
        <v>63153.505072785745</v>
      </c>
      <c r="T183">
        <f t="shared" ca="1" si="97"/>
        <v>398018.25913086196</v>
      </c>
      <c r="U183">
        <f t="shared" ca="1" si="98"/>
        <v>183949.47180014441</v>
      </c>
      <c r="V183">
        <f t="shared" ca="1" si="99"/>
        <v>214068.78733071755</v>
      </c>
      <c r="AF183" s="7">
        <f t="shared" ca="1" si="78"/>
        <v>1</v>
      </c>
      <c r="AG183">
        <f t="shared" ca="1" si="79"/>
        <v>0</v>
      </c>
      <c r="AI183" s="8"/>
      <c r="AN183" s="7">
        <f ca="1">IF(Table1[[#This Row],[Column5]]="Teaching",1,0)</f>
        <v>0</v>
      </c>
      <c r="AO183">
        <f ca="1">IF(Table1[[#This Row],[Column5]]="Health",1,0)</f>
        <v>0</v>
      </c>
      <c r="AP183">
        <f ca="1">IF(Table1[[#This Row],[Column5]]="IT",1,0)</f>
        <v>1</v>
      </c>
      <c r="AQ183">
        <f ca="1">IF(Table1[[#This Row],[Column5]]="Construction",1,0)</f>
        <v>0</v>
      </c>
      <c r="AR183">
        <f ca="1">IF(Table1[[#This Row],[Column5]]="Agriculture",1,0)</f>
        <v>0</v>
      </c>
      <c r="AS183">
        <f ca="1">IF(Table1[[#This Row],[Column5]]="General",1,0)</f>
        <v>0</v>
      </c>
      <c r="AT183" s="8"/>
      <c r="AZ183" s="7">
        <f t="shared" ca="1" si="116"/>
        <v>24423.271119815701</v>
      </c>
      <c r="BC183" s="8"/>
      <c r="BE183" s="7">
        <f t="shared" ca="1" si="100"/>
        <v>0</v>
      </c>
      <c r="BG183" s="8"/>
      <c r="BI183" s="7"/>
      <c r="BJ183" s="21">
        <f t="shared" ca="1" si="101"/>
        <v>0.45385141966820575</v>
      </c>
      <c r="BK183">
        <f t="shared" ca="1" si="102"/>
        <v>0</v>
      </c>
      <c r="BL183" s="8"/>
      <c r="BN183" s="7">
        <f t="shared" ca="1" si="103"/>
        <v>0</v>
      </c>
      <c r="BO183" s="42">
        <f t="shared" ca="1" si="104"/>
        <v>0</v>
      </c>
      <c r="BP183" s="42">
        <f t="shared" ca="1" si="105"/>
        <v>0</v>
      </c>
      <c r="BQ183" s="42">
        <f t="shared" ca="1" si="106"/>
        <v>0</v>
      </c>
      <c r="BR183" s="42">
        <f t="shared" ca="1" si="107"/>
        <v>0</v>
      </c>
      <c r="BS183" s="42">
        <f t="shared" ca="1" si="108"/>
        <v>0</v>
      </c>
      <c r="BT183" s="42">
        <f t="shared" ca="1" si="109"/>
        <v>0</v>
      </c>
      <c r="BU183" s="42">
        <f t="shared" ca="1" si="110"/>
        <v>0</v>
      </c>
      <c r="BV183" s="42">
        <f t="shared" ca="1" si="111"/>
        <v>40607</v>
      </c>
      <c r="BW183" s="42">
        <f t="shared" ca="1" si="112"/>
        <v>0</v>
      </c>
      <c r="BX183" s="8">
        <f t="shared" ca="1" si="113"/>
        <v>0</v>
      </c>
      <c r="BZ183" s="7">
        <f t="shared" ca="1" si="114"/>
        <v>0</v>
      </c>
      <c r="CA183" s="42"/>
      <c r="CB183" s="42"/>
      <c r="CC183" s="42"/>
      <c r="CD183" s="8"/>
      <c r="CF183" s="7">
        <f t="shared" ca="1" si="115"/>
        <v>41</v>
      </c>
      <c r="CG183" s="42"/>
      <c r="CH183" s="8"/>
    </row>
    <row r="184" spans="2:86" x14ac:dyDescent="0.3">
      <c r="B184">
        <f t="shared" ca="1" si="80"/>
        <v>1</v>
      </c>
      <c r="C184" t="str">
        <f t="shared" ca="1" si="81"/>
        <v>Men</v>
      </c>
      <c r="D184">
        <f t="shared" ca="1" si="82"/>
        <v>26</v>
      </c>
      <c r="E184">
        <f t="shared" ca="1" si="83"/>
        <v>1</v>
      </c>
      <c r="F184" t="str">
        <f ca="1">VLOOKUP(E184,$Y$4:$Z$10:Z189,2,0)</f>
        <v>Health</v>
      </c>
      <c r="G184">
        <f t="shared" ca="1" si="84"/>
        <v>4</v>
      </c>
      <c r="H184" t="str">
        <f t="shared" ca="1" si="85"/>
        <v>Technical</v>
      </c>
      <c r="I184">
        <f t="shared" ca="1" si="86"/>
        <v>4</v>
      </c>
      <c r="J184">
        <f t="shared" ca="1" si="87"/>
        <v>2</v>
      </c>
      <c r="K184">
        <f t="shared" ca="1" si="88"/>
        <v>49776</v>
      </c>
      <c r="L184">
        <f t="shared" ca="1" si="89"/>
        <v>8</v>
      </c>
      <c r="M184" t="str">
        <f t="shared" ca="1" si="90"/>
        <v>NewFarmland</v>
      </c>
      <c r="N184">
        <f t="shared" ca="1" si="91"/>
        <v>248880</v>
      </c>
      <c r="O184">
        <f t="shared" ca="1" si="92"/>
        <v>23713.845825504617</v>
      </c>
      <c r="P184">
        <f t="shared" ca="1" si="93"/>
        <v>13374.551343438605</v>
      </c>
      <c r="Q184">
        <f t="shared" ca="1" si="94"/>
        <v>7140</v>
      </c>
      <c r="R184">
        <f t="shared" ca="1" si="95"/>
        <v>81532.786258537788</v>
      </c>
      <c r="S184">
        <f t="shared" ca="1" si="96"/>
        <v>56563.569030879167</v>
      </c>
      <c r="T184">
        <f t="shared" ca="1" si="97"/>
        <v>318818.1203743178</v>
      </c>
      <c r="U184">
        <f t="shared" ca="1" si="98"/>
        <v>112386.6320840424</v>
      </c>
      <c r="V184">
        <f t="shared" ca="1" si="99"/>
        <v>206431.48829027539</v>
      </c>
      <c r="AF184" s="7">
        <f t="shared" ca="1" si="78"/>
        <v>1</v>
      </c>
      <c r="AG184">
        <f t="shared" ca="1" si="79"/>
        <v>0</v>
      </c>
      <c r="AI184" s="8"/>
      <c r="AN184" s="7">
        <f ca="1">IF(Table1[[#This Row],[Column5]]="Teaching",1,0)</f>
        <v>0</v>
      </c>
      <c r="AO184">
        <f ca="1">IF(Table1[[#This Row],[Column5]]="Health",1,0)</f>
        <v>1</v>
      </c>
      <c r="AP184">
        <f ca="1">IF(Table1[[#This Row],[Column5]]="IT",1,0)</f>
        <v>0</v>
      </c>
      <c r="AQ184">
        <f ca="1">IF(Table1[[#This Row],[Column5]]="Construction",1,0)</f>
        <v>0</v>
      </c>
      <c r="AR184">
        <f ca="1">IF(Table1[[#This Row],[Column5]]="Agriculture",1,0)</f>
        <v>0</v>
      </c>
      <c r="AS184">
        <f ca="1">IF(Table1[[#This Row],[Column5]]="General",1,0)</f>
        <v>0</v>
      </c>
      <c r="AT184" s="8"/>
      <c r="AZ184" s="7">
        <f t="shared" ca="1" si="116"/>
        <v>11486.728930242671</v>
      </c>
      <c r="BC184" s="8"/>
      <c r="BE184" s="7">
        <f t="shared" ca="1" si="100"/>
        <v>0</v>
      </c>
      <c r="BG184" s="8"/>
      <c r="BI184" s="7"/>
      <c r="BJ184" s="21">
        <f t="shared" ca="1" si="101"/>
        <v>0.40026817981201768</v>
      </c>
      <c r="BK184">
        <f t="shared" ca="1" si="102"/>
        <v>0</v>
      </c>
      <c r="BL184" s="8"/>
      <c r="BN184" s="7">
        <f t="shared" ca="1" si="103"/>
        <v>0</v>
      </c>
      <c r="BO184" s="42">
        <f t="shared" ca="1" si="104"/>
        <v>82056</v>
      </c>
      <c r="BP184" s="42">
        <f t="shared" ca="1" si="105"/>
        <v>0</v>
      </c>
      <c r="BQ184" s="42">
        <f t="shared" ca="1" si="106"/>
        <v>0</v>
      </c>
      <c r="BR184" s="42">
        <f t="shared" ca="1" si="107"/>
        <v>0</v>
      </c>
      <c r="BS184" s="42">
        <f t="shared" ca="1" si="108"/>
        <v>0</v>
      </c>
      <c r="BT184" s="42">
        <f t="shared" ca="1" si="109"/>
        <v>0</v>
      </c>
      <c r="BU184" s="42">
        <f t="shared" ca="1" si="110"/>
        <v>0</v>
      </c>
      <c r="BV184" s="42">
        <f t="shared" ca="1" si="111"/>
        <v>0</v>
      </c>
      <c r="BW184" s="42">
        <f t="shared" ca="1" si="112"/>
        <v>0</v>
      </c>
      <c r="BX184" s="8">
        <f t="shared" ca="1" si="113"/>
        <v>0</v>
      </c>
      <c r="BZ184" s="7">
        <f t="shared" ca="1" si="114"/>
        <v>0</v>
      </c>
      <c r="CA184" s="42"/>
      <c r="CB184" s="42"/>
      <c r="CC184" s="42"/>
      <c r="CD184" s="8"/>
      <c r="CF184" s="7">
        <f t="shared" ca="1" si="115"/>
        <v>42</v>
      </c>
      <c r="CG184" s="42"/>
      <c r="CH184" s="8"/>
    </row>
    <row r="185" spans="2:86" x14ac:dyDescent="0.3">
      <c r="B185">
        <f t="shared" ca="1" si="80"/>
        <v>1</v>
      </c>
      <c r="C185" t="str">
        <f t="shared" ca="1" si="81"/>
        <v>Men</v>
      </c>
      <c r="D185">
        <f t="shared" ca="1" si="82"/>
        <v>34</v>
      </c>
      <c r="E185">
        <f t="shared" ca="1" si="83"/>
        <v>5</v>
      </c>
      <c r="F185" t="str">
        <f ca="1">VLOOKUP(E185,$Y$4:$Z$10:Z190,2,0)</f>
        <v>General</v>
      </c>
      <c r="G185">
        <f t="shared" ca="1" si="84"/>
        <v>1</v>
      </c>
      <c r="H185" t="str">
        <f t="shared" ca="1" si="85"/>
        <v>Highschool</v>
      </c>
      <c r="I185">
        <f t="shared" ca="1" si="86"/>
        <v>0</v>
      </c>
      <c r="J185">
        <f t="shared" ca="1" si="87"/>
        <v>3</v>
      </c>
      <c r="K185">
        <f t="shared" ca="1" si="88"/>
        <v>46333</v>
      </c>
      <c r="L185">
        <f t="shared" ca="1" si="89"/>
        <v>8</v>
      </c>
      <c r="M185" t="str">
        <f t="shared" ca="1" si="90"/>
        <v>NewFarmland</v>
      </c>
      <c r="N185">
        <f t="shared" ca="1" si="91"/>
        <v>138999</v>
      </c>
      <c r="O185">
        <f t="shared" ca="1" si="92"/>
        <v>66329.551199110036</v>
      </c>
      <c r="P185">
        <f t="shared" ca="1" si="93"/>
        <v>34111.534034122567</v>
      </c>
      <c r="Q185">
        <f t="shared" ca="1" si="94"/>
        <v>32147</v>
      </c>
      <c r="R185">
        <f t="shared" ca="1" si="95"/>
        <v>8559.2684368100454</v>
      </c>
      <c r="S185">
        <f t="shared" ca="1" si="96"/>
        <v>372.66799320936093</v>
      </c>
      <c r="T185">
        <f t="shared" ca="1" si="97"/>
        <v>173483.20202733192</v>
      </c>
      <c r="U185">
        <f t="shared" ca="1" si="98"/>
        <v>107035.81963592008</v>
      </c>
      <c r="V185">
        <f t="shared" ca="1" si="99"/>
        <v>66447.38239141184</v>
      </c>
      <c r="AF185" s="7">
        <f t="shared" ca="1" si="78"/>
        <v>1</v>
      </c>
      <c r="AG185">
        <f t="shared" ca="1" si="79"/>
        <v>0</v>
      </c>
      <c r="AI185" s="8"/>
      <c r="AN185" s="7">
        <f ca="1">IF(Table1[[#This Row],[Column5]]="Teaching",1,0)</f>
        <v>0</v>
      </c>
      <c r="AO185">
        <f ca="1">IF(Table1[[#This Row],[Column5]]="Health",1,0)</f>
        <v>0</v>
      </c>
      <c r="AP185">
        <f ca="1">IF(Table1[[#This Row],[Column5]]="IT",1,0)</f>
        <v>0</v>
      </c>
      <c r="AQ185">
        <f ca="1">IF(Table1[[#This Row],[Column5]]="Construction",1,0)</f>
        <v>0</v>
      </c>
      <c r="AR185">
        <f ca="1">IF(Table1[[#This Row],[Column5]]="Agriculture",1,0)</f>
        <v>0</v>
      </c>
      <c r="AS185">
        <f ca="1">IF(Table1[[#This Row],[Column5]]="General",1,0)</f>
        <v>1</v>
      </c>
      <c r="AT185" s="8"/>
      <c r="AZ185" s="7">
        <f t="shared" ca="1" si="116"/>
        <v>44348.377029038114</v>
      </c>
      <c r="BC185" s="8"/>
      <c r="BE185" s="7">
        <f t="shared" ca="1" si="100"/>
        <v>0</v>
      </c>
      <c r="BG185" s="8"/>
      <c r="BI185" s="7"/>
      <c r="BJ185" s="21">
        <f t="shared" ca="1" si="101"/>
        <v>9.5282247772037199E-2</v>
      </c>
      <c r="BK185">
        <f t="shared" ca="1" si="102"/>
        <v>1</v>
      </c>
      <c r="BL185" s="8"/>
      <c r="BN185" s="7">
        <f t="shared" ca="1" si="103"/>
        <v>0</v>
      </c>
      <c r="BO185" s="42">
        <f t="shared" ca="1" si="104"/>
        <v>0</v>
      </c>
      <c r="BP185" s="42">
        <f t="shared" ca="1" si="105"/>
        <v>0</v>
      </c>
      <c r="BQ185" s="42">
        <f t="shared" ca="1" si="106"/>
        <v>0</v>
      </c>
      <c r="BR185" s="42">
        <f t="shared" ca="1" si="107"/>
        <v>0</v>
      </c>
      <c r="BS185" s="42">
        <f t="shared" ca="1" si="108"/>
        <v>0</v>
      </c>
      <c r="BT185" s="42">
        <f t="shared" ca="1" si="109"/>
        <v>0</v>
      </c>
      <c r="BU185" s="42">
        <f t="shared" ca="1" si="110"/>
        <v>49776</v>
      </c>
      <c r="BV185" s="42">
        <f t="shared" ca="1" si="111"/>
        <v>0</v>
      </c>
      <c r="BW185" s="42">
        <f t="shared" ca="1" si="112"/>
        <v>0</v>
      </c>
      <c r="BX185" s="8">
        <f t="shared" ca="1" si="113"/>
        <v>0</v>
      </c>
      <c r="BZ185" s="7">
        <f t="shared" ca="1" si="114"/>
        <v>1</v>
      </c>
      <c r="CA185" s="42"/>
      <c r="CB185" s="42"/>
      <c r="CC185" s="42"/>
      <c r="CD185" s="8"/>
      <c r="CF185" s="7">
        <f t="shared" ca="1" si="115"/>
        <v>26</v>
      </c>
      <c r="CG185" s="42"/>
      <c r="CH185" s="8"/>
    </row>
    <row r="186" spans="2:86" x14ac:dyDescent="0.3">
      <c r="B186">
        <f t="shared" ca="1" si="80"/>
        <v>1</v>
      </c>
      <c r="C186" t="str">
        <f t="shared" ca="1" si="81"/>
        <v>Men</v>
      </c>
      <c r="D186">
        <f t="shared" ca="1" si="82"/>
        <v>32</v>
      </c>
      <c r="E186">
        <f t="shared" ca="1" si="83"/>
        <v>4</v>
      </c>
      <c r="F186" t="str">
        <f ca="1">VLOOKUP(E186,$Y$4:$Z$10:Z191,2,0)</f>
        <v>IT</v>
      </c>
      <c r="G186">
        <f t="shared" ca="1" si="84"/>
        <v>3</v>
      </c>
      <c r="H186" t="str">
        <f t="shared" ca="1" si="85"/>
        <v>University</v>
      </c>
      <c r="I186">
        <f t="shared" ca="1" si="86"/>
        <v>2</v>
      </c>
      <c r="J186">
        <f t="shared" ca="1" si="87"/>
        <v>3</v>
      </c>
      <c r="K186">
        <f t="shared" ca="1" si="88"/>
        <v>60088</v>
      </c>
      <c r="L186">
        <f t="shared" ca="1" si="89"/>
        <v>1</v>
      </c>
      <c r="M186" t="str">
        <f t="shared" ca="1" si="90"/>
        <v>Yukon</v>
      </c>
      <c r="N186">
        <f t="shared" ca="1" si="91"/>
        <v>180264</v>
      </c>
      <c r="O186">
        <f t="shared" ca="1" si="92"/>
        <v>58227.866115958088</v>
      </c>
      <c r="P186">
        <f t="shared" ca="1" si="93"/>
        <v>43511.603834297573</v>
      </c>
      <c r="Q186">
        <f t="shared" ca="1" si="94"/>
        <v>8938</v>
      </c>
      <c r="R186">
        <f t="shared" ca="1" si="95"/>
        <v>45357.537030631422</v>
      </c>
      <c r="S186">
        <f t="shared" ca="1" si="96"/>
        <v>51687.235540533162</v>
      </c>
      <c r="T186">
        <f t="shared" ca="1" si="97"/>
        <v>275462.83937483071</v>
      </c>
      <c r="U186">
        <f t="shared" ca="1" si="98"/>
        <v>112523.4031465895</v>
      </c>
      <c r="V186">
        <f t="shared" ca="1" si="99"/>
        <v>162939.43622824122</v>
      </c>
      <c r="AF186" s="7">
        <f t="shared" ca="1" si="78"/>
        <v>0</v>
      </c>
      <c r="AG186">
        <f t="shared" ca="1" si="79"/>
        <v>1</v>
      </c>
      <c r="AI186" s="8"/>
      <c r="AN186" s="7">
        <f ca="1">IF(Table1[[#This Row],[Column5]]="Teaching",1,0)</f>
        <v>0</v>
      </c>
      <c r="AO186">
        <f ca="1">IF(Table1[[#This Row],[Column5]]="Health",1,0)</f>
        <v>0</v>
      </c>
      <c r="AP186">
        <f ca="1">IF(Table1[[#This Row],[Column5]]="IT",1,0)</f>
        <v>1</v>
      </c>
      <c r="AQ186">
        <f ca="1">IF(Table1[[#This Row],[Column5]]="Construction",1,0)</f>
        <v>0</v>
      </c>
      <c r="AR186">
        <f ca="1">IF(Table1[[#This Row],[Column5]]="Agriculture",1,0)</f>
        <v>0</v>
      </c>
      <c r="AS186">
        <f ca="1">IF(Table1[[#This Row],[Column5]]="General",1,0)</f>
        <v>0</v>
      </c>
      <c r="AT186" s="8"/>
      <c r="AZ186" s="7">
        <f t="shared" ca="1" si="116"/>
        <v>6687.2756717193024</v>
      </c>
      <c r="BC186" s="8"/>
      <c r="BE186" s="7">
        <f t="shared" ca="1" si="100"/>
        <v>0</v>
      </c>
      <c r="BG186" s="8"/>
      <c r="BI186" s="7"/>
      <c r="BJ186" s="21">
        <f t="shared" ca="1" si="101"/>
        <v>0.47719444887452456</v>
      </c>
      <c r="BK186">
        <f t="shared" ca="1" si="102"/>
        <v>0</v>
      </c>
      <c r="BL186" s="8"/>
      <c r="BN186" s="7">
        <f t="shared" ca="1" si="103"/>
        <v>0</v>
      </c>
      <c r="BO186" s="42">
        <f t="shared" ca="1" si="104"/>
        <v>0</v>
      </c>
      <c r="BP186" s="42">
        <f t="shared" ca="1" si="105"/>
        <v>0</v>
      </c>
      <c r="BQ186" s="42">
        <f t="shared" ca="1" si="106"/>
        <v>0</v>
      </c>
      <c r="BR186" s="42">
        <f t="shared" ca="1" si="107"/>
        <v>0</v>
      </c>
      <c r="BS186" s="42">
        <f t="shared" ca="1" si="108"/>
        <v>0</v>
      </c>
      <c r="BT186" s="42">
        <f t="shared" ca="1" si="109"/>
        <v>0</v>
      </c>
      <c r="BU186" s="42">
        <f t="shared" ca="1" si="110"/>
        <v>46333</v>
      </c>
      <c r="BV186" s="42">
        <f t="shared" ca="1" si="111"/>
        <v>0</v>
      </c>
      <c r="BW186" s="42">
        <f t="shared" ca="1" si="112"/>
        <v>0</v>
      </c>
      <c r="BX186" s="8">
        <f t="shared" ca="1" si="113"/>
        <v>0</v>
      </c>
      <c r="BZ186" s="7">
        <f t="shared" ca="1" si="114"/>
        <v>0</v>
      </c>
      <c r="CA186" s="42"/>
      <c r="CB186" s="42"/>
      <c r="CC186" s="42"/>
      <c r="CD186" s="8"/>
      <c r="CF186" s="7">
        <f t="shared" ca="1" si="115"/>
        <v>34</v>
      </c>
      <c r="CG186" s="42"/>
      <c r="CH186" s="8"/>
    </row>
    <row r="187" spans="2:86" x14ac:dyDescent="0.3">
      <c r="B187">
        <f t="shared" ca="1" si="80"/>
        <v>2</v>
      </c>
      <c r="C187" t="str">
        <f t="shared" ca="1" si="81"/>
        <v>Women</v>
      </c>
      <c r="D187">
        <f t="shared" ca="1" si="82"/>
        <v>34</v>
      </c>
      <c r="E187">
        <f t="shared" ca="1" si="83"/>
        <v>5</v>
      </c>
      <c r="F187" t="str">
        <f ca="1">VLOOKUP(E187,$Y$4:$Z$10:Z192,2,0)</f>
        <v>General</v>
      </c>
      <c r="G187">
        <f t="shared" ca="1" si="84"/>
        <v>2</v>
      </c>
      <c r="H187" t="str">
        <f t="shared" ca="1" si="85"/>
        <v>College</v>
      </c>
      <c r="I187">
        <f t="shared" ca="1" si="86"/>
        <v>3</v>
      </c>
      <c r="J187">
        <f t="shared" ca="1" si="87"/>
        <v>2</v>
      </c>
      <c r="K187">
        <f t="shared" ca="1" si="88"/>
        <v>51231</v>
      </c>
      <c r="L187">
        <f t="shared" ca="1" si="89"/>
        <v>2</v>
      </c>
      <c r="M187" t="str">
        <f t="shared" ca="1" si="90"/>
        <v>BC</v>
      </c>
      <c r="N187">
        <f t="shared" ca="1" si="91"/>
        <v>256155</v>
      </c>
      <c r="O187">
        <f t="shared" ca="1" si="92"/>
        <v>99465.319131406126</v>
      </c>
      <c r="P187">
        <f t="shared" ca="1" si="93"/>
        <v>37007.056826993503</v>
      </c>
      <c r="Q187">
        <f t="shared" ca="1" si="94"/>
        <v>18547</v>
      </c>
      <c r="R187">
        <f t="shared" ca="1" si="95"/>
        <v>21702.062010246998</v>
      </c>
      <c r="S187">
        <f t="shared" ca="1" si="96"/>
        <v>62970.594514162687</v>
      </c>
      <c r="T187">
        <f t="shared" ca="1" si="97"/>
        <v>356132.65134115616</v>
      </c>
      <c r="U187">
        <f t="shared" ca="1" si="98"/>
        <v>139714.38114165311</v>
      </c>
      <c r="V187">
        <f t="shared" ca="1" si="99"/>
        <v>216418.27019950305</v>
      </c>
      <c r="AF187" s="7">
        <f t="shared" ca="1" si="78"/>
        <v>0</v>
      </c>
      <c r="AG187">
        <f t="shared" ca="1" si="79"/>
        <v>1</v>
      </c>
      <c r="AI187" s="8"/>
      <c r="AN187" s="7">
        <f ca="1">IF(Table1[[#This Row],[Column5]]="Teaching",1,0)</f>
        <v>0</v>
      </c>
      <c r="AO187">
        <f ca="1">IF(Table1[[#This Row],[Column5]]="Health",1,0)</f>
        <v>0</v>
      </c>
      <c r="AP187">
        <f ca="1">IF(Table1[[#This Row],[Column5]]="IT",1,0)</f>
        <v>0</v>
      </c>
      <c r="AQ187">
        <f ca="1">IF(Table1[[#This Row],[Column5]]="Construction",1,0)</f>
        <v>0</v>
      </c>
      <c r="AR187">
        <f ca="1">IF(Table1[[#This Row],[Column5]]="Agriculture",1,0)</f>
        <v>0</v>
      </c>
      <c r="AS187">
        <f ca="1">IF(Table1[[#This Row],[Column5]]="General",1,0)</f>
        <v>1</v>
      </c>
      <c r="AT187" s="8"/>
      <c r="AZ187" s="7">
        <f t="shared" ca="1" si="116"/>
        <v>11370.511344707522</v>
      </c>
      <c r="BC187" s="8"/>
      <c r="BE187" s="7">
        <f t="shared" ca="1" si="100"/>
        <v>0</v>
      </c>
      <c r="BG187" s="8"/>
      <c r="BI187" s="7"/>
      <c r="BJ187" s="21">
        <f t="shared" ca="1" si="101"/>
        <v>0.32301439064903748</v>
      </c>
      <c r="BK187">
        <f t="shared" ca="1" si="102"/>
        <v>0</v>
      </c>
      <c r="BL187" s="8"/>
      <c r="BN187" s="7">
        <f t="shared" ca="1" si="103"/>
        <v>0</v>
      </c>
      <c r="BO187" s="42">
        <f t="shared" ca="1" si="104"/>
        <v>0</v>
      </c>
      <c r="BP187" s="42">
        <f t="shared" ca="1" si="105"/>
        <v>0</v>
      </c>
      <c r="BQ187" s="42">
        <f t="shared" ca="1" si="106"/>
        <v>0</v>
      </c>
      <c r="BR187" s="42">
        <f t="shared" ca="1" si="107"/>
        <v>0</v>
      </c>
      <c r="BS187" s="42">
        <f t="shared" ca="1" si="108"/>
        <v>0</v>
      </c>
      <c r="BT187" s="42">
        <f t="shared" ca="1" si="109"/>
        <v>0</v>
      </c>
      <c r="BU187" s="42">
        <f t="shared" ca="1" si="110"/>
        <v>0</v>
      </c>
      <c r="BV187" s="42">
        <f t="shared" ca="1" si="111"/>
        <v>0</v>
      </c>
      <c r="BW187" s="42">
        <f t="shared" ca="1" si="112"/>
        <v>0</v>
      </c>
      <c r="BX187" s="8">
        <f t="shared" ca="1" si="113"/>
        <v>0</v>
      </c>
      <c r="BZ187" s="7">
        <f t="shared" ca="1" si="114"/>
        <v>0</v>
      </c>
      <c r="CA187" s="42"/>
      <c r="CB187" s="42"/>
      <c r="CC187" s="42"/>
      <c r="CD187" s="8"/>
      <c r="CF187" s="7">
        <f t="shared" ca="1" si="115"/>
        <v>32</v>
      </c>
      <c r="CG187" s="42"/>
      <c r="CH187" s="8"/>
    </row>
    <row r="188" spans="2:86" x14ac:dyDescent="0.3">
      <c r="B188">
        <f t="shared" ca="1" si="80"/>
        <v>2</v>
      </c>
      <c r="C188" t="str">
        <f t="shared" ca="1" si="81"/>
        <v>Women</v>
      </c>
      <c r="D188">
        <f t="shared" ca="1" si="82"/>
        <v>31</v>
      </c>
      <c r="E188">
        <f t="shared" ca="1" si="83"/>
        <v>1</v>
      </c>
      <c r="F188" t="str">
        <f ca="1">VLOOKUP(E188,$Y$4:$Z$10:Z193,2,0)</f>
        <v>Health</v>
      </c>
      <c r="G188">
        <f t="shared" ca="1" si="84"/>
        <v>3</v>
      </c>
      <c r="H188" t="str">
        <f t="shared" ca="1" si="85"/>
        <v>University</v>
      </c>
      <c r="I188">
        <f t="shared" ca="1" si="86"/>
        <v>1</v>
      </c>
      <c r="J188">
        <f t="shared" ca="1" si="87"/>
        <v>2</v>
      </c>
      <c r="K188">
        <f t="shared" ca="1" si="88"/>
        <v>31405</v>
      </c>
      <c r="L188">
        <f t="shared" ca="1" si="89"/>
        <v>4</v>
      </c>
      <c r="M188" t="str">
        <f t="shared" ca="1" si="90"/>
        <v>Alberta</v>
      </c>
      <c r="N188">
        <f t="shared" ca="1" si="91"/>
        <v>157025</v>
      </c>
      <c r="O188">
        <f t="shared" ca="1" si="92"/>
        <v>66891.911183159842</v>
      </c>
      <c r="P188">
        <f t="shared" ca="1" si="93"/>
        <v>61664.111203050248</v>
      </c>
      <c r="Q188">
        <f t="shared" ca="1" si="94"/>
        <v>51360</v>
      </c>
      <c r="R188">
        <f t="shared" ca="1" si="95"/>
        <v>6366.6773197817702</v>
      </c>
      <c r="S188">
        <f t="shared" ca="1" si="96"/>
        <v>24258.26796525349</v>
      </c>
      <c r="T188">
        <f t="shared" ca="1" si="97"/>
        <v>242947.37916830374</v>
      </c>
      <c r="U188">
        <f t="shared" ca="1" si="98"/>
        <v>124618.58850294161</v>
      </c>
      <c r="V188">
        <f t="shared" ca="1" si="99"/>
        <v>118328.79066536213</v>
      </c>
      <c r="AF188" s="7">
        <f t="shared" ca="1" si="78"/>
        <v>1</v>
      </c>
      <c r="AG188">
        <f t="shared" ca="1" si="79"/>
        <v>0</v>
      </c>
      <c r="AI188" s="8"/>
      <c r="AN188" s="7">
        <f ca="1">IF(Table1[[#This Row],[Column5]]="Teaching",1,0)</f>
        <v>0</v>
      </c>
      <c r="AO188">
        <f ca="1">IF(Table1[[#This Row],[Column5]]="Health",1,0)</f>
        <v>1</v>
      </c>
      <c r="AP188">
        <f ca="1">IF(Table1[[#This Row],[Column5]]="IT",1,0)</f>
        <v>0</v>
      </c>
      <c r="AQ188">
        <f ca="1">IF(Table1[[#This Row],[Column5]]="Construction",1,0)</f>
        <v>0</v>
      </c>
      <c r="AR188">
        <f ca="1">IF(Table1[[#This Row],[Column5]]="Agriculture",1,0)</f>
        <v>0</v>
      </c>
      <c r="AS188">
        <f ca="1">IF(Table1[[#This Row],[Column5]]="General",1,0)</f>
        <v>0</v>
      </c>
      <c r="AT188" s="8"/>
      <c r="AZ188" s="7">
        <f t="shared" ca="1" si="116"/>
        <v>14503.867944765858</v>
      </c>
      <c r="BC188" s="8"/>
      <c r="BE188" s="7">
        <f t="shared" ca="1" si="100"/>
        <v>0</v>
      </c>
      <c r="BG188" s="8"/>
      <c r="BI188" s="7"/>
      <c r="BJ188" s="21">
        <f t="shared" ca="1" si="101"/>
        <v>0.38830129855519557</v>
      </c>
      <c r="BK188">
        <f t="shared" ca="1" si="102"/>
        <v>0</v>
      </c>
      <c r="BL188" s="8"/>
      <c r="BN188" s="7">
        <f t="shared" ca="1" si="103"/>
        <v>51231</v>
      </c>
      <c r="BO188" s="42">
        <f t="shared" ca="1" si="104"/>
        <v>51231</v>
      </c>
      <c r="BP188" s="42">
        <f t="shared" ca="1" si="105"/>
        <v>0</v>
      </c>
      <c r="BQ188" s="42">
        <f t="shared" ca="1" si="106"/>
        <v>0</v>
      </c>
      <c r="BR188" s="42">
        <f t="shared" ca="1" si="107"/>
        <v>0</v>
      </c>
      <c r="BS188" s="42">
        <f t="shared" ca="1" si="108"/>
        <v>0</v>
      </c>
      <c r="BT188" s="42">
        <f t="shared" ca="1" si="109"/>
        <v>0</v>
      </c>
      <c r="BU188" s="42">
        <f t="shared" ca="1" si="110"/>
        <v>0</v>
      </c>
      <c r="BV188" s="42">
        <f t="shared" ca="1" si="111"/>
        <v>0</v>
      </c>
      <c r="BW188" s="42">
        <f t="shared" ca="1" si="112"/>
        <v>0</v>
      </c>
      <c r="BX188" s="8">
        <f t="shared" ca="1" si="113"/>
        <v>0</v>
      </c>
      <c r="BZ188" s="7">
        <f t="shared" ca="1" si="114"/>
        <v>0</v>
      </c>
      <c r="CA188" s="42"/>
      <c r="CB188" s="42"/>
      <c r="CC188" s="42"/>
      <c r="CD188" s="8"/>
      <c r="CF188" s="7">
        <f t="shared" ca="1" si="115"/>
        <v>34</v>
      </c>
      <c r="CG188" s="42"/>
      <c r="CH188" s="8"/>
    </row>
    <row r="189" spans="2:86" x14ac:dyDescent="0.3">
      <c r="B189">
        <f t="shared" ca="1" si="80"/>
        <v>1</v>
      </c>
      <c r="C189" t="str">
        <f t="shared" ca="1" si="81"/>
        <v>Men</v>
      </c>
      <c r="D189">
        <f t="shared" ca="1" si="82"/>
        <v>35</v>
      </c>
      <c r="E189">
        <f t="shared" ca="1" si="83"/>
        <v>3</v>
      </c>
      <c r="F189" t="str">
        <f ca="1">VLOOKUP(E189,$Y$4:$Z$10:Z194,2,0)</f>
        <v>Teaching</v>
      </c>
      <c r="G189">
        <f t="shared" ca="1" si="84"/>
        <v>3</v>
      </c>
      <c r="H189" t="str">
        <f t="shared" ca="1" si="85"/>
        <v>University</v>
      </c>
      <c r="I189">
        <f t="shared" ca="1" si="86"/>
        <v>4</v>
      </c>
      <c r="J189">
        <f t="shared" ca="1" si="87"/>
        <v>3</v>
      </c>
      <c r="K189">
        <f t="shared" ca="1" si="88"/>
        <v>74890</v>
      </c>
      <c r="L189">
        <f t="shared" ca="1" si="89"/>
        <v>10</v>
      </c>
      <c r="M189" t="str">
        <f t="shared" ca="1" si="90"/>
        <v>Nova Scotia</v>
      </c>
      <c r="N189">
        <f t="shared" ca="1" si="91"/>
        <v>374450</v>
      </c>
      <c r="O189">
        <f t="shared" ca="1" si="92"/>
        <v>20660.033347453729</v>
      </c>
      <c r="P189">
        <f t="shared" ca="1" si="93"/>
        <v>36629.855746696638</v>
      </c>
      <c r="Q189">
        <f t="shared" ca="1" si="94"/>
        <v>1807</v>
      </c>
      <c r="R189">
        <f t="shared" ca="1" si="95"/>
        <v>30385.27265331693</v>
      </c>
      <c r="S189">
        <f t="shared" ca="1" si="96"/>
        <v>84146.480060982984</v>
      </c>
      <c r="T189">
        <f t="shared" ca="1" si="97"/>
        <v>495226.33580767963</v>
      </c>
      <c r="U189">
        <f t="shared" ca="1" si="98"/>
        <v>52852.306000770659</v>
      </c>
      <c r="V189">
        <f t="shared" ca="1" si="99"/>
        <v>442374.02980690898</v>
      </c>
      <c r="AF189" s="7">
        <f t="shared" ca="1" si="78"/>
        <v>1</v>
      </c>
      <c r="AG189">
        <f t="shared" ca="1" si="79"/>
        <v>0</v>
      </c>
      <c r="AI189" s="8"/>
      <c r="AN189" s="7">
        <f ca="1">IF(Table1[[#This Row],[Column5]]="Teaching",1,0)</f>
        <v>1</v>
      </c>
      <c r="AO189">
        <f ca="1">IF(Table1[[#This Row],[Column5]]="Health",1,0)</f>
        <v>0</v>
      </c>
      <c r="AP189">
        <f ca="1">IF(Table1[[#This Row],[Column5]]="IT",1,0)</f>
        <v>0</v>
      </c>
      <c r="AQ189">
        <f ca="1">IF(Table1[[#This Row],[Column5]]="Construction",1,0)</f>
        <v>0</v>
      </c>
      <c r="AR189">
        <f ca="1">IF(Table1[[#This Row],[Column5]]="Agriculture",1,0)</f>
        <v>0</v>
      </c>
      <c r="AS189">
        <f ca="1">IF(Table1[[#This Row],[Column5]]="General",1,0)</f>
        <v>0</v>
      </c>
      <c r="AT189" s="8"/>
      <c r="AZ189" s="7">
        <f t="shared" ca="1" si="116"/>
        <v>18503.528413496751</v>
      </c>
      <c r="BC189" s="8"/>
      <c r="BE189" s="7">
        <f t="shared" ca="1" si="100"/>
        <v>0</v>
      </c>
      <c r="BG189" s="8"/>
      <c r="BI189" s="7"/>
      <c r="BJ189" s="21">
        <f t="shared" ca="1" si="101"/>
        <v>0.42599529490947202</v>
      </c>
      <c r="BK189">
        <f t="shared" ca="1" si="102"/>
        <v>0</v>
      </c>
      <c r="BL189" s="8"/>
      <c r="BN189" s="7">
        <f t="shared" ca="1" si="103"/>
        <v>0</v>
      </c>
      <c r="BO189" s="42">
        <f t="shared" ca="1" si="104"/>
        <v>0</v>
      </c>
      <c r="BP189" s="42">
        <f t="shared" ca="1" si="105"/>
        <v>0</v>
      </c>
      <c r="BQ189" s="42">
        <f t="shared" ca="1" si="106"/>
        <v>31405</v>
      </c>
      <c r="BR189" s="42">
        <f t="shared" ca="1" si="107"/>
        <v>0</v>
      </c>
      <c r="BS189" s="42">
        <f t="shared" ca="1" si="108"/>
        <v>0</v>
      </c>
      <c r="BT189" s="42">
        <f t="shared" ca="1" si="109"/>
        <v>0</v>
      </c>
      <c r="BU189" s="42">
        <f t="shared" ca="1" si="110"/>
        <v>0</v>
      </c>
      <c r="BV189" s="42">
        <f t="shared" ca="1" si="111"/>
        <v>0</v>
      </c>
      <c r="BW189" s="42">
        <f t="shared" ca="1" si="112"/>
        <v>0</v>
      </c>
      <c r="BX189" s="8">
        <f t="shared" ca="1" si="113"/>
        <v>0</v>
      </c>
      <c r="BZ189" s="7">
        <f t="shared" ca="1" si="114"/>
        <v>0</v>
      </c>
      <c r="CA189" s="42"/>
      <c r="CB189" s="42"/>
      <c r="CC189" s="42"/>
      <c r="CD189" s="8"/>
      <c r="CF189" s="7">
        <f t="shared" ca="1" si="115"/>
        <v>31</v>
      </c>
      <c r="CG189" s="42"/>
      <c r="CH189" s="8"/>
    </row>
    <row r="190" spans="2:86" x14ac:dyDescent="0.3">
      <c r="B190">
        <f t="shared" ca="1" si="80"/>
        <v>1</v>
      </c>
      <c r="C190" t="str">
        <f t="shared" ca="1" si="81"/>
        <v>Men</v>
      </c>
      <c r="D190">
        <f t="shared" ca="1" si="82"/>
        <v>38</v>
      </c>
      <c r="E190">
        <f t="shared" ca="1" si="83"/>
        <v>5</v>
      </c>
      <c r="F190" t="str">
        <f ca="1">VLOOKUP(E190,$Y$4:$Z$10:Z195,2,0)</f>
        <v>General</v>
      </c>
      <c r="G190">
        <f t="shared" ca="1" si="84"/>
        <v>1</v>
      </c>
      <c r="H190" t="str">
        <f t="shared" ca="1" si="85"/>
        <v>Highschool</v>
      </c>
      <c r="I190">
        <f t="shared" ca="1" si="86"/>
        <v>4</v>
      </c>
      <c r="J190">
        <f t="shared" ca="1" si="87"/>
        <v>1</v>
      </c>
      <c r="K190">
        <f t="shared" ca="1" si="88"/>
        <v>43300</v>
      </c>
      <c r="L190">
        <f t="shared" ca="1" si="89"/>
        <v>8</v>
      </c>
      <c r="M190" t="str">
        <f t="shared" ca="1" si="90"/>
        <v>NewFarmland</v>
      </c>
      <c r="N190">
        <f t="shared" ca="1" si="91"/>
        <v>259800</v>
      </c>
      <c r="O190">
        <f t="shared" ca="1" si="92"/>
        <v>61607.606389981571</v>
      </c>
      <c r="P190">
        <f t="shared" ca="1" si="93"/>
        <v>21416.945137452989</v>
      </c>
      <c r="Q190">
        <f t="shared" ca="1" si="94"/>
        <v>12167</v>
      </c>
      <c r="R190">
        <f t="shared" ca="1" si="95"/>
        <v>8767.4992507640345</v>
      </c>
      <c r="S190">
        <f t="shared" ca="1" si="96"/>
        <v>48200.94447540128</v>
      </c>
      <c r="T190">
        <f t="shared" ca="1" si="97"/>
        <v>329417.88961285423</v>
      </c>
      <c r="U190">
        <f t="shared" ca="1" si="98"/>
        <v>82542.105640745605</v>
      </c>
      <c r="V190">
        <f t="shared" ca="1" si="99"/>
        <v>246875.78397210862</v>
      </c>
      <c r="AF190" s="7">
        <f t="shared" ca="1" si="78"/>
        <v>1</v>
      </c>
      <c r="AG190">
        <f t="shared" ca="1" si="79"/>
        <v>0</v>
      </c>
      <c r="AI190" s="8"/>
      <c r="AN190" s="7">
        <f ca="1">IF(Table1[[#This Row],[Column5]]="Teaching",1,0)</f>
        <v>0</v>
      </c>
      <c r="AO190">
        <f ca="1">IF(Table1[[#This Row],[Column5]]="Health",1,0)</f>
        <v>0</v>
      </c>
      <c r="AP190">
        <f ca="1">IF(Table1[[#This Row],[Column5]]="IT",1,0)</f>
        <v>0</v>
      </c>
      <c r="AQ190">
        <f ca="1">IF(Table1[[#This Row],[Column5]]="Construction",1,0)</f>
        <v>0</v>
      </c>
      <c r="AR190">
        <f ca="1">IF(Table1[[#This Row],[Column5]]="Agriculture",1,0)</f>
        <v>0</v>
      </c>
      <c r="AS190">
        <f ca="1">IF(Table1[[#This Row],[Column5]]="General",1,0)</f>
        <v>1</v>
      </c>
      <c r="AT190" s="8"/>
      <c r="AZ190" s="7">
        <f t="shared" ca="1" si="116"/>
        <v>30832.055601525124</v>
      </c>
      <c r="BC190" s="8"/>
      <c r="BE190" s="7">
        <f t="shared" ca="1" si="100"/>
        <v>0</v>
      </c>
      <c r="BG190" s="8"/>
      <c r="BI190" s="7"/>
      <c r="BJ190" s="21">
        <f t="shared" ca="1" si="101"/>
        <v>5.5174344632003547E-2</v>
      </c>
      <c r="BK190">
        <f t="shared" ca="1" si="102"/>
        <v>1</v>
      </c>
      <c r="BL190" s="8"/>
      <c r="BN190" s="7">
        <f t="shared" ca="1" si="103"/>
        <v>0</v>
      </c>
      <c r="BO190" s="42">
        <f t="shared" ca="1" si="104"/>
        <v>0</v>
      </c>
      <c r="BP190" s="42">
        <f t="shared" ca="1" si="105"/>
        <v>0</v>
      </c>
      <c r="BQ190" s="42">
        <f t="shared" ca="1" si="106"/>
        <v>0</v>
      </c>
      <c r="BR190" s="42">
        <f t="shared" ca="1" si="107"/>
        <v>0</v>
      </c>
      <c r="BS190" s="42">
        <f t="shared" ca="1" si="108"/>
        <v>0</v>
      </c>
      <c r="BT190" s="42">
        <f t="shared" ca="1" si="109"/>
        <v>0</v>
      </c>
      <c r="BU190" s="42">
        <f t="shared" ca="1" si="110"/>
        <v>0</v>
      </c>
      <c r="BV190" s="42">
        <f t="shared" ca="1" si="111"/>
        <v>0</v>
      </c>
      <c r="BW190" s="42">
        <f t="shared" ca="1" si="112"/>
        <v>74890</v>
      </c>
      <c r="BX190" s="8">
        <f t="shared" ca="1" si="113"/>
        <v>0</v>
      </c>
      <c r="BZ190" s="7">
        <f t="shared" ca="1" si="114"/>
        <v>0</v>
      </c>
      <c r="CA190" s="42"/>
      <c r="CB190" s="42"/>
      <c r="CC190" s="42"/>
      <c r="CD190" s="8"/>
      <c r="CF190" s="7">
        <f t="shared" ca="1" si="115"/>
        <v>35</v>
      </c>
      <c r="CG190" s="42"/>
      <c r="CH190" s="8"/>
    </row>
    <row r="191" spans="2:86" x14ac:dyDescent="0.3">
      <c r="B191">
        <f t="shared" ca="1" si="80"/>
        <v>1</v>
      </c>
      <c r="C191" t="str">
        <f t="shared" ca="1" si="81"/>
        <v>Men</v>
      </c>
      <c r="D191">
        <f t="shared" ca="1" si="82"/>
        <v>37</v>
      </c>
      <c r="E191">
        <f t="shared" ca="1" si="83"/>
        <v>5</v>
      </c>
      <c r="F191" t="str">
        <f ca="1">VLOOKUP(E191,$Y$4:$Z$10:Z196,2,0)</f>
        <v>General</v>
      </c>
      <c r="G191">
        <f t="shared" ca="1" si="84"/>
        <v>1</v>
      </c>
      <c r="H191" t="str">
        <f t="shared" ca="1" si="85"/>
        <v>Highschool</v>
      </c>
      <c r="I191">
        <f t="shared" ca="1" si="86"/>
        <v>4</v>
      </c>
      <c r="J191">
        <f t="shared" ca="1" si="87"/>
        <v>1</v>
      </c>
      <c r="K191">
        <f t="shared" ca="1" si="88"/>
        <v>29357</v>
      </c>
      <c r="L191">
        <f t="shared" ca="1" si="89"/>
        <v>11</v>
      </c>
      <c r="M191" t="str">
        <f t="shared" ca="1" si="90"/>
        <v>Prince Edward Island</v>
      </c>
      <c r="N191">
        <f t="shared" ca="1" si="91"/>
        <v>88071</v>
      </c>
      <c r="O191">
        <f t="shared" ca="1" si="92"/>
        <v>19869.829180886471</v>
      </c>
      <c r="P191">
        <f t="shared" ca="1" si="93"/>
        <v>564.52950056556676</v>
      </c>
      <c r="Q191">
        <f t="shared" ca="1" si="94"/>
        <v>156</v>
      </c>
      <c r="R191">
        <f t="shared" ca="1" si="95"/>
        <v>58062.914346892037</v>
      </c>
      <c r="S191">
        <f t="shared" ca="1" si="96"/>
        <v>26763.8576493336</v>
      </c>
      <c r="T191">
        <f t="shared" ca="1" si="97"/>
        <v>115399.38714989916</v>
      </c>
      <c r="U191">
        <f t="shared" ca="1" si="98"/>
        <v>78088.743527778512</v>
      </c>
      <c r="V191">
        <f t="shared" ca="1" si="99"/>
        <v>37310.643622120653</v>
      </c>
      <c r="AF191" s="7">
        <f t="shared" ca="1" si="78"/>
        <v>1</v>
      </c>
      <c r="AG191">
        <f t="shared" ca="1" si="79"/>
        <v>0</v>
      </c>
      <c r="AI191" s="8"/>
      <c r="AN191" s="7">
        <f ca="1">IF(Table1[[#This Row],[Column5]]="Teaching",1,0)</f>
        <v>0</v>
      </c>
      <c r="AO191">
        <f ca="1">IF(Table1[[#This Row],[Column5]]="Health",1,0)</f>
        <v>0</v>
      </c>
      <c r="AP191">
        <f ca="1">IF(Table1[[#This Row],[Column5]]="IT",1,0)</f>
        <v>0</v>
      </c>
      <c r="AQ191">
        <f ca="1">IF(Table1[[#This Row],[Column5]]="Construction",1,0)</f>
        <v>0</v>
      </c>
      <c r="AR191">
        <f ca="1">IF(Table1[[#This Row],[Column5]]="Agriculture",1,0)</f>
        <v>0</v>
      </c>
      <c r="AS191">
        <f ca="1">IF(Table1[[#This Row],[Column5]]="General",1,0)</f>
        <v>1</v>
      </c>
      <c r="AT191" s="8"/>
      <c r="AZ191" s="7">
        <f t="shared" ca="1" si="116"/>
        <v>12209.951915565545</v>
      </c>
      <c r="BC191" s="8"/>
      <c r="BE191" s="7">
        <f t="shared" ca="1" si="100"/>
        <v>0</v>
      </c>
      <c r="BG191" s="8"/>
      <c r="BI191" s="7"/>
      <c r="BJ191" s="21">
        <f t="shared" ca="1" si="101"/>
        <v>0.23713474361039866</v>
      </c>
      <c r="BK191">
        <f t="shared" ca="1" si="102"/>
        <v>1</v>
      </c>
      <c r="BL191" s="8"/>
      <c r="BN191" s="7">
        <f t="shared" ca="1" si="103"/>
        <v>0</v>
      </c>
      <c r="BO191" s="42">
        <f t="shared" ca="1" si="104"/>
        <v>0</v>
      </c>
      <c r="BP191" s="42">
        <f t="shared" ca="1" si="105"/>
        <v>0</v>
      </c>
      <c r="BQ191" s="42">
        <f t="shared" ca="1" si="106"/>
        <v>0</v>
      </c>
      <c r="BR191" s="42">
        <f t="shared" ca="1" si="107"/>
        <v>0</v>
      </c>
      <c r="BS191" s="42">
        <f t="shared" ca="1" si="108"/>
        <v>0</v>
      </c>
      <c r="BT191" s="42">
        <f t="shared" ca="1" si="109"/>
        <v>0</v>
      </c>
      <c r="BU191" s="42">
        <f t="shared" ca="1" si="110"/>
        <v>43300</v>
      </c>
      <c r="BV191" s="42">
        <f t="shared" ca="1" si="111"/>
        <v>0</v>
      </c>
      <c r="BW191" s="42">
        <f t="shared" ca="1" si="112"/>
        <v>0</v>
      </c>
      <c r="BX191" s="8">
        <f t="shared" ca="1" si="113"/>
        <v>0</v>
      </c>
      <c r="BZ191" s="7">
        <f t="shared" ca="1" si="114"/>
        <v>0</v>
      </c>
      <c r="CA191" s="42"/>
      <c r="CB191" s="42"/>
      <c r="CC191" s="42"/>
      <c r="CD191" s="8"/>
      <c r="CF191" s="7">
        <f t="shared" ca="1" si="115"/>
        <v>38</v>
      </c>
      <c r="CG191" s="42"/>
      <c r="CH191" s="8"/>
    </row>
    <row r="192" spans="2:86" x14ac:dyDescent="0.3">
      <c r="B192">
        <f t="shared" ca="1" si="80"/>
        <v>1</v>
      </c>
      <c r="C192" t="str">
        <f t="shared" ca="1" si="81"/>
        <v>Men</v>
      </c>
      <c r="D192">
        <f t="shared" ca="1" si="82"/>
        <v>37</v>
      </c>
      <c r="E192">
        <f t="shared" ca="1" si="83"/>
        <v>5</v>
      </c>
      <c r="F192" t="str">
        <f ca="1">VLOOKUP(E192,$Y$4:$Z$10:Z197,2,0)</f>
        <v>General</v>
      </c>
      <c r="G192">
        <f t="shared" ca="1" si="84"/>
        <v>2</v>
      </c>
      <c r="H192" t="str">
        <f t="shared" ca="1" si="85"/>
        <v>College</v>
      </c>
      <c r="I192">
        <f t="shared" ca="1" si="86"/>
        <v>4</v>
      </c>
      <c r="J192">
        <f t="shared" ca="1" si="87"/>
        <v>1</v>
      </c>
      <c r="K192">
        <f t="shared" ca="1" si="88"/>
        <v>82561</v>
      </c>
      <c r="L192">
        <f t="shared" ca="1" si="89"/>
        <v>3</v>
      </c>
      <c r="M192" t="str">
        <f t="shared" ca="1" si="90"/>
        <v>Northwest Ter</v>
      </c>
      <c r="N192">
        <f t="shared" ca="1" si="91"/>
        <v>247683</v>
      </c>
      <c r="O192">
        <f t="shared" ca="1" si="92"/>
        <v>156151.1823600069</v>
      </c>
      <c r="P192">
        <f t="shared" ca="1" si="93"/>
        <v>4703.6930080929269</v>
      </c>
      <c r="Q192">
        <f t="shared" ca="1" si="94"/>
        <v>4316</v>
      </c>
      <c r="R192">
        <f t="shared" ca="1" si="95"/>
        <v>39724.131006042764</v>
      </c>
      <c r="S192">
        <f t="shared" ca="1" si="96"/>
        <v>16687.483716168772</v>
      </c>
      <c r="T192">
        <f t="shared" ca="1" si="97"/>
        <v>269074.17672426172</v>
      </c>
      <c r="U192">
        <f t="shared" ca="1" si="98"/>
        <v>200191.31336604967</v>
      </c>
      <c r="V192">
        <f t="shared" ca="1" si="99"/>
        <v>68882.863358212053</v>
      </c>
      <c r="AF192" s="7">
        <f t="shared" ca="1" si="78"/>
        <v>0</v>
      </c>
      <c r="AG192">
        <f t="shared" ca="1" si="79"/>
        <v>1</v>
      </c>
      <c r="AI192" s="8"/>
      <c r="AN192" s="7">
        <f ca="1">IF(Table1[[#This Row],[Column5]]="Teaching",1,0)</f>
        <v>0</v>
      </c>
      <c r="AO192">
        <f ca="1">IF(Table1[[#This Row],[Column5]]="Health",1,0)</f>
        <v>0</v>
      </c>
      <c r="AP192">
        <f ca="1">IF(Table1[[#This Row],[Column5]]="IT",1,0)</f>
        <v>0</v>
      </c>
      <c r="AQ192">
        <f ca="1">IF(Table1[[#This Row],[Column5]]="Construction",1,0)</f>
        <v>0</v>
      </c>
      <c r="AR192">
        <f ca="1">IF(Table1[[#This Row],[Column5]]="Agriculture",1,0)</f>
        <v>0</v>
      </c>
      <c r="AS192">
        <f ca="1">IF(Table1[[#This Row],[Column5]]="General",1,0)</f>
        <v>1</v>
      </c>
      <c r="AT192" s="8"/>
      <c r="AZ192" s="7">
        <f t="shared" ca="1" si="116"/>
        <v>21416.945137452989</v>
      </c>
      <c r="BC192" s="8"/>
      <c r="BE192" s="7">
        <f t="shared" ca="1" si="100"/>
        <v>0</v>
      </c>
      <c r="BG192" s="8"/>
      <c r="BI192" s="7"/>
      <c r="BJ192" s="21">
        <f t="shared" ca="1" si="101"/>
        <v>0.22561148597025663</v>
      </c>
      <c r="BK192">
        <f t="shared" ca="1" si="102"/>
        <v>1</v>
      </c>
      <c r="BL192" s="8"/>
      <c r="BN192" s="7">
        <f t="shared" ca="1" si="103"/>
        <v>0</v>
      </c>
      <c r="BO192" s="42">
        <f t="shared" ca="1" si="104"/>
        <v>0</v>
      </c>
      <c r="BP192" s="42">
        <f t="shared" ca="1" si="105"/>
        <v>0</v>
      </c>
      <c r="BQ192" s="42">
        <f t="shared" ca="1" si="106"/>
        <v>0</v>
      </c>
      <c r="BR192" s="42">
        <f t="shared" ca="1" si="107"/>
        <v>0</v>
      </c>
      <c r="BS192" s="42">
        <f t="shared" ca="1" si="108"/>
        <v>0</v>
      </c>
      <c r="BT192" s="42">
        <f t="shared" ca="1" si="109"/>
        <v>0</v>
      </c>
      <c r="BU192" s="42">
        <f t="shared" ca="1" si="110"/>
        <v>0</v>
      </c>
      <c r="BV192" s="42">
        <f t="shared" ca="1" si="111"/>
        <v>0</v>
      </c>
      <c r="BW192" s="42">
        <f t="shared" ca="1" si="112"/>
        <v>0</v>
      </c>
      <c r="BX192" s="8">
        <f t="shared" ca="1" si="113"/>
        <v>29357</v>
      </c>
      <c r="BZ192" s="7">
        <f t="shared" ca="1" si="114"/>
        <v>1</v>
      </c>
      <c r="CA192" s="42"/>
      <c r="CB192" s="42"/>
      <c r="CC192" s="42"/>
      <c r="CD192" s="8"/>
      <c r="CF192" s="7">
        <f t="shared" ca="1" si="115"/>
        <v>0</v>
      </c>
      <c r="CG192" s="42"/>
      <c r="CH192" s="8"/>
    </row>
    <row r="193" spans="2:86" x14ac:dyDescent="0.3">
      <c r="B193">
        <f t="shared" ca="1" si="80"/>
        <v>2</v>
      </c>
      <c r="C193" t="str">
        <f t="shared" ca="1" si="81"/>
        <v>Women</v>
      </c>
      <c r="D193">
        <f t="shared" ca="1" si="82"/>
        <v>40</v>
      </c>
      <c r="E193">
        <f t="shared" ca="1" si="83"/>
        <v>6</v>
      </c>
      <c r="F193" t="str">
        <f ca="1">VLOOKUP(E193,$Y$4:$Z$10:Z198,2,0)</f>
        <v>Agriculture</v>
      </c>
      <c r="G193">
        <f t="shared" ca="1" si="84"/>
        <v>1</v>
      </c>
      <c r="H193" t="str">
        <f t="shared" ca="1" si="85"/>
        <v>Highschool</v>
      </c>
      <c r="I193">
        <f t="shared" ca="1" si="86"/>
        <v>3</v>
      </c>
      <c r="J193">
        <f t="shared" ca="1" si="87"/>
        <v>2</v>
      </c>
      <c r="K193">
        <f t="shared" ca="1" si="88"/>
        <v>32091</v>
      </c>
      <c r="L193">
        <f t="shared" ca="1" si="89"/>
        <v>2</v>
      </c>
      <c r="M193" t="str">
        <f t="shared" ca="1" si="90"/>
        <v>BC</v>
      </c>
      <c r="N193">
        <f t="shared" ca="1" si="91"/>
        <v>192546</v>
      </c>
      <c r="O193">
        <f t="shared" ca="1" si="92"/>
        <v>173890.31477853539</v>
      </c>
      <c r="P193">
        <f t="shared" ca="1" si="93"/>
        <v>14450.228914437406</v>
      </c>
      <c r="Q193">
        <f t="shared" ca="1" si="94"/>
        <v>9861</v>
      </c>
      <c r="R193">
        <f t="shared" ca="1" si="95"/>
        <v>56005.184130519927</v>
      </c>
      <c r="S193">
        <f t="shared" ca="1" si="96"/>
        <v>25570.889672526355</v>
      </c>
      <c r="T193">
        <f t="shared" ca="1" si="97"/>
        <v>232567.11858696377</v>
      </c>
      <c r="U193">
        <f t="shared" ca="1" si="98"/>
        <v>239756.49890905531</v>
      </c>
      <c r="V193">
        <f t="shared" ca="1" si="99"/>
        <v>-7189.3803220915433</v>
      </c>
      <c r="AF193" s="7">
        <f t="shared" ca="1" si="78"/>
        <v>0</v>
      </c>
      <c r="AG193">
        <f t="shared" ca="1" si="79"/>
        <v>1</v>
      </c>
      <c r="AI193" s="8"/>
      <c r="AN193" s="7">
        <f ca="1">IF(Table1[[#This Row],[Column5]]="Teaching",1,0)</f>
        <v>0</v>
      </c>
      <c r="AO193">
        <f ca="1">IF(Table1[[#This Row],[Column5]]="Health",1,0)</f>
        <v>0</v>
      </c>
      <c r="AP193">
        <f ca="1">IF(Table1[[#This Row],[Column5]]="IT",1,0)</f>
        <v>0</v>
      </c>
      <c r="AQ193">
        <f ca="1">IF(Table1[[#This Row],[Column5]]="Construction",1,0)</f>
        <v>0</v>
      </c>
      <c r="AR193">
        <f ca="1">IF(Table1[[#This Row],[Column5]]="Agriculture",1,0)</f>
        <v>1</v>
      </c>
      <c r="AS193">
        <f ca="1">IF(Table1[[#This Row],[Column5]]="General",1,0)</f>
        <v>0</v>
      </c>
      <c r="AT193" s="8"/>
      <c r="AZ193" s="7">
        <f t="shared" ca="1" si="116"/>
        <v>564.52950056556676</v>
      </c>
      <c r="BC193" s="8"/>
      <c r="BE193" s="7">
        <f t="shared" ca="1" si="100"/>
        <v>0</v>
      </c>
      <c r="BG193" s="8"/>
      <c r="BI193" s="7"/>
      <c r="BJ193" s="21">
        <f t="shared" ca="1" si="101"/>
        <v>0.63044771889878148</v>
      </c>
      <c r="BK193">
        <f t="shared" ca="1" si="102"/>
        <v>0</v>
      </c>
      <c r="BL193" s="8"/>
      <c r="BN193" s="7">
        <f t="shared" ca="1" si="103"/>
        <v>0</v>
      </c>
      <c r="BO193" s="42">
        <f t="shared" ca="1" si="104"/>
        <v>0</v>
      </c>
      <c r="BP193" s="42">
        <f t="shared" ca="1" si="105"/>
        <v>82561</v>
      </c>
      <c r="BQ193" s="42">
        <f t="shared" ca="1" si="106"/>
        <v>0</v>
      </c>
      <c r="BR193" s="42">
        <f t="shared" ca="1" si="107"/>
        <v>0</v>
      </c>
      <c r="BS193" s="42">
        <f t="shared" ca="1" si="108"/>
        <v>0</v>
      </c>
      <c r="BT193" s="42">
        <f t="shared" ca="1" si="109"/>
        <v>0</v>
      </c>
      <c r="BU193" s="42">
        <f t="shared" ca="1" si="110"/>
        <v>0</v>
      </c>
      <c r="BV193" s="42">
        <f t="shared" ca="1" si="111"/>
        <v>0</v>
      </c>
      <c r="BW193" s="42">
        <f t="shared" ca="1" si="112"/>
        <v>0</v>
      </c>
      <c r="BX193" s="8">
        <f t="shared" ca="1" si="113"/>
        <v>0</v>
      </c>
      <c r="BZ193" s="7">
        <f t="shared" ca="1" si="114"/>
        <v>0</v>
      </c>
      <c r="CA193" s="42"/>
      <c r="CB193" s="42"/>
      <c r="CC193" s="42"/>
      <c r="CD193" s="8"/>
      <c r="CF193" s="7">
        <f t="shared" ca="1" si="115"/>
        <v>37</v>
      </c>
      <c r="CG193" s="42"/>
      <c r="CH193" s="8"/>
    </row>
    <row r="194" spans="2:86" x14ac:dyDescent="0.3">
      <c r="B194">
        <f t="shared" ca="1" si="80"/>
        <v>2</v>
      </c>
      <c r="C194" t="str">
        <f t="shared" ca="1" si="81"/>
        <v>Women</v>
      </c>
      <c r="D194">
        <f t="shared" ca="1" si="82"/>
        <v>36</v>
      </c>
      <c r="E194">
        <f t="shared" ca="1" si="83"/>
        <v>1</v>
      </c>
      <c r="F194" t="str">
        <f ca="1">VLOOKUP(E194,$Y$4:$Z$10:Z199,2,0)</f>
        <v>Health</v>
      </c>
      <c r="G194">
        <f t="shared" ca="1" si="84"/>
        <v>5</v>
      </c>
      <c r="H194" t="str">
        <f t="shared" ca="1" si="85"/>
        <v>Other</v>
      </c>
      <c r="I194">
        <f t="shared" ca="1" si="86"/>
        <v>4</v>
      </c>
      <c r="J194">
        <f t="shared" ca="1" si="87"/>
        <v>2</v>
      </c>
      <c r="K194">
        <f t="shared" ca="1" si="88"/>
        <v>74781</v>
      </c>
      <c r="L194">
        <f t="shared" ca="1" si="89"/>
        <v>10</v>
      </c>
      <c r="M194" t="str">
        <f t="shared" ca="1" si="90"/>
        <v>Nova Scotia</v>
      </c>
      <c r="N194">
        <f t="shared" ca="1" si="91"/>
        <v>299124</v>
      </c>
      <c r="O194">
        <f t="shared" ca="1" si="92"/>
        <v>79973.407311042887</v>
      </c>
      <c r="P194">
        <f t="shared" ca="1" si="93"/>
        <v>41091.25423160466</v>
      </c>
      <c r="Q194">
        <f t="shared" ca="1" si="94"/>
        <v>20315</v>
      </c>
      <c r="R194">
        <f t="shared" ca="1" si="95"/>
        <v>108909.50449571495</v>
      </c>
      <c r="S194">
        <f t="shared" ca="1" si="96"/>
        <v>67632.96290195483</v>
      </c>
      <c r="T194">
        <f t="shared" ca="1" si="97"/>
        <v>407848.21713355946</v>
      </c>
      <c r="U194">
        <f t="shared" ca="1" si="98"/>
        <v>209197.91180675785</v>
      </c>
      <c r="V194">
        <f t="shared" ca="1" si="99"/>
        <v>198650.30532680161</v>
      </c>
      <c r="AF194" s="7">
        <f t="shared" ca="1" si="78"/>
        <v>0</v>
      </c>
      <c r="AG194">
        <f t="shared" ca="1" si="79"/>
        <v>1</v>
      </c>
      <c r="AI194" s="8"/>
      <c r="AN194" s="7">
        <f ca="1">IF(Table1[[#This Row],[Column5]]="Teaching",1,0)</f>
        <v>0</v>
      </c>
      <c r="AO194">
        <f ca="1">IF(Table1[[#This Row],[Column5]]="Health",1,0)</f>
        <v>1</v>
      </c>
      <c r="AP194">
        <f ca="1">IF(Table1[[#This Row],[Column5]]="IT",1,0)</f>
        <v>0</v>
      </c>
      <c r="AQ194">
        <f ca="1">IF(Table1[[#This Row],[Column5]]="Construction",1,0)</f>
        <v>0</v>
      </c>
      <c r="AR194">
        <f ca="1">IF(Table1[[#This Row],[Column5]]="Agriculture",1,0)</f>
        <v>0</v>
      </c>
      <c r="AS194">
        <f ca="1">IF(Table1[[#This Row],[Column5]]="General",1,0)</f>
        <v>0</v>
      </c>
      <c r="AT194" s="8"/>
      <c r="AZ194" s="7">
        <f t="shared" ca="1" si="116"/>
        <v>4703.6930080929269</v>
      </c>
      <c r="BC194" s="8"/>
      <c r="BE194" s="7">
        <f t="shared" ca="1" si="100"/>
        <v>0</v>
      </c>
      <c r="BG194" s="8"/>
      <c r="BI194" s="7"/>
      <c r="BJ194" s="21">
        <f t="shared" ca="1" si="101"/>
        <v>0.90311050231391665</v>
      </c>
      <c r="BK194">
        <f t="shared" ca="1" si="102"/>
        <v>0</v>
      </c>
      <c r="BL194" s="8"/>
      <c r="BN194" s="7">
        <f t="shared" ca="1" si="103"/>
        <v>0</v>
      </c>
      <c r="BO194" s="42">
        <f t="shared" ca="1" si="104"/>
        <v>32091</v>
      </c>
      <c r="BP194" s="42">
        <f t="shared" ca="1" si="105"/>
        <v>0</v>
      </c>
      <c r="BQ194" s="42">
        <f t="shared" ca="1" si="106"/>
        <v>0</v>
      </c>
      <c r="BR194" s="42">
        <f t="shared" ca="1" si="107"/>
        <v>0</v>
      </c>
      <c r="BS194" s="42">
        <f t="shared" ca="1" si="108"/>
        <v>0</v>
      </c>
      <c r="BT194" s="42">
        <f t="shared" ca="1" si="109"/>
        <v>0</v>
      </c>
      <c r="BU194" s="42">
        <f t="shared" ca="1" si="110"/>
        <v>0</v>
      </c>
      <c r="BV194" s="42">
        <f t="shared" ca="1" si="111"/>
        <v>0</v>
      </c>
      <c r="BW194" s="42">
        <f t="shared" ca="1" si="112"/>
        <v>0</v>
      </c>
      <c r="BX194" s="8">
        <f t="shared" ca="1" si="113"/>
        <v>0</v>
      </c>
      <c r="BZ194" s="7">
        <f t="shared" ca="1" si="114"/>
        <v>1</v>
      </c>
      <c r="CA194" s="42"/>
      <c r="CB194" s="42"/>
      <c r="CC194" s="42"/>
      <c r="CD194" s="8"/>
      <c r="CF194" s="7">
        <f t="shared" ca="1" si="115"/>
        <v>0</v>
      </c>
      <c r="CG194" s="42"/>
      <c r="CH194" s="8"/>
    </row>
    <row r="195" spans="2:86" x14ac:dyDescent="0.3">
      <c r="B195">
        <f t="shared" ca="1" si="80"/>
        <v>2</v>
      </c>
      <c r="C195" t="str">
        <f t="shared" ca="1" si="81"/>
        <v>Women</v>
      </c>
      <c r="D195">
        <f t="shared" ca="1" si="82"/>
        <v>38</v>
      </c>
      <c r="E195">
        <f t="shared" ca="1" si="83"/>
        <v>3</v>
      </c>
      <c r="F195" t="str">
        <f ca="1">VLOOKUP(E195,$Y$4:$Z$10:Z200,2,0)</f>
        <v>Teaching</v>
      </c>
      <c r="G195">
        <f t="shared" ca="1" si="84"/>
        <v>3</v>
      </c>
      <c r="H195" t="str">
        <f t="shared" ca="1" si="85"/>
        <v>University</v>
      </c>
      <c r="I195">
        <f t="shared" ca="1" si="86"/>
        <v>2</v>
      </c>
      <c r="J195">
        <f t="shared" ca="1" si="87"/>
        <v>3</v>
      </c>
      <c r="K195">
        <f t="shared" ca="1" si="88"/>
        <v>58334</v>
      </c>
      <c r="L195">
        <f t="shared" ca="1" si="89"/>
        <v>2</v>
      </c>
      <c r="M195" t="str">
        <f t="shared" ca="1" si="90"/>
        <v>BC</v>
      </c>
      <c r="N195">
        <f t="shared" ca="1" si="91"/>
        <v>350004</v>
      </c>
      <c r="O195">
        <f t="shared" ca="1" si="92"/>
        <v>209196.0175761827</v>
      </c>
      <c r="P195">
        <f t="shared" ca="1" si="93"/>
        <v>64082.13441352106</v>
      </c>
      <c r="Q195">
        <f t="shared" ca="1" si="94"/>
        <v>4765</v>
      </c>
      <c r="R195">
        <f t="shared" ca="1" si="95"/>
        <v>91067.819799412318</v>
      </c>
      <c r="S195">
        <f t="shared" ca="1" si="96"/>
        <v>11075.913210813513</v>
      </c>
      <c r="T195">
        <f t="shared" ca="1" si="97"/>
        <v>425162.04762433458</v>
      </c>
      <c r="U195">
        <f t="shared" ca="1" si="98"/>
        <v>305028.837375595</v>
      </c>
      <c r="V195">
        <f t="shared" ca="1" si="99"/>
        <v>120133.21024873958</v>
      </c>
      <c r="AF195" s="7">
        <f t="shared" ca="1" si="78"/>
        <v>0</v>
      </c>
      <c r="AG195">
        <f t="shared" ca="1" si="79"/>
        <v>1</v>
      </c>
      <c r="AI195" s="8"/>
      <c r="AN195" s="7">
        <f ca="1">IF(Table1[[#This Row],[Column5]]="Teaching",1,0)</f>
        <v>1</v>
      </c>
      <c r="AO195">
        <f ca="1">IF(Table1[[#This Row],[Column5]]="Health",1,0)</f>
        <v>0</v>
      </c>
      <c r="AP195">
        <f ca="1">IF(Table1[[#This Row],[Column5]]="IT",1,0)</f>
        <v>0</v>
      </c>
      <c r="AQ195">
        <f ca="1">IF(Table1[[#This Row],[Column5]]="Construction",1,0)</f>
        <v>0</v>
      </c>
      <c r="AR195">
        <f ca="1">IF(Table1[[#This Row],[Column5]]="Agriculture",1,0)</f>
        <v>0</v>
      </c>
      <c r="AS195">
        <f ca="1">IF(Table1[[#This Row],[Column5]]="General",1,0)</f>
        <v>0</v>
      </c>
      <c r="AT195" s="8"/>
      <c r="AZ195" s="7">
        <f t="shared" ca="1" si="116"/>
        <v>7225.1144572187031</v>
      </c>
      <c r="BC195" s="8"/>
      <c r="BE195" s="7">
        <f t="shared" ca="1" si="100"/>
        <v>1</v>
      </c>
      <c r="BG195" s="8"/>
      <c r="BI195" s="7"/>
      <c r="BJ195" s="21">
        <f t="shared" ca="1" si="101"/>
        <v>0.26735871180862414</v>
      </c>
      <c r="BK195">
        <f t="shared" ca="1" si="102"/>
        <v>1</v>
      </c>
      <c r="BL195" s="8"/>
      <c r="BN195" s="7">
        <f t="shared" ca="1" si="103"/>
        <v>0</v>
      </c>
      <c r="BO195" s="42">
        <f t="shared" ca="1" si="104"/>
        <v>0</v>
      </c>
      <c r="BP195" s="42">
        <f t="shared" ca="1" si="105"/>
        <v>0</v>
      </c>
      <c r="BQ195" s="42">
        <f t="shared" ca="1" si="106"/>
        <v>0</v>
      </c>
      <c r="BR195" s="42">
        <f t="shared" ca="1" si="107"/>
        <v>0</v>
      </c>
      <c r="BS195" s="42">
        <f t="shared" ca="1" si="108"/>
        <v>0</v>
      </c>
      <c r="BT195" s="42">
        <f t="shared" ca="1" si="109"/>
        <v>0</v>
      </c>
      <c r="BU195" s="42">
        <f t="shared" ca="1" si="110"/>
        <v>0</v>
      </c>
      <c r="BV195" s="42">
        <f t="shared" ca="1" si="111"/>
        <v>0</v>
      </c>
      <c r="BW195" s="42">
        <f t="shared" ca="1" si="112"/>
        <v>74781</v>
      </c>
      <c r="BX195" s="8">
        <f t="shared" ca="1" si="113"/>
        <v>0</v>
      </c>
      <c r="BZ195" s="7">
        <f t="shared" ca="1" si="114"/>
        <v>1</v>
      </c>
      <c r="CA195" s="42"/>
      <c r="CB195" s="42"/>
      <c r="CC195" s="42"/>
      <c r="CD195" s="8"/>
      <c r="CF195" s="7">
        <f t="shared" ca="1" si="115"/>
        <v>36</v>
      </c>
      <c r="CG195" s="42"/>
      <c r="CH195" s="8"/>
    </row>
    <row r="196" spans="2:86" x14ac:dyDescent="0.3">
      <c r="B196">
        <f t="shared" ca="1" si="80"/>
        <v>2</v>
      </c>
      <c r="C196" t="str">
        <f t="shared" ca="1" si="81"/>
        <v>Women</v>
      </c>
      <c r="D196">
        <f t="shared" ca="1" si="82"/>
        <v>32</v>
      </c>
      <c r="E196">
        <f t="shared" ca="1" si="83"/>
        <v>5</v>
      </c>
      <c r="F196" t="str">
        <f ca="1">VLOOKUP(E196,$Y$4:$Z$10:Z201,2,0)</f>
        <v>General</v>
      </c>
      <c r="G196">
        <f t="shared" ca="1" si="84"/>
        <v>2</v>
      </c>
      <c r="H196" t="str">
        <f t="shared" ca="1" si="85"/>
        <v>College</v>
      </c>
      <c r="I196">
        <f t="shared" ca="1" si="86"/>
        <v>3</v>
      </c>
      <c r="J196">
        <f t="shared" ca="1" si="87"/>
        <v>3</v>
      </c>
      <c r="K196">
        <f t="shared" ca="1" si="88"/>
        <v>89321</v>
      </c>
      <c r="L196">
        <f t="shared" ca="1" si="89"/>
        <v>11</v>
      </c>
      <c r="M196" t="str">
        <f t="shared" ca="1" si="90"/>
        <v>Prince Edward Island</v>
      </c>
      <c r="N196">
        <f t="shared" ca="1" si="91"/>
        <v>357284</v>
      </c>
      <c r="O196">
        <f t="shared" ca="1" si="92"/>
        <v>36436.031578671711</v>
      </c>
      <c r="P196">
        <f t="shared" ca="1" si="93"/>
        <v>57683.981314603698</v>
      </c>
      <c r="Q196">
        <f t="shared" ca="1" si="94"/>
        <v>55984</v>
      </c>
      <c r="R196">
        <f t="shared" ca="1" si="95"/>
        <v>105986.02824084897</v>
      </c>
      <c r="S196">
        <f t="shared" ca="1" si="96"/>
        <v>102201.27087989429</v>
      </c>
      <c r="T196">
        <f t="shared" ca="1" si="97"/>
        <v>517169.25219449797</v>
      </c>
      <c r="U196">
        <f t="shared" ca="1" si="98"/>
        <v>198406.05981952068</v>
      </c>
      <c r="V196">
        <f t="shared" ca="1" si="99"/>
        <v>318763.19237497728</v>
      </c>
      <c r="AF196" s="7">
        <f t="shared" ca="1" si="78"/>
        <v>0</v>
      </c>
      <c r="AG196">
        <f t="shared" ca="1" si="79"/>
        <v>1</v>
      </c>
      <c r="AI196" s="8"/>
      <c r="AN196" s="7">
        <f ca="1">IF(Table1[[#This Row],[Column5]]="Teaching",1,0)</f>
        <v>0</v>
      </c>
      <c r="AO196">
        <f ca="1">IF(Table1[[#This Row],[Column5]]="Health",1,0)</f>
        <v>0</v>
      </c>
      <c r="AP196">
        <f ca="1">IF(Table1[[#This Row],[Column5]]="IT",1,0)</f>
        <v>0</v>
      </c>
      <c r="AQ196">
        <f ca="1">IF(Table1[[#This Row],[Column5]]="Construction",1,0)</f>
        <v>0</v>
      </c>
      <c r="AR196">
        <f ca="1">IF(Table1[[#This Row],[Column5]]="Agriculture",1,0)</f>
        <v>0</v>
      </c>
      <c r="AS196">
        <f ca="1">IF(Table1[[#This Row],[Column5]]="General",1,0)</f>
        <v>1</v>
      </c>
      <c r="AT196" s="8"/>
      <c r="AZ196" s="7">
        <f t="shared" ca="1" si="116"/>
        <v>20545.62711580233</v>
      </c>
      <c r="BC196" s="8"/>
      <c r="BE196" s="7">
        <f t="shared" ca="1" si="100"/>
        <v>0</v>
      </c>
      <c r="BG196" s="8"/>
      <c r="BI196" s="7"/>
      <c r="BJ196" s="21">
        <f t="shared" ca="1" si="101"/>
        <v>0.59769607654821855</v>
      </c>
      <c r="BK196">
        <f t="shared" ca="1" si="102"/>
        <v>0</v>
      </c>
      <c r="BL196" s="8"/>
      <c r="BN196" s="7">
        <f t="shared" ca="1" si="103"/>
        <v>0</v>
      </c>
      <c r="BO196" s="42">
        <f t="shared" ca="1" si="104"/>
        <v>58334</v>
      </c>
      <c r="BP196" s="42">
        <f t="shared" ca="1" si="105"/>
        <v>0</v>
      </c>
      <c r="BQ196" s="42">
        <f t="shared" ca="1" si="106"/>
        <v>0</v>
      </c>
      <c r="BR196" s="42">
        <f t="shared" ca="1" si="107"/>
        <v>0</v>
      </c>
      <c r="BS196" s="42">
        <f t="shared" ca="1" si="108"/>
        <v>0</v>
      </c>
      <c r="BT196" s="42">
        <f t="shared" ca="1" si="109"/>
        <v>0</v>
      </c>
      <c r="BU196" s="42">
        <f t="shared" ca="1" si="110"/>
        <v>0</v>
      </c>
      <c r="BV196" s="42">
        <f t="shared" ca="1" si="111"/>
        <v>0</v>
      </c>
      <c r="BW196" s="42">
        <f t="shared" ca="1" si="112"/>
        <v>0</v>
      </c>
      <c r="BX196" s="8">
        <f t="shared" ca="1" si="113"/>
        <v>0</v>
      </c>
      <c r="BZ196" s="7">
        <f t="shared" ca="1" si="114"/>
        <v>1</v>
      </c>
      <c r="CA196" s="42"/>
      <c r="CB196" s="42"/>
      <c r="CC196" s="42"/>
      <c r="CD196" s="8"/>
      <c r="CF196" s="7">
        <f t="shared" ca="1" si="115"/>
        <v>38</v>
      </c>
      <c r="CG196" s="42"/>
      <c r="CH196" s="8"/>
    </row>
    <row r="197" spans="2:86" x14ac:dyDescent="0.3">
      <c r="B197">
        <f t="shared" ca="1" si="80"/>
        <v>2</v>
      </c>
      <c r="C197" t="str">
        <f t="shared" ca="1" si="81"/>
        <v>Women</v>
      </c>
      <c r="D197">
        <f t="shared" ca="1" si="82"/>
        <v>31</v>
      </c>
      <c r="E197">
        <f t="shared" ca="1" si="83"/>
        <v>3</v>
      </c>
      <c r="F197" t="str">
        <f ca="1">VLOOKUP(E197,$Y$4:$Z$10:Z202,2,0)</f>
        <v>Teaching</v>
      </c>
      <c r="G197">
        <f t="shared" ca="1" si="84"/>
        <v>3</v>
      </c>
      <c r="H197" t="str">
        <f t="shared" ca="1" si="85"/>
        <v>University</v>
      </c>
      <c r="I197">
        <f t="shared" ca="1" si="86"/>
        <v>4</v>
      </c>
      <c r="J197">
        <f t="shared" ca="1" si="87"/>
        <v>2</v>
      </c>
      <c r="K197">
        <f t="shared" ca="1" si="88"/>
        <v>35190</v>
      </c>
      <c r="L197">
        <f t="shared" ca="1" si="89"/>
        <v>11</v>
      </c>
      <c r="M197" t="str">
        <f t="shared" ca="1" si="90"/>
        <v>Prince Edward Island</v>
      </c>
      <c r="N197">
        <f t="shared" ca="1" si="91"/>
        <v>105570</v>
      </c>
      <c r="O197">
        <f t="shared" ca="1" si="92"/>
        <v>103084.54282919181</v>
      </c>
      <c r="P197">
        <f t="shared" ca="1" si="93"/>
        <v>6835.9271715897657</v>
      </c>
      <c r="Q197">
        <f t="shared" ca="1" si="94"/>
        <v>5220</v>
      </c>
      <c r="R197">
        <f t="shared" ca="1" si="95"/>
        <v>46048.710759189511</v>
      </c>
      <c r="S197">
        <f t="shared" ca="1" si="96"/>
        <v>52270.239811057327</v>
      </c>
      <c r="T197">
        <f t="shared" ca="1" si="97"/>
        <v>164676.16698264709</v>
      </c>
      <c r="U197">
        <f t="shared" ca="1" si="98"/>
        <v>154353.25358838131</v>
      </c>
      <c r="V197">
        <f t="shared" ca="1" si="99"/>
        <v>10322.913394265779</v>
      </c>
      <c r="AF197" s="7">
        <f t="shared" ref="AF197:AF260" ca="1" si="117">IF(C198="Men",1,0)</f>
        <v>1</v>
      </c>
      <c r="AG197">
        <f t="shared" ref="AG197:AG260" ca="1" si="118">IF(C198="Women",1,0)</f>
        <v>0</v>
      </c>
      <c r="AI197" s="8"/>
      <c r="AN197" s="7">
        <f ca="1">IF(Table1[[#This Row],[Column5]]="Teaching",1,0)</f>
        <v>1</v>
      </c>
      <c r="AO197">
        <f ca="1">IF(Table1[[#This Row],[Column5]]="Health",1,0)</f>
        <v>0</v>
      </c>
      <c r="AP197">
        <f ca="1">IF(Table1[[#This Row],[Column5]]="IT",1,0)</f>
        <v>0</v>
      </c>
      <c r="AQ197">
        <f ca="1">IF(Table1[[#This Row],[Column5]]="Construction",1,0)</f>
        <v>0</v>
      </c>
      <c r="AR197">
        <f ca="1">IF(Table1[[#This Row],[Column5]]="Agriculture",1,0)</f>
        <v>0</v>
      </c>
      <c r="AS197">
        <f ca="1">IF(Table1[[#This Row],[Column5]]="General",1,0)</f>
        <v>0</v>
      </c>
      <c r="AT197" s="8"/>
      <c r="AZ197" s="7">
        <f t="shared" ca="1" si="116"/>
        <v>21360.711471173687</v>
      </c>
      <c r="BC197" s="8"/>
      <c r="BE197" s="7">
        <f t="shared" ca="1" si="100"/>
        <v>1</v>
      </c>
      <c r="BG197" s="8"/>
      <c r="BI197" s="7"/>
      <c r="BJ197" s="21">
        <f t="shared" ca="1" si="101"/>
        <v>0.10198058569281498</v>
      </c>
      <c r="BK197">
        <f t="shared" ca="1" si="102"/>
        <v>1</v>
      </c>
      <c r="BL197" s="8"/>
      <c r="BN197" s="7">
        <f t="shared" ca="1" si="103"/>
        <v>0</v>
      </c>
      <c r="BO197" s="42">
        <f t="shared" ca="1" si="104"/>
        <v>0</v>
      </c>
      <c r="BP197" s="42">
        <f t="shared" ca="1" si="105"/>
        <v>0</v>
      </c>
      <c r="BQ197" s="42">
        <f t="shared" ca="1" si="106"/>
        <v>0</v>
      </c>
      <c r="BR197" s="42">
        <f t="shared" ca="1" si="107"/>
        <v>0</v>
      </c>
      <c r="BS197" s="42">
        <f t="shared" ca="1" si="108"/>
        <v>0</v>
      </c>
      <c r="BT197" s="42">
        <f t="shared" ca="1" si="109"/>
        <v>0</v>
      </c>
      <c r="BU197" s="42">
        <f t="shared" ca="1" si="110"/>
        <v>0</v>
      </c>
      <c r="BV197" s="42">
        <f t="shared" ca="1" si="111"/>
        <v>0</v>
      </c>
      <c r="BW197" s="42">
        <f t="shared" ca="1" si="112"/>
        <v>0</v>
      </c>
      <c r="BX197" s="8">
        <f t="shared" ca="1" si="113"/>
        <v>89321</v>
      </c>
      <c r="BZ197" s="7">
        <f t="shared" ca="1" si="114"/>
        <v>1</v>
      </c>
      <c r="CA197" s="42"/>
      <c r="CB197" s="42"/>
      <c r="CC197" s="42"/>
      <c r="CD197" s="8"/>
      <c r="CF197" s="7">
        <f t="shared" ca="1" si="115"/>
        <v>32</v>
      </c>
      <c r="CG197" s="42"/>
      <c r="CH197" s="8"/>
    </row>
    <row r="198" spans="2:86" x14ac:dyDescent="0.3">
      <c r="B198">
        <f t="shared" ref="B198:B261" ca="1" si="119">RANDBETWEEN(1,2)</f>
        <v>1</v>
      </c>
      <c r="C198" t="str">
        <f t="shared" ref="C198:C261" ca="1" si="120">IF(B198=1,"Men","Women")</f>
        <v>Men</v>
      </c>
      <c r="D198">
        <f t="shared" ref="D198:D261" ca="1" si="121">RANDBETWEEN(25,45)</f>
        <v>27</v>
      </c>
      <c r="E198">
        <f t="shared" ref="E198:E261" ca="1" si="122">RANDBETWEEN(1,6)</f>
        <v>1</v>
      </c>
      <c r="F198" t="str">
        <f ca="1">VLOOKUP(E198,$Y$4:$Z$10:Z203,2,0)</f>
        <v>Health</v>
      </c>
      <c r="G198">
        <f t="shared" ref="G198:G261" ca="1" si="123">RANDBETWEEN(1,5)</f>
        <v>2</v>
      </c>
      <c r="H198" t="str">
        <f t="shared" ref="H198:H261" ca="1" si="124">VLOOKUP(G198,$AA$4:$AB$9,2,0)</f>
        <v>College</v>
      </c>
      <c r="I198">
        <f t="shared" ref="I198:I261" ca="1" si="125">RANDBETWEEN(0,4)</f>
        <v>4</v>
      </c>
      <c r="J198">
        <f t="shared" ref="J198:J261" ca="1" si="126">RANDBETWEEN(1,3)</f>
        <v>3</v>
      </c>
      <c r="K198">
        <f t="shared" ref="K198:K261" ca="1" si="127">RANDBETWEEN(25000,90000)</f>
        <v>49915</v>
      </c>
      <c r="L198">
        <f t="shared" ref="L198:L261" ca="1" si="128">RANDBETWEEN(1,11)</f>
        <v>3</v>
      </c>
      <c r="M198" t="str">
        <f t="shared" ref="M198:M261" ca="1" si="129">VLOOKUP(L198,$AC$4:$AE$15,2,0)</f>
        <v>Northwest Ter</v>
      </c>
      <c r="N198">
        <f t="shared" ref="N198:N261" ca="1" si="130">K198*RANDBETWEEN(3,6)</f>
        <v>149745</v>
      </c>
      <c r="O198">
        <f t="shared" ref="O198:O261" ca="1" si="131">RAND()*N198</f>
        <v>103327.01970942148</v>
      </c>
      <c r="P198">
        <f t="shared" ref="P198:P261" ca="1" si="132">J198*RAND()*K198</f>
        <v>145004.16549271028</v>
      </c>
      <c r="Q198">
        <f t="shared" ref="Q198:Q261" ca="1" si="133">RANDBETWEEN(0,P198)</f>
        <v>61047</v>
      </c>
      <c r="R198">
        <f t="shared" ref="R198:R261" ca="1" si="134">RAND()*K198*2</f>
        <v>78054.352770206984</v>
      </c>
      <c r="S198">
        <f t="shared" ref="S198:S261" ca="1" si="135">RAND()*K198*1.5</f>
        <v>13926.804609809977</v>
      </c>
      <c r="T198">
        <f t="shared" ref="T198:T261" ca="1" si="136">N198+P198+S198</f>
        <v>308675.97010252031</v>
      </c>
      <c r="U198">
        <f t="shared" ref="U198:U261" ca="1" si="137">O198+Q198+R198</f>
        <v>242428.37247962848</v>
      </c>
      <c r="V198">
        <f t="shared" ref="V198:V261" ca="1" si="138">T198-U198</f>
        <v>66247.59762289183</v>
      </c>
      <c r="AF198" s="7">
        <f t="shared" ca="1" si="117"/>
        <v>1</v>
      </c>
      <c r="AG198">
        <f t="shared" ca="1" si="118"/>
        <v>0</v>
      </c>
      <c r="AI198" s="8"/>
      <c r="AN198" s="7">
        <f ca="1">IF(Table1[[#This Row],[Column5]]="Teaching",1,0)</f>
        <v>0</v>
      </c>
      <c r="AO198">
        <f ca="1">IF(Table1[[#This Row],[Column5]]="Health",1,0)</f>
        <v>1</v>
      </c>
      <c r="AP198">
        <f ca="1">IF(Table1[[#This Row],[Column5]]="IT",1,0)</f>
        <v>0</v>
      </c>
      <c r="AQ198">
        <f ca="1">IF(Table1[[#This Row],[Column5]]="Construction",1,0)</f>
        <v>0</v>
      </c>
      <c r="AR198">
        <f ca="1">IF(Table1[[#This Row],[Column5]]="Agriculture",1,0)</f>
        <v>0</v>
      </c>
      <c r="AS198">
        <f ca="1">IF(Table1[[#This Row],[Column5]]="General",1,0)</f>
        <v>0</v>
      </c>
      <c r="AT198" s="8"/>
      <c r="AZ198" s="7">
        <f t="shared" ca="1" si="116"/>
        <v>19227.993771534566</v>
      </c>
      <c r="BC198" s="8"/>
      <c r="BE198" s="7">
        <f t="shared" ca="1" si="100"/>
        <v>0</v>
      </c>
      <c r="BG198" s="8"/>
      <c r="BI198" s="7"/>
      <c r="BJ198" s="21">
        <f t="shared" ca="1" si="101"/>
        <v>0.9764567853480326</v>
      </c>
      <c r="BK198">
        <f t="shared" ca="1" si="102"/>
        <v>0</v>
      </c>
      <c r="BL198" s="8"/>
      <c r="BN198" s="7">
        <f t="shared" ca="1" si="103"/>
        <v>0</v>
      </c>
      <c r="BO198" s="42">
        <f t="shared" ca="1" si="104"/>
        <v>0</v>
      </c>
      <c r="BP198" s="42">
        <f t="shared" ca="1" si="105"/>
        <v>0</v>
      </c>
      <c r="BQ198" s="42">
        <f t="shared" ca="1" si="106"/>
        <v>0</v>
      </c>
      <c r="BR198" s="42">
        <f t="shared" ca="1" si="107"/>
        <v>0</v>
      </c>
      <c r="BS198" s="42">
        <f t="shared" ca="1" si="108"/>
        <v>0</v>
      </c>
      <c r="BT198" s="42">
        <f t="shared" ca="1" si="109"/>
        <v>0</v>
      </c>
      <c r="BU198" s="42">
        <f t="shared" ca="1" si="110"/>
        <v>0</v>
      </c>
      <c r="BV198" s="42">
        <f t="shared" ca="1" si="111"/>
        <v>0</v>
      </c>
      <c r="BW198" s="42">
        <f t="shared" ca="1" si="112"/>
        <v>0</v>
      </c>
      <c r="BX198" s="8">
        <f t="shared" ca="1" si="113"/>
        <v>35190</v>
      </c>
      <c r="BZ198" s="7">
        <f t="shared" ca="1" si="114"/>
        <v>1</v>
      </c>
      <c r="CA198" s="42"/>
      <c r="CB198" s="42"/>
      <c r="CC198" s="42"/>
      <c r="CD198" s="8"/>
      <c r="CF198" s="7">
        <f t="shared" ca="1" si="115"/>
        <v>0</v>
      </c>
      <c r="CG198" s="42"/>
      <c r="CH198" s="8"/>
    </row>
    <row r="199" spans="2:86" x14ac:dyDescent="0.3">
      <c r="B199">
        <f t="shared" ca="1" si="119"/>
        <v>1</v>
      </c>
      <c r="C199" t="str">
        <f t="shared" ca="1" si="120"/>
        <v>Men</v>
      </c>
      <c r="D199">
        <f t="shared" ca="1" si="121"/>
        <v>33</v>
      </c>
      <c r="E199">
        <f t="shared" ca="1" si="122"/>
        <v>2</v>
      </c>
      <c r="F199" t="str">
        <f ca="1">VLOOKUP(E199,$Y$4:$Z$10:Z204,2,0)</f>
        <v>Construction</v>
      </c>
      <c r="G199">
        <f t="shared" ca="1" si="123"/>
        <v>3</v>
      </c>
      <c r="H199" t="str">
        <f t="shared" ca="1" si="124"/>
        <v>University</v>
      </c>
      <c r="I199">
        <f t="shared" ca="1" si="125"/>
        <v>2</v>
      </c>
      <c r="J199">
        <f t="shared" ca="1" si="126"/>
        <v>2</v>
      </c>
      <c r="K199">
        <f t="shared" ca="1" si="127"/>
        <v>71467</v>
      </c>
      <c r="L199">
        <f t="shared" ca="1" si="128"/>
        <v>5</v>
      </c>
      <c r="M199" t="str">
        <f t="shared" ca="1" si="129"/>
        <v>Saskatchewan</v>
      </c>
      <c r="N199">
        <f t="shared" ca="1" si="130"/>
        <v>357335</v>
      </c>
      <c r="O199">
        <f t="shared" ca="1" si="131"/>
        <v>282930.57308593096</v>
      </c>
      <c r="P199">
        <f t="shared" ca="1" si="132"/>
        <v>2216.7884897217532</v>
      </c>
      <c r="Q199">
        <f t="shared" ca="1" si="133"/>
        <v>1592</v>
      </c>
      <c r="R199">
        <f t="shared" ca="1" si="134"/>
        <v>1099.2113295737481</v>
      </c>
      <c r="S199">
        <f t="shared" ca="1" si="135"/>
        <v>25448.056888104242</v>
      </c>
      <c r="T199">
        <f t="shared" ca="1" si="136"/>
        <v>384999.84537782602</v>
      </c>
      <c r="U199">
        <f t="shared" ca="1" si="137"/>
        <v>285621.78441550472</v>
      </c>
      <c r="V199">
        <f t="shared" ca="1" si="138"/>
        <v>99378.060962321295</v>
      </c>
      <c r="AF199" s="7">
        <f t="shared" ca="1" si="117"/>
        <v>0</v>
      </c>
      <c r="AG199">
        <f t="shared" ca="1" si="118"/>
        <v>1</v>
      </c>
      <c r="AI199" s="8"/>
      <c r="AN199" s="7">
        <f ca="1">IF(Table1[[#This Row],[Column5]]="Teaching",1,0)</f>
        <v>0</v>
      </c>
      <c r="AO199">
        <f ca="1">IF(Table1[[#This Row],[Column5]]="Health",1,0)</f>
        <v>0</v>
      </c>
      <c r="AP199">
        <f ca="1">IF(Table1[[#This Row],[Column5]]="IT",1,0)</f>
        <v>0</v>
      </c>
      <c r="AQ199">
        <f ca="1">IF(Table1[[#This Row],[Column5]]="Construction",1,0)</f>
        <v>1</v>
      </c>
      <c r="AR199">
        <f ca="1">IF(Table1[[#This Row],[Column5]]="Agriculture",1,0)</f>
        <v>0</v>
      </c>
      <c r="AS199">
        <f ca="1">IF(Table1[[#This Row],[Column5]]="General",1,0)</f>
        <v>0</v>
      </c>
      <c r="AT199" s="8"/>
      <c r="AZ199" s="7">
        <f t="shared" ca="1" si="116"/>
        <v>3417.9635857948829</v>
      </c>
      <c r="BC199" s="8"/>
      <c r="BE199" s="7">
        <f t="shared" ref="BE199:BE262" ca="1" si="139">IF(R198&gt;$BF$5,1,0)</f>
        <v>0</v>
      </c>
      <c r="BG199" s="8"/>
      <c r="BI199" s="7"/>
      <c r="BJ199" s="21">
        <f t="shared" ref="BJ199:BJ262" ca="1" si="140">O198/N198</f>
        <v>0.69001983177683046</v>
      </c>
      <c r="BK199">
        <f t="shared" ref="BK199:BK262" ca="1" si="141">IF(BJ199&lt;30%,1,0)</f>
        <v>0</v>
      </c>
      <c r="BL199" s="8"/>
      <c r="BN199" s="7">
        <f t="shared" ref="BN199:BN262" ca="1" si="142">IF(M197="Yukon",K198,)</f>
        <v>0</v>
      </c>
      <c r="BO199" s="42">
        <f t="shared" ref="BO199:BO262" ca="1" si="143">IF(M198="BC",K198,0)</f>
        <v>0</v>
      </c>
      <c r="BP199" s="42">
        <f t="shared" ref="BP199:BP262" ca="1" si="144">IF(M198="Northwest Ter",K198,0)</f>
        <v>49915</v>
      </c>
      <c r="BQ199" s="42">
        <f t="shared" ref="BQ199:BQ262" ca="1" si="145">IF(M198="Alberta",K198,0)</f>
        <v>0</v>
      </c>
      <c r="BR199" s="42">
        <f t="shared" ref="BR199:BR262" ca="1" si="146">IF(M198="Saskatchewan",K198,0)</f>
        <v>0</v>
      </c>
      <c r="BS199" s="42">
        <f t="shared" ref="BS199:BS262" ca="1" si="147">IF(M198="Manitoba",K198,0)</f>
        <v>0</v>
      </c>
      <c r="BT199" s="42">
        <f t="shared" ref="BT199:BT262" ca="1" si="148">IF(M198="Ontario",K198,0)</f>
        <v>0</v>
      </c>
      <c r="BU199" s="42">
        <f t="shared" ref="BU199:BU262" ca="1" si="149">IF(M198="NewFarmland",K198,0)</f>
        <v>0</v>
      </c>
      <c r="BV199" s="42">
        <f t="shared" ref="BV199:BV262" ca="1" si="150">IF(M198="New Bruncwick",K198,0)</f>
        <v>0</v>
      </c>
      <c r="BW199" s="42">
        <f t="shared" ref="BW199:BW262" ca="1" si="151">IF(M198="Nova Scotia",K198,0)</f>
        <v>0</v>
      </c>
      <c r="BX199" s="8">
        <f t="shared" ref="BX199:BX262" ca="1" si="152">IF(M198="Prince Edward Island",K198,0)</f>
        <v>0</v>
      </c>
      <c r="BZ199" s="7">
        <f t="shared" ref="BZ199:BZ262" ca="1" si="153">IF(R198&gt;K198,1,0)</f>
        <v>1</v>
      </c>
      <c r="CA199" s="42"/>
      <c r="CB199" s="42"/>
      <c r="CC199" s="42"/>
      <c r="CD199" s="8"/>
      <c r="CF199" s="7">
        <f t="shared" ref="CF199:CF262" ca="1" si="154">IF(V198&gt;50000,D198,0)</f>
        <v>27</v>
      </c>
      <c r="CG199" s="42"/>
      <c r="CH199" s="8"/>
    </row>
    <row r="200" spans="2:86" x14ac:dyDescent="0.3">
      <c r="B200">
        <f t="shared" ca="1" si="119"/>
        <v>2</v>
      </c>
      <c r="C200" t="str">
        <f t="shared" ca="1" si="120"/>
        <v>Women</v>
      </c>
      <c r="D200">
        <f t="shared" ca="1" si="121"/>
        <v>33</v>
      </c>
      <c r="E200">
        <f t="shared" ca="1" si="122"/>
        <v>5</v>
      </c>
      <c r="F200" t="str">
        <f ca="1">VLOOKUP(E200,$Y$4:$Z$10:Z205,2,0)</f>
        <v>General</v>
      </c>
      <c r="G200">
        <f t="shared" ca="1" si="123"/>
        <v>3</v>
      </c>
      <c r="H200" t="str">
        <f t="shared" ca="1" si="124"/>
        <v>University</v>
      </c>
      <c r="I200">
        <f t="shared" ca="1" si="125"/>
        <v>3</v>
      </c>
      <c r="J200">
        <f t="shared" ca="1" si="126"/>
        <v>1</v>
      </c>
      <c r="K200">
        <f t="shared" ca="1" si="127"/>
        <v>84065</v>
      </c>
      <c r="L200">
        <f t="shared" ca="1" si="128"/>
        <v>8</v>
      </c>
      <c r="M200" t="str">
        <f t="shared" ca="1" si="129"/>
        <v>NewFarmland</v>
      </c>
      <c r="N200">
        <f t="shared" ca="1" si="130"/>
        <v>504390</v>
      </c>
      <c r="O200">
        <f t="shared" ca="1" si="131"/>
        <v>55420.268554506307</v>
      </c>
      <c r="P200">
        <f t="shared" ca="1" si="132"/>
        <v>81881.036463731318</v>
      </c>
      <c r="Q200">
        <f t="shared" ca="1" si="133"/>
        <v>70846</v>
      </c>
      <c r="R200">
        <f t="shared" ca="1" si="134"/>
        <v>160671.37378398539</v>
      </c>
      <c r="S200">
        <f t="shared" ca="1" si="135"/>
        <v>94995.920799496031</v>
      </c>
      <c r="T200">
        <f t="shared" ca="1" si="136"/>
        <v>681266.95726322732</v>
      </c>
      <c r="U200">
        <f t="shared" ca="1" si="137"/>
        <v>286937.64233849169</v>
      </c>
      <c r="V200">
        <f t="shared" ca="1" si="138"/>
        <v>394329.31492473563</v>
      </c>
      <c r="AF200" s="7">
        <f t="shared" ca="1" si="117"/>
        <v>0</v>
      </c>
      <c r="AG200">
        <f t="shared" ca="1" si="118"/>
        <v>1</v>
      </c>
      <c r="AI200" s="8"/>
      <c r="AN200" s="7">
        <f ca="1">IF(Table1[[#This Row],[Column5]]="Teaching",1,0)</f>
        <v>0</v>
      </c>
      <c r="AO200">
        <f ca="1">IF(Table1[[#This Row],[Column5]]="Health",1,0)</f>
        <v>0</v>
      </c>
      <c r="AP200">
        <f ca="1">IF(Table1[[#This Row],[Column5]]="IT",1,0)</f>
        <v>0</v>
      </c>
      <c r="AQ200">
        <f ca="1">IF(Table1[[#This Row],[Column5]]="Construction",1,0)</f>
        <v>0</v>
      </c>
      <c r="AR200">
        <f ca="1">IF(Table1[[#This Row],[Column5]]="Agriculture",1,0)</f>
        <v>0</v>
      </c>
      <c r="AS200">
        <f ca="1">IF(Table1[[#This Row],[Column5]]="General",1,0)</f>
        <v>1</v>
      </c>
      <c r="AT200" s="8"/>
      <c r="AZ200" s="7">
        <f t="shared" ref="AZ200:AZ263" ca="1" si="155">P198/J198</f>
        <v>48334.721830903429</v>
      </c>
      <c r="BC200" s="8"/>
      <c r="BE200" s="7">
        <f t="shared" ca="1" si="139"/>
        <v>0</v>
      </c>
      <c r="BG200" s="8"/>
      <c r="BI200" s="7"/>
      <c r="BJ200" s="21">
        <f t="shared" ca="1" si="140"/>
        <v>0.79177962720117245</v>
      </c>
      <c r="BK200">
        <f t="shared" ca="1" si="141"/>
        <v>0</v>
      </c>
      <c r="BL200" s="8"/>
      <c r="BN200" s="7">
        <f t="shared" ca="1" si="142"/>
        <v>0</v>
      </c>
      <c r="BO200" s="42">
        <f t="shared" ca="1" si="143"/>
        <v>0</v>
      </c>
      <c r="BP200" s="42">
        <f t="shared" ca="1" si="144"/>
        <v>0</v>
      </c>
      <c r="BQ200" s="42">
        <f t="shared" ca="1" si="145"/>
        <v>0</v>
      </c>
      <c r="BR200" s="42">
        <f t="shared" ca="1" si="146"/>
        <v>71467</v>
      </c>
      <c r="BS200" s="42">
        <f t="shared" ca="1" si="147"/>
        <v>0</v>
      </c>
      <c r="BT200" s="42">
        <f t="shared" ca="1" si="148"/>
        <v>0</v>
      </c>
      <c r="BU200" s="42">
        <f t="shared" ca="1" si="149"/>
        <v>0</v>
      </c>
      <c r="BV200" s="42">
        <f t="shared" ca="1" si="150"/>
        <v>0</v>
      </c>
      <c r="BW200" s="42">
        <f t="shared" ca="1" si="151"/>
        <v>0</v>
      </c>
      <c r="BX200" s="8">
        <f t="shared" ca="1" si="152"/>
        <v>0</v>
      </c>
      <c r="BZ200" s="7">
        <f t="shared" ca="1" si="153"/>
        <v>0</v>
      </c>
      <c r="CA200" s="42"/>
      <c r="CB200" s="42"/>
      <c r="CC200" s="42"/>
      <c r="CD200" s="8"/>
      <c r="CF200" s="7">
        <f t="shared" ca="1" si="154"/>
        <v>33</v>
      </c>
      <c r="CG200" s="42"/>
      <c r="CH200" s="8"/>
    </row>
    <row r="201" spans="2:86" x14ac:dyDescent="0.3">
      <c r="B201">
        <f t="shared" ca="1" si="119"/>
        <v>2</v>
      </c>
      <c r="C201" t="str">
        <f t="shared" ca="1" si="120"/>
        <v>Women</v>
      </c>
      <c r="D201">
        <f t="shared" ca="1" si="121"/>
        <v>26</v>
      </c>
      <c r="E201">
        <f t="shared" ca="1" si="122"/>
        <v>6</v>
      </c>
      <c r="F201" t="str">
        <f ca="1">VLOOKUP(E201,$Y$4:$Z$10:Z206,2,0)</f>
        <v>Agriculture</v>
      </c>
      <c r="G201">
        <f t="shared" ca="1" si="123"/>
        <v>2</v>
      </c>
      <c r="H201" t="str">
        <f t="shared" ca="1" si="124"/>
        <v>College</v>
      </c>
      <c r="I201">
        <f t="shared" ca="1" si="125"/>
        <v>2</v>
      </c>
      <c r="J201">
        <f t="shared" ca="1" si="126"/>
        <v>1</v>
      </c>
      <c r="K201">
        <f t="shared" ca="1" si="127"/>
        <v>58178</v>
      </c>
      <c r="L201">
        <f t="shared" ca="1" si="128"/>
        <v>4</v>
      </c>
      <c r="M201" t="str">
        <f t="shared" ca="1" si="129"/>
        <v>Alberta</v>
      </c>
      <c r="N201">
        <f t="shared" ca="1" si="130"/>
        <v>232712</v>
      </c>
      <c r="O201">
        <f t="shared" ca="1" si="131"/>
        <v>107389.62464012064</v>
      </c>
      <c r="P201">
        <f t="shared" ca="1" si="132"/>
        <v>40314.015706562808</v>
      </c>
      <c r="Q201">
        <f t="shared" ca="1" si="133"/>
        <v>13053</v>
      </c>
      <c r="R201">
        <f t="shared" ca="1" si="134"/>
        <v>57835.309165898288</v>
      </c>
      <c r="S201">
        <f t="shared" ca="1" si="135"/>
        <v>66268.346409938385</v>
      </c>
      <c r="T201">
        <f t="shared" ca="1" si="136"/>
        <v>339294.3621165012</v>
      </c>
      <c r="U201">
        <f t="shared" ca="1" si="137"/>
        <v>178277.93380601893</v>
      </c>
      <c r="V201">
        <f t="shared" ca="1" si="138"/>
        <v>161016.42831048227</v>
      </c>
      <c r="AF201" s="7">
        <f t="shared" ca="1" si="117"/>
        <v>1</v>
      </c>
      <c r="AG201">
        <f t="shared" ca="1" si="118"/>
        <v>0</v>
      </c>
      <c r="AI201" s="8"/>
      <c r="AN201" s="7">
        <f ca="1">IF(Table1[[#This Row],[Column5]]="Teaching",1,0)</f>
        <v>0</v>
      </c>
      <c r="AO201">
        <f ca="1">IF(Table1[[#This Row],[Column5]]="Health",1,0)</f>
        <v>0</v>
      </c>
      <c r="AP201">
        <f ca="1">IF(Table1[[#This Row],[Column5]]="IT",1,0)</f>
        <v>0</v>
      </c>
      <c r="AQ201">
        <f ca="1">IF(Table1[[#This Row],[Column5]]="Construction",1,0)</f>
        <v>0</v>
      </c>
      <c r="AR201">
        <f ca="1">IF(Table1[[#This Row],[Column5]]="Agriculture",1,0)</f>
        <v>1</v>
      </c>
      <c r="AS201">
        <f ca="1">IF(Table1[[#This Row],[Column5]]="General",1,0)</f>
        <v>0</v>
      </c>
      <c r="AT201" s="8"/>
      <c r="AZ201" s="7">
        <f t="shared" ca="1" si="155"/>
        <v>1108.3942448608766</v>
      </c>
      <c r="BC201" s="8"/>
      <c r="BE201" s="7">
        <f t="shared" ca="1" si="139"/>
        <v>1</v>
      </c>
      <c r="BG201" s="8"/>
      <c r="BI201" s="7"/>
      <c r="BJ201" s="21">
        <f t="shared" ca="1" si="140"/>
        <v>0.10987582734492418</v>
      </c>
      <c r="BK201">
        <f t="shared" ca="1" si="141"/>
        <v>1</v>
      </c>
      <c r="BL201" s="8"/>
      <c r="BN201" s="7">
        <f t="shared" ca="1" si="142"/>
        <v>0</v>
      </c>
      <c r="BO201" s="42">
        <f t="shared" ca="1" si="143"/>
        <v>0</v>
      </c>
      <c r="BP201" s="42">
        <f t="shared" ca="1" si="144"/>
        <v>0</v>
      </c>
      <c r="BQ201" s="42">
        <f t="shared" ca="1" si="145"/>
        <v>0</v>
      </c>
      <c r="BR201" s="42">
        <f t="shared" ca="1" si="146"/>
        <v>0</v>
      </c>
      <c r="BS201" s="42">
        <f t="shared" ca="1" si="147"/>
        <v>0</v>
      </c>
      <c r="BT201" s="42">
        <f t="shared" ca="1" si="148"/>
        <v>0</v>
      </c>
      <c r="BU201" s="42">
        <f t="shared" ca="1" si="149"/>
        <v>84065</v>
      </c>
      <c r="BV201" s="42">
        <f t="shared" ca="1" si="150"/>
        <v>0</v>
      </c>
      <c r="BW201" s="42">
        <f t="shared" ca="1" si="151"/>
        <v>0</v>
      </c>
      <c r="BX201" s="8">
        <f t="shared" ca="1" si="152"/>
        <v>0</v>
      </c>
      <c r="BZ201" s="7">
        <f t="shared" ca="1" si="153"/>
        <v>1</v>
      </c>
      <c r="CA201" s="42"/>
      <c r="CB201" s="42"/>
      <c r="CC201" s="42"/>
      <c r="CD201" s="8"/>
      <c r="CF201" s="7">
        <f t="shared" ca="1" si="154"/>
        <v>33</v>
      </c>
      <c r="CG201" s="42"/>
      <c r="CH201" s="8"/>
    </row>
    <row r="202" spans="2:86" x14ac:dyDescent="0.3">
      <c r="B202">
        <f t="shared" ca="1" si="119"/>
        <v>1</v>
      </c>
      <c r="C202" t="str">
        <f t="shared" ca="1" si="120"/>
        <v>Men</v>
      </c>
      <c r="D202">
        <f t="shared" ca="1" si="121"/>
        <v>26</v>
      </c>
      <c r="E202">
        <f t="shared" ca="1" si="122"/>
        <v>5</v>
      </c>
      <c r="F202" t="str">
        <f ca="1">VLOOKUP(E202,$Y$4:$Z$10:Z207,2,0)</f>
        <v>General</v>
      </c>
      <c r="G202">
        <f t="shared" ca="1" si="123"/>
        <v>3</v>
      </c>
      <c r="H202" t="str">
        <f t="shared" ca="1" si="124"/>
        <v>University</v>
      </c>
      <c r="I202">
        <f t="shared" ca="1" si="125"/>
        <v>4</v>
      </c>
      <c r="J202">
        <f t="shared" ca="1" si="126"/>
        <v>1</v>
      </c>
      <c r="K202">
        <f t="shared" ca="1" si="127"/>
        <v>87368</v>
      </c>
      <c r="L202">
        <f t="shared" ca="1" si="128"/>
        <v>6</v>
      </c>
      <c r="M202" t="str">
        <f t="shared" ca="1" si="129"/>
        <v>Manitoba</v>
      </c>
      <c r="N202">
        <f t="shared" ca="1" si="130"/>
        <v>262104</v>
      </c>
      <c r="O202">
        <f t="shared" ca="1" si="131"/>
        <v>138019.16177224429</v>
      </c>
      <c r="P202">
        <f t="shared" ca="1" si="132"/>
        <v>61818.785515719639</v>
      </c>
      <c r="Q202">
        <f t="shared" ca="1" si="133"/>
        <v>54254</v>
      </c>
      <c r="R202">
        <f t="shared" ca="1" si="134"/>
        <v>101726.31572828669</v>
      </c>
      <c r="S202">
        <f t="shared" ca="1" si="135"/>
        <v>93331.212171768027</v>
      </c>
      <c r="T202">
        <f t="shared" ca="1" si="136"/>
        <v>417253.99768748763</v>
      </c>
      <c r="U202">
        <f t="shared" ca="1" si="137"/>
        <v>293999.47750053101</v>
      </c>
      <c r="V202">
        <f t="shared" ca="1" si="138"/>
        <v>123254.52018695662</v>
      </c>
      <c r="AF202" s="7">
        <f t="shared" ca="1" si="117"/>
        <v>1</v>
      </c>
      <c r="AG202">
        <f t="shared" ca="1" si="118"/>
        <v>0</v>
      </c>
      <c r="AI202" s="8"/>
      <c r="AN202" s="7">
        <f ca="1">IF(Table1[[#This Row],[Column5]]="Teaching",1,0)</f>
        <v>0</v>
      </c>
      <c r="AO202">
        <f ca="1">IF(Table1[[#This Row],[Column5]]="Health",1,0)</f>
        <v>0</v>
      </c>
      <c r="AP202">
        <f ca="1">IF(Table1[[#This Row],[Column5]]="IT",1,0)</f>
        <v>0</v>
      </c>
      <c r="AQ202">
        <f ca="1">IF(Table1[[#This Row],[Column5]]="Construction",1,0)</f>
        <v>0</v>
      </c>
      <c r="AR202">
        <f ca="1">IF(Table1[[#This Row],[Column5]]="Agriculture",1,0)</f>
        <v>0</v>
      </c>
      <c r="AS202">
        <f ca="1">IF(Table1[[#This Row],[Column5]]="General",1,0)</f>
        <v>1</v>
      </c>
      <c r="AT202" s="8"/>
      <c r="AZ202" s="7">
        <f t="shared" ca="1" si="155"/>
        <v>81881.036463731318</v>
      </c>
      <c r="BC202" s="8"/>
      <c r="BE202" s="7">
        <f t="shared" ca="1" si="139"/>
        <v>0</v>
      </c>
      <c r="BG202" s="8"/>
      <c r="BI202" s="7"/>
      <c r="BJ202" s="21">
        <f t="shared" ca="1" si="140"/>
        <v>0.46147007734934442</v>
      </c>
      <c r="BK202">
        <f t="shared" ca="1" si="141"/>
        <v>0</v>
      </c>
      <c r="BL202" s="8"/>
      <c r="BN202" s="7">
        <f t="shared" ca="1" si="142"/>
        <v>0</v>
      </c>
      <c r="BO202" s="42">
        <f t="shared" ca="1" si="143"/>
        <v>0</v>
      </c>
      <c r="BP202" s="42">
        <f t="shared" ca="1" si="144"/>
        <v>0</v>
      </c>
      <c r="BQ202" s="42">
        <f t="shared" ca="1" si="145"/>
        <v>58178</v>
      </c>
      <c r="BR202" s="42">
        <f t="shared" ca="1" si="146"/>
        <v>0</v>
      </c>
      <c r="BS202" s="42">
        <f t="shared" ca="1" si="147"/>
        <v>0</v>
      </c>
      <c r="BT202" s="42">
        <f t="shared" ca="1" si="148"/>
        <v>0</v>
      </c>
      <c r="BU202" s="42">
        <f t="shared" ca="1" si="149"/>
        <v>0</v>
      </c>
      <c r="BV202" s="42">
        <f t="shared" ca="1" si="150"/>
        <v>0</v>
      </c>
      <c r="BW202" s="42">
        <f t="shared" ca="1" si="151"/>
        <v>0</v>
      </c>
      <c r="BX202" s="8">
        <f t="shared" ca="1" si="152"/>
        <v>0</v>
      </c>
      <c r="BZ202" s="7">
        <f t="shared" ca="1" si="153"/>
        <v>0</v>
      </c>
      <c r="CA202" s="42"/>
      <c r="CB202" s="42"/>
      <c r="CC202" s="42"/>
      <c r="CD202" s="8"/>
      <c r="CF202" s="7">
        <f t="shared" ca="1" si="154"/>
        <v>26</v>
      </c>
      <c r="CG202" s="42"/>
      <c r="CH202" s="8"/>
    </row>
    <row r="203" spans="2:86" x14ac:dyDescent="0.3">
      <c r="B203">
        <f t="shared" ca="1" si="119"/>
        <v>1</v>
      </c>
      <c r="C203" t="str">
        <f t="shared" ca="1" si="120"/>
        <v>Men</v>
      </c>
      <c r="D203">
        <f t="shared" ca="1" si="121"/>
        <v>41</v>
      </c>
      <c r="E203">
        <f t="shared" ca="1" si="122"/>
        <v>3</v>
      </c>
      <c r="F203" t="str">
        <f ca="1">VLOOKUP(E203,$Y$4:$Z$10:Z208,2,0)</f>
        <v>Teaching</v>
      </c>
      <c r="G203">
        <f t="shared" ca="1" si="123"/>
        <v>2</v>
      </c>
      <c r="H203" t="str">
        <f t="shared" ca="1" si="124"/>
        <v>College</v>
      </c>
      <c r="I203">
        <f t="shared" ca="1" si="125"/>
        <v>0</v>
      </c>
      <c r="J203">
        <f t="shared" ca="1" si="126"/>
        <v>1</v>
      </c>
      <c r="K203">
        <f t="shared" ca="1" si="127"/>
        <v>58244</v>
      </c>
      <c r="L203">
        <f t="shared" ca="1" si="128"/>
        <v>4</v>
      </c>
      <c r="M203" t="str">
        <f t="shared" ca="1" si="129"/>
        <v>Alberta</v>
      </c>
      <c r="N203">
        <f t="shared" ca="1" si="130"/>
        <v>349464</v>
      </c>
      <c r="O203">
        <f t="shared" ca="1" si="131"/>
        <v>241779.31030894449</v>
      </c>
      <c r="P203">
        <f t="shared" ca="1" si="132"/>
        <v>13858.801041522569</v>
      </c>
      <c r="Q203">
        <f t="shared" ca="1" si="133"/>
        <v>2409</v>
      </c>
      <c r="R203">
        <f t="shared" ca="1" si="134"/>
        <v>80016.885307721328</v>
      </c>
      <c r="S203">
        <f t="shared" ca="1" si="135"/>
        <v>41680.460885869907</v>
      </c>
      <c r="T203">
        <f t="shared" ca="1" si="136"/>
        <v>405003.26192739251</v>
      </c>
      <c r="U203">
        <f t="shared" ca="1" si="137"/>
        <v>324205.19561666582</v>
      </c>
      <c r="V203">
        <f t="shared" ca="1" si="138"/>
        <v>80798.066310726688</v>
      </c>
      <c r="AF203" s="7">
        <f t="shared" ca="1" si="117"/>
        <v>0</v>
      </c>
      <c r="AG203">
        <f t="shared" ca="1" si="118"/>
        <v>1</v>
      </c>
      <c r="AI203" s="8"/>
      <c r="AN203" s="7">
        <f ca="1">IF(Table1[[#This Row],[Column5]]="Teaching",1,0)</f>
        <v>1</v>
      </c>
      <c r="AO203">
        <f ca="1">IF(Table1[[#This Row],[Column5]]="Health",1,0)</f>
        <v>0</v>
      </c>
      <c r="AP203">
        <f ca="1">IF(Table1[[#This Row],[Column5]]="IT",1,0)</f>
        <v>0</v>
      </c>
      <c r="AQ203">
        <f ca="1">IF(Table1[[#This Row],[Column5]]="Construction",1,0)</f>
        <v>0</v>
      </c>
      <c r="AR203">
        <f ca="1">IF(Table1[[#This Row],[Column5]]="Agriculture",1,0)</f>
        <v>0</v>
      </c>
      <c r="AS203">
        <f ca="1">IF(Table1[[#This Row],[Column5]]="General",1,0)</f>
        <v>0</v>
      </c>
      <c r="AT203" s="8"/>
      <c r="AZ203" s="7">
        <f t="shared" ca="1" si="155"/>
        <v>40314.015706562808</v>
      </c>
      <c r="BC203" s="8"/>
      <c r="BE203" s="7">
        <f t="shared" ca="1" si="139"/>
        <v>1</v>
      </c>
      <c r="BG203" s="8"/>
      <c r="BI203" s="7"/>
      <c r="BJ203" s="21">
        <f t="shared" ca="1" si="140"/>
        <v>0.52658166900254966</v>
      </c>
      <c r="BK203">
        <f t="shared" ca="1" si="141"/>
        <v>0</v>
      </c>
      <c r="BL203" s="8"/>
      <c r="BN203" s="7">
        <f t="shared" ca="1" si="142"/>
        <v>0</v>
      </c>
      <c r="BO203" s="42">
        <f t="shared" ca="1" si="143"/>
        <v>0</v>
      </c>
      <c r="BP203" s="42">
        <f t="shared" ca="1" si="144"/>
        <v>0</v>
      </c>
      <c r="BQ203" s="42">
        <f t="shared" ca="1" si="145"/>
        <v>0</v>
      </c>
      <c r="BR203" s="42">
        <f t="shared" ca="1" si="146"/>
        <v>0</v>
      </c>
      <c r="BS203" s="42">
        <f t="shared" ca="1" si="147"/>
        <v>87368</v>
      </c>
      <c r="BT203" s="42">
        <f t="shared" ca="1" si="148"/>
        <v>0</v>
      </c>
      <c r="BU203" s="42">
        <f t="shared" ca="1" si="149"/>
        <v>0</v>
      </c>
      <c r="BV203" s="42">
        <f t="shared" ca="1" si="150"/>
        <v>0</v>
      </c>
      <c r="BW203" s="42">
        <f t="shared" ca="1" si="151"/>
        <v>0</v>
      </c>
      <c r="BX203" s="8">
        <f t="shared" ca="1" si="152"/>
        <v>0</v>
      </c>
      <c r="BZ203" s="7">
        <f t="shared" ca="1" si="153"/>
        <v>1</v>
      </c>
      <c r="CA203" s="42"/>
      <c r="CB203" s="42"/>
      <c r="CC203" s="42"/>
      <c r="CD203" s="8"/>
      <c r="CF203" s="7">
        <f t="shared" ca="1" si="154"/>
        <v>26</v>
      </c>
      <c r="CG203" s="42"/>
      <c r="CH203" s="8"/>
    </row>
    <row r="204" spans="2:86" x14ac:dyDescent="0.3">
      <c r="B204">
        <f t="shared" ca="1" si="119"/>
        <v>2</v>
      </c>
      <c r="C204" t="str">
        <f t="shared" ca="1" si="120"/>
        <v>Women</v>
      </c>
      <c r="D204">
        <f t="shared" ca="1" si="121"/>
        <v>37</v>
      </c>
      <c r="E204">
        <f t="shared" ca="1" si="122"/>
        <v>4</v>
      </c>
      <c r="F204" t="str">
        <f ca="1">VLOOKUP(E204,$Y$4:$Z$10:Z209,2,0)</f>
        <v>IT</v>
      </c>
      <c r="G204">
        <f t="shared" ca="1" si="123"/>
        <v>1</v>
      </c>
      <c r="H204" t="str">
        <f t="shared" ca="1" si="124"/>
        <v>Highschool</v>
      </c>
      <c r="I204">
        <f t="shared" ca="1" si="125"/>
        <v>2</v>
      </c>
      <c r="J204">
        <f t="shared" ca="1" si="126"/>
        <v>1</v>
      </c>
      <c r="K204">
        <f t="shared" ca="1" si="127"/>
        <v>36699</v>
      </c>
      <c r="L204">
        <f t="shared" ca="1" si="128"/>
        <v>9</v>
      </c>
      <c r="M204" t="str">
        <f t="shared" ca="1" si="129"/>
        <v>New Bruncwick</v>
      </c>
      <c r="N204">
        <f t="shared" ca="1" si="130"/>
        <v>220194</v>
      </c>
      <c r="O204">
        <f t="shared" ca="1" si="131"/>
        <v>192377.2701686575</v>
      </c>
      <c r="P204">
        <f t="shared" ca="1" si="132"/>
        <v>2279.9630277460142</v>
      </c>
      <c r="Q204">
        <f t="shared" ca="1" si="133"/>
        <v>1226</v>
      </c>
      <c r="R204">
        <f t="shared" ca="1" si="134"/>
        <v>65185.167895857325</v>
      </c>
      <c r="S204">
        <f t="shared" ca="1" si="135"/>
        <v>8110.090169289977</v>
      </c>
      <c r="T204">
        <f t="shared" ca="1" si="136"/>
        <v>230584.05319703597</v>
      </c>
      <c r="U204">
        <f t="shared" ca="1" si="137"/>
        <v>258788.43806451483</v>
      </c>
      <c r="V204">
        <f t="shared" ca="1" si="138"/>
        <v>-28204.384867478861</v>
      </c>
      <c r="AF204" s="7">
        <f t="shared" ca="1" si="117"/>
        <v>0</v>
      </c>
      <c r="AG204">
        <f t="shared" ca="1" si="118"/>
        <v>1</v>
      </c>
      <c r="AI204" s="8"/>
      <c r="AN204" s="7">
        <f ca="1">IF(Table1[[#This Row],[Column5]]="Teaching",1,0)</f>
        <v>0</v>
      </c>
      <c r="AO204">
        <f ca="1">IF(Table1[[#This Row],[Column5]]="Health",1,0)</f>
        <v>0</v>
      </c>
      <c r="AP204">
        <f ca="1">IF(Table1[[#This Row],[Column5]]="IT",1,0)</f>
        <v>1</v>
      </c>
      <c r="AQ204">
        <f ca="1">IF(Table1[[#This Row],[Column5]]="Construction",1,0)</f>
        <v>0</v>
      </c>
      <c r="AR204">
        <f ca="1">IF(Table1[[#This Row],[Column5]]="Agriculture",1,0)</f>
        <v>0</v>
      </c>
      <c r="AS204">
        <f ca="1">IF(Table1[[#This Row],[Column5]]="General",1,0)</f>
        <v>0</v>
      </c>
      <c r="AT204" s="8"/>
      <c r="AZ204" s="7">
        <f t="shared" ca="1" si="155"/>
        <v>61818.785515719639</v>
      </c>
      <c r="BC204" s="8"/>
      <c r="BE204" s="7">
        <f t="shared" ca="1" si="139"/>
        <v>0</v>
      </c>
      <c r="BG204" s="8"/>
      <c r="BI204" s="7"/>
      <c r="BJ204" s="21">
        <f t="shared" ca="1" si="140"/>
        <v>0.69185755988869957</v>
      </c>
      <c r="BK204">
        <f t="shared" ca="1" si="141"/>
        <v>0</v>
      </c>
      <c r="BL204" s="8"/>
      <c r="BN204" s="7">
        <f t="shared" ca="1" si="142"/>
        <v>0</v>
      </c>
      <c r="BO204" s="42">
        <f t="shared" ca="1" si="143"/>
        <v>0</v>
      </c>
      <c r="BP204" s="42">
        <f t="shared" ca="1" si="144"/>
        <v>0</v>
      </c>
      <c r="BQ204" s="42">
        <f t="shared" ca="1" si="145"/>
        <v>58244</v>
      </c>
      <c r="BR204" s="42">
        <f t="shared" ca="1" si="146"/>
        <v>0</v>
      </c>
      <c r="BS204" s="42">
        <f t="shared" ca="1" si="147"/>
        <v>0</v>
      </c>
      <c r="BT204" s="42">
        <f t="shared" ca="1" si="148"/>
        <v>0</v>
      </c>
      <c r="BU204" s="42">
        <f t="shared" ca="1" si="149"/>
        <v>0</v>
      </c>
      <c r="BV204" s="42">
        <f t="shared" ca="1" si="150"/>
        <v>0</v>
      </c>
      <c r="BW204" s="42">
        <f t="shared" ca="1" si="151"/>
        <v>0</v>
      </c>
      <c r="BX204" s="8">
        <f t="shared" ca="1" si="152"/>
        <v>0</v>
      </c>
      <c r="BZ204" s="7">
        <f t="shared" ca="1" si="153"/>
        <v>1</v>
      </c>
      <c r="CA204" s="42"/>
      <c r="CB204" s="42"/>
      <c r="CC204" s="42"/>
      <c r="CD204" s="8"/>
      <c r="CF204" s="7">
        <f t="shared" ca="1" si="154"/>
        <v>41</v>
      </c>
      <c r="CG204" s="42"/>
      <c r="CH204" s="8"/>
    </row>
    <row r="205" spans="2:86" x14ac:dyDescent="0.3">
      <c r="B205">
        <f t="shared" ca="1" si="119"/>
        <v>2</v>
      </c>
      <c r="C205" t="str">
        <f t="shared" ca="1" si="120"/>
        <v>Women</v>
      </c>
      <c r="D205">
        <f t="shared" ca="1" si="121"/>
        <v>45</v>
      </c>
      <c r="E205">
        <f t="shared" ca="1" si="122"/>
        <v>4</v>
      </c>
      <c r="F205" t="str">
        <f ca="1">VLOOKUP(E205,$Y$4:$Z$10:Z210,2,0)</f>
        <v>IT</v>
      </c>
      <c r="G205">
        <f t="shared" ca="1" si="123"/>
        <v>5</v>
      </c>
      <c r="H205" t="str">
        <f t="shared" ca="1" si="124"/>
        <v>Other</v>
      </c>
      <c r="I205">
        <f t="shared" ca="1" si="125"/>
        <v>0</v>
      </c>
      <c r="J205">
        <f t="shared" ca="1" si="126"/>
        <v>3</v>
      </c>
      <c r="K205">
        <f t="shared" ca="1" si="127"/>
        <v>55999</v>
      </c>
      <c r="L205">
        <f t="shared" ca="1" si="128"/>
        <v>6</v>
      </c>
      <c r="M205" t="str">
        <f t="shared" ca="1" si="129"/>
        <v>Manitoba</v>
      </c>
      <c r="N205">
        <f t="shared" ca="1" si="130"/>
        <v>335994</v>
      </c>
      <c r="O205">
        <f t="shared" ca="1" si="131"/>
        <v>317195.13550627325</v>
      </c>
      <c r="P205">
        <f t="shared" ca="1" si="132"/>
        <v>60699.57396392915</v>
      </c>
      <c r="Q205">
        <f t="shared" ca="1" si="133"/>
        <v>56013</v>
      </c>
      <c r="R205">
        <f t="shared" ca="1" si="134"/>
        <v>110645.15516388946</v>
      </c>
      <c r="S205">
        <f t="shared" ca="1" si="135"/>
        <v>81114.072963245591</v>
      </c>
      <c r="T205">
        <f t="shared" ca="1" si="136"/>
        <v>477807.64692717476</v>
      </c>
      <c r="U205">
        <f t="shared" ca="1" si="137"/>
        <v>483853.29067016271</v>
      </c>
      <c r="V205">
        <f t="shared" ca="1" si="138"/>
        <v>-6045.6437429879443</v>
      </c>
      <c r="AF205" s="7">
        <f t="shared" ca="1" si="117"/>
        <v>0</v>
      </c>
      <c r="AG205">
        <f t="shared" ca="1" si="118"/>
        <v>1</v>
      </c>
      <c r="AI205" s="8"/>
      <c r="AN205" s="7">
        <f ca="1">IF(Table1[[#This Row],[Column5]]="Teaching",1,0)</f>
        <v>0</v>
      </c>
      <c r="AO205">
        <f ca="1">IF(Table1[[#This Row],[Column5]]="Health",1,0)</f>
        <v>0</v>
      </c>
      <c r="AP205">
        <f ca="1">IF(Table1[[#This Row],[Column5]]="IT",1,0)</f>
        <v>1</v>
      </c>
      <c r="AQ205">
        <f ca="1">IF(Table1[[#This Row],[Column5]]="Construction",1,0)</f>
        <v>0</v>
      </c>
      <c r="AR205">
        <f ca="1">IF(Table1[[#This Row],[Column5]]="Agriculture",1,0)</f>
        <v>0</v>
      </c>
      <c r="AS205">
        <f ca="1">IF(Table1[[#This Row],[Column5]]="General",1,0)</f>
        <v>0</v>
      </c>
      <c r="AT205" s="8"/>
      <c r="AZ205" s="7">
        <f t="shared" ca="1" si="155"/>
        <v>13858.801041522569</v>
      </c>
      <c r="BC205" s="8"/>
      <c r="BE205" s="7">
        <f t="shared" ca="1" si="139"/>
        <v>0</v>
      </c>
      <c r="BG205" s="8"/>
      <c r="BI205" s="7"/>
      <c r="BJ205" s="21">
        <f t="shared" ca="1" si="140"/>
        <v>0.87367171752480766</v>
      </c>
      <c r="BK205">
        <f t="shared" ca="1" si="141"/>
        <v>0</v>
      </c>
      <c r="BL205" s="8"/>
      <c r="BN205" s="7">
        <f t="shared" ca="1" si="142"/>
        <v>0</v>
      </c>
      <c r="BO205" s="42">
        <f t="shared" ca="1" si="143"/>
        <v>0</v>
      </c>
      <c r="BP205" s="42">
        <f t="shared" ca="1" si="144"/>
        <v>0</v>
      </c>
      <c r="BQ205" s="42">
        <f t="shared" ca="1" si="145"/>
        <v>0</v>
      </c>
      <c r="BR205" s="42">
        <f t="shared" ca="1" si="146"/>
        <v>0</v>
      </c>
      <c r="BS205" s="42">
        <f t="shared" ca="1" si="147"/>
        <v>0</v>
      </c>
      <c r="BT205" s="42">
        <f t="shared" ca="1" si="148"/>
        <v>0</v>
      </c>
      <c r="BU205" s="42">
        <f t="shared" ca="1" si="149"/>
        <v>0</v>
      </c>
      <c r="BV205" s="42">
        <f t="shared" ca="1" si="150"/>
        <v>36699</v>
      </c>
      <c r="BW205" s="42">
        <f t="shared" ca="1" si="151"/>
        <v>0</v>
      </c>
      <c r="BX205" s="8">
        <f t="shared" ca="1" si="152"/>
        <v>0</v>
      </c>
      <c r="BZ205" s="7">
        <f t="shared" ca="1" si="153"/>
        <v>1</v>
      </c>
      <c r="CA205" s="42"/>
      <c r="CB205" s="42"/>
      <c r="CC205" s="42"/>
      <c r="CD205" s="8"/>
      <c r="CF205" s="7">
        <f t="shared" ca="1" si="154"/>
        <v>0</v>
      </c>
      <c r="CG205" s="42"/>
      <c r="CH205" s="8"/>
    </row>
    <row r="206" spans="2:86" x14ac:dyDescent="0.3">
      <c r="B206">
        <f t="shared" ca="1" si="119"/>
        <v>2</v>
      </c>
      <c r="C206" t="str">
        <f t="shared" ca="1" si="120"/>
        <v>Women</v>
      </c>
      <c r="D206">
        <f t="shared" ca="1" si="121"/>
        <v>37</v>
      </c>
      <c r="E206">
        <f t="shared" ca="1" si="122"/>
        <v>6</v>
      </c>
      <c r="F206" t="str">
        <f ca="1">VLOOKUP(E206,$Y$4:$Z$10:Z211,2,0)</f>
        <v>Agriculture</v>
      </c>
      <c r="G206">
        <f t="shared" ca="1" si="123"/>
        <v>4</v>
      </c>
      <c r="H206" t="str">
        <f t="shared" ca="1" si="124"/>
        <v>Technical</v>
      </c>
      <c r="I206">
        <f t="shared" ca="1" si="125"/>
        <v>1</v>
      </c>
      <c r="J206">
        <f t="shared" ca="1" si="126"/>
        <v>1</v>
      </c>
      <c r="K206">
        <f t="shared" ca="1" si="127"/>
        <v>40485</v>
      </c>
      <c r="L206">
        <f t="shared" ca="1" si="128"/>
        <v>11</v>
      </c>
      <c r="M206" t="str">
        <f t="shared" ca="1" si="129"/>
        <v>Prince Edward Island</v>
      </c>
      <c r="N206">
        <f t="shared" ca="1" si="130"/>
        <v>202425</v>
      </c>
      <c r="O206">
        <f t="shared" ca="1" si="131"/>
        <v>137155.96311104763</v>
      </c>
      <c r="P206">
        <f t="shared" ca="1" si="132"/>
        <v>7681.1817124835779</v>
      </c>
      <c r="Q206">
        <f t="shared" ca="1" si="133"/>
        <v>5452</v>
      </c>
      <c r="R206">
        <f t="shared" ca="1" si="134"/>
        <v>70690.377886665432</v>
      </c>
      <c r="S206">
        <f t="shared" ca="1" si="135"/>
        <v>9189.2090552570535</v>
      </c>
      <c r="T206">
        <f t="shared" ca="1" si="136"/>
        <v>219295.39076774064</v>
      </c>
      <c r="U206">
        <f t="shared" ca="1" si="137"/>
        <v>213298.34099771307</v>
      </c>
      <c r="V206">
        <f t="shared" ca="1" si="138"/>
        <v>5997.0497700275737</v>
      </c>
      <c r="AF206" s="7">
        <f t="shared" ca="1" si="117"/>
        <v>1</v>
      </c>
      <c r="AG206">
        <f t="shared" ca="1" si="118"/>
        <v>0</v>
      </c>
      <c r="AI206" s="8"/>
      <c r="AN206" s="7">
        <f ca="1">IF(Table1[[#This Row],[Column5]]="Teaching",1,0)</f>
        <v>0</v>
      </c>
      <c r="AO206">
        <f ca="1">IF(Table1[[#This Row],[Column5]]="Health",1,0)</f>
        <v>0</v>
      </c>
      <c r="AP206">
        <f ca="1">IF(Table1[[#This Row],[Column5]]="IT",1,0)</f>
        <v>0</v>
      </c>
      <c r="AQ206">
        <f ca="1">IF(Table1[[#This Row],[Column5]]="Construction",1,0)</f>
        <v>0</v>
      </c>
      <c r="AR206">
        <f ca="1">IF(Table1[[#This Row],[Column5]]="Agriculture",1,0)</f>
        <v>1</v>
      </c>
      <c r="AS206">
        <f ca="1">IF(Table1[[#This Row],[Column5]]="General",1,0)</f>
        <v>0</v>
      </c>
      <c r="AT206" s="8"/>
      <c r="AZ206" s="7">
        <f t="shared" ca="1" si="155"/>
        <v>2279.9630277460142</v>
      </c>
      <c r="BC206" s="8"/>
      <c r="BE206" s="7">
        <f t="shared" ca="1" si="139"/>
        <v>1</v>
      </c>
      <c r="BG206" s="8"/>
      <c r="BI206" s="7"/>
      <c r="BJ206" s="21">
        <f t="shared" ca="1" si="140"/>
        <v>0.94404999942342194</v>
      </c>
      <c r="BK206">
        <f t="shared" ca="1" si="141"/>
        <v>0</v>
      </c>
      <c r="BL206" s="8"/>
      <c r="BN206" s="7">
        <f t="shared" ca="1" si="142"/>
        <v>0</v>
      </c>
      <c r="BO206" s="42">
        <f t="shared" ca="1" si="143"/>
        <v>0</v>
      </c>
      <c r="BP206" s="42">
        <f t="shared" ca="1" si="144"/>
        <v>0</v>
      </c>
      <c r="BQ206" s="42">
        <f t="shared" ca="1" si="145"/>
        <v>0</v>
      </c>
      <c r="BR206" s="42">
        <f t="shared" ca="1" si="146"/>
        <v>0</v>
      </c>
      <c r="BS206" s="42">
        <f t="shared" ca="1" si="147"/>
        <v>55999</v>
      </c>
      <c r="BT206" s="42">
        <f t="shared" ca="1" si="148"/>
        <v>0</v>
      </c>
      <c r="BU206" s="42">
        <f t="shared" ca="1" si="149"/>
        <v>0</v>
      </c>
      <c r="BV206" s="42">
        <f t="shared" ca="1" si="150"/>
        <v>0</v>
      </c>
      <c r="BW206" s="42">
        <f t="shared" ca="1" si="151"/>
        <v>0</v>
      </c>
      <c r="BX206" s="8">
        <f t="shared" ca="1" si="152"/>
        <v>0</v>
      </c>
      <c r="BZ206" s="7">
        <f t="shared" ca="1" si="153"/>
        <v>1</v>
      </c>
      <c r="CA206" s="42"/>
      <c r="CB206" s="42"/>
      <c r="CC206" s="42"/>
      <c r="CD206" s="8"/>
      <c r="CF206" s="7">
        <f t="shared" ca="1" si="154"/>
        <v>0</v>
      </c>
      <c r="CG206" s="42"/>
      <c r="CH206" s="8"/>
    </row>
    <row r="207" spans="2:86" x14ac:dyDescent="0.3">
      <c r="B207">
        <f t="shared" ca="1" si="119"/>
        <v>1</v>
      </c>
      <c r="C207" t="str">
        <f t="shared" ca="1" si="120"/>
        <v>Men</v>
      </c>
      <c r="D207">
        <f t="shared" ca="1" si="121"/>
        <v>27</v>
      </c>
      <c r="E207">
        <f t="shared" ca="1" si="122"/>
        <v>3</v>
      </c>
      <c r="F207" t="str">
        <f ca="1">VLOOKUP(E207,$Y$4:$Z$10:Z212,2,0)</f>
        <v>Teaching</v>
      </c>
      <c r="G207">
        <f t="shared" ca="1" si="123"/>
        <v>4</v>
      </c>
      <c r="H207" t="str">
        <f t="shared" ca="1" si="124"/>
        <v>Technical</v>
      </c>
      <c r="I207">
        <f t="shared" ca="1" si="125"/>
        <v>2</v>
      </c>
      <c r="J207">
        <f t="shared" ca="1" si="126"/>
        <v>2</v>
      </c>
      <c r="K207">
        <f t="shared" ca="1" si="127"/>
        <v>31658</v>
      </c>
      <c r="L207">
        <f t="shared" ca="1" si="128"/>
        <v>2</v>
      </c>
      <c r="M207" t="str">
        <f t="shared" ca="1" si="129"/>
        <v>BC</v>
      </c>
      <c r="N207">
        <f t="shared" ca="1" si="130"/>
        <v>94974</v>
      </c>
      <c r="O207">
        <f t="shared" ca="1" si="131"/>
        <v>2185.531952464788</v>
      </c>
      <c r="P207">
        <f t="shared" ca="1" si="132"/>
        <v>58838.157262299006</v>
      </c>
      <c r="Q207">
        <f t="shared" ca="1" si="133"/>
        <v>32557</v>
      </c>
      <c r="R207">
        <f t="shared" ca="1" si="134"/>
        <v>46255.05842949199</v>
      </c>
      <c r="S207">
        <f t="shared" ca="1" si="135"/>
        <v>6766.3941957213865</v>
      </c>
      <c r="T207">
        <f t="shared" ca="1" si="136"/>
        <v>160578.5514580204</v>
      </c>
      <c r="U207">
        <f t="shared" ca="1" si="137"/>
        <v>80997.590381956776</v>
      </c>
      <c r="V207">
        <f t="shared" ca="1" si="138"/>
        <v>79580.961076063628</v>
      </c>
      <c r="AF207" s="7">
        <f t="shared" ca="1" si="117"/>
        <v>0</v>
      </c>
      <c r="AG207">
        <f t="shared" ca="1" si="118"/>
        <v>1</v>
      </c>
      <c r="AI207" s="8"/>
      <c r="AN207" s="7">
        <f ca="1">IF(Table1[[#This Row],[Column5]]="Teaching",1,0)</f>
        <v>1</v>
      </c>
      <c r="AO207">
        <f ca="1">IF(Table1[[#This Row],[Column5]]="Health",1,0)</f>
        <v>0</v>
      </c>
      <c r="AP207">
        <f ca="1">IF(Table1[[#This Row],[Column5]]="IT",1,0)</f>
        <v>0</v>
      </c>
      <c r="AQ207">
        <f ca="1">IF(Table1[[#This Row],[Column5]]="Construction",1,0)</f>
        <v>0</v>
      </c>
      <c r="AR207">
        <f ca="1">IF(Table1[[#This Row],[Column5]]="Agriculture",1,0)</f>
        <v>0</v>
      </c>
      <c r="AS207">
        <f ca="1">IF(Table1[[#This Row],[Column5]]="General",1,0)</f>
        <v>0</v>
      </c>
      <c r="AT207" s="8"/>
      <c r="AZ207" s="7">
        <f t="shared" ca="1" si="155"/>
        <v>20233.191321309718</v>
      </c>
      <c r="BC207" s="8"/>
      <c r="BE207" s="7">
        <f t="shared" ca="1" si="139"/>
        <v>0</v>
      </c>
      <c r="BG207" s="8"/>
      <c r="BI207" s="7"/>
      <c r="BJ207" s="21">
        <f t="shared" ca="1" si="140"/>
        <v>0.67756434783770603</v>
      </c>
      <c r="BK207">
        <f t="shared" ca="1" si="141"/>
        <v>0</v>
      </c>
      <c r="BL207" s="8"/>
      <c r="BN207" s="7">
        <f t="shared" ca="1" si="142"/>
        <v>0</v>
      </c>
      <c r="BO207" s="42">
        <f t="shared" ca="1" si="143"/>
        <v>0</v>
      </c>
      <c r="BP207" s="42">
        <f t="shared" ca="1" si="144"/>
        <v>0</v>
      </c>
      <c r="BQ207" s="42">
        <f t="shared" ca="1" si="145"/>
        <v>0</v>
      </c>
      <c r="BR207" s="42">
        <f t="shared" ca="1" si="146"/>
        <v>0</v>
      </c>
      <c r="BS207" s="42">
        <f t="shared" ca="1" si="147"/>
        <v>0</v>
      </c>
      <c r="BT207" s="42">
        <f t="shared" ca="1" si="148"/>
        <v>0</v>
      </c>
      <c r="BU207" s="42">
        <f t="shared" ca="1" si="149"/>
        <v>0</v>
      </c>
      <c r="BV207" s="42">
        <f t="shared" ca="1" si="150"/>
        <v>0</v>
      </c>
      <c r="BW207" s="42">
        <f t="shared" ca="1" si="151"/>
        <v>0</v>
      </c>
      <c r="BX207" s="8">
        <f t="shared" ca="1" si="152"/>
        <v>40485</v>
      </c>
      <c r="BZ207" s="7">
        <f t="shared" ca="1" si="153"/>
        <v>1</v>
      </c>
      <c r="CA207" s="42"/>
      <c r="CB207" s="42"/>
      <c r="CC207" s="42"/>
      <c r="CD207" s="8"/>
      <c r="CF207" s="7">
        <f t="shared" ca="1" si="154"/>
        <v>0</v>
      </c>
      <c r="CG207" s="42"/>
      <c r="CH207" s="8"/>
    </row>
    <row r="208" spans="2:86" x14ac:dyDescent="0.3">
      <c r="B208">
        <f t="shared" ca="1" si="119"/>
        <v>2</v>
      </c>
      <c r="C208" t="str">
        <f t="shared" ca="1" si="120"/>
        <v>Women</v>
      </c>
      <c r="D208">
        <f t="shared" ca="1" si="121"/>
        <v>32</v>
      </c>
      <c r="E208">
        <f t="shared" ca="1" si="122"/>
        <v>5</v>
      </c>
      <c r="F208" t="str">
        <f ca="1">VLOOKUP(E208,$Y$4:$Z$10:Z213,2,0)</f>
        <v>General</v>
      </c>
      <c r="G208">
        <f t="shared" ca="1" si="123"/>
        <v>1</v>
      </c>
      <c r="H208" t="str">
        <f t="shared" ca="1" si="124"/>
        <v>Highschool</v>
      </c>
      <c r="I208">
        <f t="shared" ca="1" si="125"/>
        <v>3</v>
      </c>
      <c r="J208">
        <f t="shared" ca="1" si="126"/>
        <v>3</v>
      </c>
      <c r="K208">
        <f t="shared" ca="1" si="127"/>
        <v>33961</v>
      </c>
      <c r="L208">
        <f t="shared" ca="1" si="128"/>
        <v>5</v>
      </c>
      <c r="M208" t="str">
        <f t="shared" ca="1" si="129"/>
        <v>Saskatchewan</v>
      </c>
      <c r="N208">
        <f t="shared" ca="1" si="130"/>
        <v>101883</v>
      </c>
      <c r="O208">
        <f t="shared" ca="1" si="131"/>
        <v>20986.746696078517</v>
      </c>
      <c r="P208">
        <f t="shared" ca="1" si="132"/>
        <v>11803.251981432435</v>
      </c>
      <c r="Q208">
        <f t="shared" ca="1" si="133"/>
        <v>634</v>
      </c>
      <c r="R208">
        <f t="shared" ca="1" si="134"/>
        <v>59327.283826833809</v>
      </c>
      <c r="S208">
        <f t="shared" ca="1" si="135"/>
        <v>6764.2069197514393</v>
      </c>
      <c r="T208">
        <f t="shared" ca="1" si="136"/>
        <v>120450.45890118387</v>
      </c>
      <c r="U208">
        <f t="shared" ca="1" si="137"/>
        <v>80948.030522912333</v>
      </c>
      <c r="V208">
        <f t="shared" ca="1" si="138"/>
        <v>39502.428378271536</v>
      </c>
      <c r="AF208" s="7">
        <f t="shared" ca="1" si="117"/>
        <v>1</v>
      </c>
      <c r="AG208">
        <f t="shared" ca="1" si="118"/>
        <v>0</v>
      </c>
      <c r="AI208" s="8"/>
      <c r="AN208" s="7">
        <f ca="1">IF(Table1[[#This Row],[Column5]]="Teaching",1,0)</f>
        <v>0</v>
      </c>
      <c r="AO208">
        <f ca="1">IF(Table1[[#This Row],[Column5]]="Health",1,0)</f>
        <v>0</v>
      </c>
      <c r="AP208">
        <f ca="1">IF(Table1[[#This Row],[Column5]]="IT",1,0)</f>
        <v>0</v>
      </c>
      <c r="AQ208">
        <f ca="1">IF(Table1[[#This Row],[Column5]]="Construction",1,0)</f>
        <v>0</v>
      </c>
      <c r="AR208">
        <f ca="1">IF(Table1[[#This Row],[Column5]]="Agriculture",1,0)</f>
        <v>0</v>
      </c>
      <c r="AS208">
        <f ca="1">IF(Table1[[#This Row],[Column5]]="General",1,0)</f>
        <v>1</v>
      </c>
      <c r="AT208" s="8"/>
      <c r="AZ208" s="7">
        <f t="shared" ca="1" si="155"/>
        <v>7681.1817124835779</v>
      </c>
      <c r="BC208" s="8"/>
      <c r="BE208" s="7">
        <f t="shared" ca="1" si="139"/>
        <v>0</v>
      </c>
      <c r="BG208" s="8"/>
      <c r="BI208" s="7"/>
      <c r="BJ208" s="21">
        <f t="shared" ca="1" si="140"/>
        <v>2.3011897492627331E-2</v>
      </c>
      <c r="BK208">
        <f t="shared" ca="1" si="141"/>
        <v>1</v>
      </c>
      <c r="BL208" s="8"/>
      <c r="BN208" s="7">
        <f t="shared" ca="1" si="142"/>
        <v>0</v>
      </c>
      <c r="BO208" s="42">
        <f t="shared" ca="1" si="143"/>
        <v>31658</v>
      </c>
      <c r="BP208" s="42">
        <f t="shared" ca="1" si="144"/>
        <v>0</v>
      </c>
      <c r="BQ208" s="42">
        <f t="shared" ca="1" si="145"/>
        <v>0</v>
      </c>
      <c r="BR208" s="42">
        <f t="shared" ca="1" si="146"/>
        <v>0</v>
      </c>
      <c r="BS208" s="42">
        <f t="shared" ca="1" si="147"/>
        <v>0</v>
      </c>
      <c r="BT208" s="42">
        <f t="shared" ca="1" si="148"/>
        <v>0</v>
      </c>
      <c r="BU208" s="42">
        <f t="shared" ca="1" si="149"/>
        <v>0</v>
      </c>
      <c r="BV208" s="42">
        <f t="shared" ca="1" si="150"/>
        <v>0</v>
      </c>
      <c r="BW208" s="42">
        <f t="shared" ca="1" si="151"/>
        <v>0</v>
      </c>
      <c r="BX208" s="8">
        <f t="shared" ca="1" si="152"/>
        <v>0</v>
      </c>
      <c r="BZ208" s="7">
        <f t="shared" ca="1" si="153"/>
        <v>1</v>
      </c>
      <c r="CA208" s="42"/>
      <c r="CB208" s="42"/>
      <c r="CC208" s="42"/>
      <c r="CD208" s="8"/>
      <c r="CF208" s="7">
        <f t="shared" ca="1" si="154"/>
        <v>27</v>
      </c>
      <c r="CG208" s="42"/>
      <c r="CH208" s="8"/>
    </row>
    <row r="209" spans="2:86" x14ac:dyDescent="0.3">
      <c r="B209">
        <f t="shared" ca="1" si="119"/>
        <v>1</v>
      </c>
      <c r="C209" t="str">
        <f t="shared" ca="1" si="120"/>
        <v>Men</v>
      </c>
      <c r="D209">
        <f t="shared" ca="1" si="121"/>
        <v>36</v>
      </c>
      <c r="E209">
        <f t="shared" ca="1" si="122"/>
        <v>1</v>
      </c>
      <c r="F209" t="str">
        <f ca="1">VLOOKUP(E209,$Y$4:$Z$10:Z214,2,0)</f>
        <v>Health</v>
      </c>
      <c r="G209">
        <f t="shared" ca="1" si="123"/>
        <v>3</v>
      </c>
      <c r="H209" t="str">
        <f t="shared" ca="1" si="124"/>
        <v>University</v>
      </c>
      <c r="I209">
        <f t="shared" ca="1" si="125"/>
        <v>2</v>
      </c>
      <c r="J209">
        <f t="shared" ca="1" si="126"/>
        <v>3</v>
      </c>
      <c r="K209">
        <f t="shared" ca="1" si="127"/>
        <v>78256</v>
      </c>
      <c r="L209">
        <f t="shared" ca="1" si="128"/>
        <v>9</v>
      </c>
      <c r="M209" t="str">
        <f t="shared" ca="1" si="129"/>
        <v>New Bruncwick</v>
      </c>
      <c r="N209">
        <f t="shared" ca="1" si="130"/>
        <v>313024</v>
      </c>
      <c r="O209">
        <f t="shared" ca="1" si="131"/>
        <v>228981.78402253106</v>
      </c>
      <c r="P209">
        <f t="shared" ca="1" si="132"/>
        <v>123558.27662777454</v>
      </c>
      <c r="Q209">
        <f t="shared" ca="1" si="133"/>
        <v>33056</v>
      </c>
      <c r="R209">
        <f t="shared" ca="1" si="134"/>
        <v>146563.85412723332</v>
      </c>
      <c r="S209">
        <f t="shared" ca="1" si="135"/>
        <v>49271.873572661731</v>
      </c>
      <c r="T209">
        <f t="shared" ca="1" si="136"/>
        <v>485854.15020043624</v>
      </c>
      <c r="U209">
        <f t="shared" ca="1" si="137"/>
        <v>408601.63814976439</v>
      </c>
      <c r="V209">
        <f t="shared" ca="1" si="138"/>
        <v>77252.512050671852</v>
      </c>
      <c r="AF209" s="7">
        <f t="shared" ca="1" si="117"/>
        <v>1</v>
      </c>
      <c r="AG209">
        <f t="shared" ca="1" si="118"/>
        <v>0</v>
      </c>
      <c r="AI209" s="8"/>
      <c r="AN209" s="7">
        <f ca="1">IF(Table1[[#This Row],[Column5]]="Teaching",1,0)</f>
        <v>0</v>
      </c>
      <c r="AO209">
        <f ca="1">IF(Table1[[#This Row],[Column5]]="Health",1,0)</f>
        <v>1</v>
      </c>
      <c r="AP209">
        <f ca="1">IF(Table1[[#This Row],[Column5]]="IT",1,0)</f>
        <v>0</v>
      </c>
      <c r="AQ209">
        <f ca="1">IF(Table1[[#This Row],[Column5]]="Construction",1,0)</f>
        <v>0</v>
      </c>
      <c r="AR209">
        <f ca="1">IF(Table1[[#This Row],[Column5]]="Agriculture",1,0)</f>
        <v>0</v>
      </c>
      <c r="AS209">
        <f ca="1">IF(Table1[[#This Row],[Column5]]="General",1,0)</f>
        <v>0</v>
      </c>
      <c r="AT209" s="8"/>
      <c r="AZ209" s="7">
        <f t="shared" ca="1" si="155"/>
        <v>29419.078631149503</v>
      </c>
      <c r="BC209" s="8"/>
      <c r="BE209" s="7">
        <f t="shared" ca="1" si="139"/>
        <v>0</v>
      </c>
      <c r="BG209" s="8"/>
      <c r="BI209" s="7"/>
      <c r="BJ209" s="21">
        <f t="shared" ca="1" si="140"/>
        <v>0.20598869974459447</v>
      </c>
      <c r="BK209">
        <f t="shared" ca="1" si="141"/>
        <v>1</v>
      </c>
      <c r="BL209" s="8"/>
      <c r="BN209" s="7">
        <f t="shared" ca="1" si="142"/>
        <v>0</v>
      </c>
      <c r="BO209" s="42">
        <f t="shared" ca="1" si="143"/>
        <v>0</v>
      </c>
      <c r="BP209" s="42">
        <f t="shared" ca="1" si="144"/>
        <v>0</v>
      </c>
      <c r="BQ209" s="42">
        <f t="shared" ca="1" si="145"/>
        <v>0</v>
      </c>
      <c r="BR209" s="42">
        <f t="shared" ca="1" si="146"/>
        <v>33961</v>
      </c>
      <c r="BS209" s="42">
        <f t="shared" ca="1" si="147"/>
        <v>0</v>
      </c>
      <c r="BT209" s="42">
        <f t="shared" ca="1" si="148"/>
        <v>0</v>
      </c>
      <c r="BU209" s="42">
        <f t="shared" ca="1" si="149"/>
        <v>0</v>
      </c>
      <c r="BV209" s="42">
        <f t="shared" ca="1" si="150"/>
        <v>0</v>
      </c>
      <c r="BW209" s="42">
        <f t="shared" ca="1" si="151"/>
        <v>0</v>
      </c>
      <c r="BX209" s="8">
        <f t="shared" ca="1" si="152"/>
        <v>0</v>
      </c>
      <c r="BZ209" s="7">
        <f t="shared" ca="1" si="153"/>
        <v>1</v>
      </c>
      <c r="CA209" s="42"/>
      <c r="CB209" s="42"/>
      <c r="CC209" s="42"/>
      <c r="CD209" s="8"/>
      <c r="CF209" s="7">
        <f t="shared" ca="1" si="154"/>
        <v>0</v>
      </c>
      <c r="CG209" s="42"/>
      <c r="CH209" s="8"/>
    </row>
    <row r="210" spans="2:86" x14ac:dyDescent="0.3">
      <c r="B210">
        <f t="shared" ca="1" si="119"/>
        <v>1</v>
      </c>
      <c r="C210" t="str">
        <f t="shared" ca="1" si="120"/>
        <v>Men</v>
      </c>
      <c r="D210">
        <f t="shared" ca="1" si="121"/>
        <v>31</v>
      </c>
      <c r="E210">
        <f t="shared" ca="1" si="122"/>
        <v>3</v>
      </c>
      <c r="F210" t="str">
        <f ca="1">VLOOKUP(E210,$Y$4:$Z$10:Z215,2,0)</f>
        <v>Teaching</v>
      </c>
      <c r="G210">
        <f t="shared" ca="1" si="123"/>
        <v>5</v>
      </c>
      <c r="H210" t="str">
        <f t="shared" ca="1" si="124"/>
        <v>Other</v>
      </c>
      <c r="I210">
        <f t="shared" ca="1" si="125"/>
        <v>2</v>
      </c>
      <c r="J210">
        <f t="shared" ca="1" si="126"/>
        <v>1</v>
      </c>
      <c r="K210">
        <f t="shared" ca="1" si="127"/>
        <v>27325</v>
      </c>
      <c r="L210">
        <f t="shared" ca="1" si="128"/>
        <v>6</v>
      </c>
      <c r="M210" t="str">
        <f t="shared" ca="1" si="129"/>
        <v>Manitoba</v>
      </c>
      <c r="N210">
        <f t="shared" ca="1" si="130"/>
        <v>81975</v>
      </c>
      <c r="O210">
        <f t="shared" ca="1" si="131"/>
        <v>68947.166475289108</v>
      </c>
      <c r="P210">
        <f t="shared" ca="1" si="132"/>
        <v>13133.110741124554</v>
      </c>
      <c r="Q210">
        <f t="shared" ca="1" si="133"/>
        <v>10831</v>
      </c>
      <c r="R210">
        <f t="shared" ca="1" si="134"/>
        <v>53029.173487208733</v>
      </c>
      <c r="S210">
        <f t="shared" ca="1" si="135"/>
        <v>33328.600771350917</v>
      </c>
      <c r="T210">
        <f t="shared" ca="1" si="136"/>
        <v>128436.71151247546</v>
      </c>
      <c r="U210">
        <f t="shared" ca="1" si="137"/>
        <v>132807.33996249785</v>
      </c>
      <c r="V210">
        <f t="shared" ca="1" si="138"/>
        <v>-4370.6284500223846</v>
      </c>
      <c r="AF210" s="7">
        <f t="shared" ca="1" si="117"/>
        <v>0</v>
      </c>
      <c r="AG210">
        <f t="shared" ca="1" si="118"/>
        <v>1</v>
      </c>
      <c r="AI210" s="8"/>
      <c r="AN210" s="7">
        <f ca="1">IF(Table1[[#This Row],[Column5]]="Teaching",1,0)</f>
        <v>1</v>
      </c>
      <c r="AO210">
        <f ca="1">IF(Table1[[#This Row],[Column5]]="Health",1,0)</f>
        <v>0</v>
      </c>
      <c r="AP210">
        <f ca="1">IF(Table1[[#This Row],[Column5]]="IT",1,0)</f>
        <v>0</v>
      </c>
      <c r="AQ210">
        <f ca="1">IF(Table1[[#This Row],[Column5]]="Construction",1,0)</f>
        <v>0</v>
      </c>
      <c r="AR210">
        <f ca="1">IF(Table1[[#This Row],[Column5]]="Agriculture",1,0)</f>
        <v>0</v>
      </c>
      <c r="AS210">
        <f ca="1">IF(Table1[[#This Row],[Column5]]="General",1,0)</f>
        <v>0</v>
      </c>
      <c r="AT210" s="8"/>
      <c r="AZ210" s="7">
        <f t="shared" ca="1" si="155"/>
        <v>3934.417327144145</v>
      </c>
      <c r="BC210" s="8"/>
      <c r="BE210" s="7">
        <f t="shared" ca="1" si="139"/>
        <v>1</v>
      </c>
      <c r="BG210" s="8"/>
      <c r="BI210" s="7"/>
      <c r="BJ210" s="21">
        <f t="shared" ca="1" si="140"/>
        <v>0.73151510434513345</v>
      </c>
      <c r="BK210">
        <f t="shared" ca="1" si="141"/>
        <v>0</v>
      </c>
      <c r="BL210" s="8"/>
      <c r="BN210" s="7">
        <f t="shared" ca="1" si="142"/>
        <v>0</v>
      </c>
      <c r="BO210" s="42">
        <f t="shared" ca="1" si="143"/>
        <v>0</v>
      </c>
      <c r="BP210" s="42">
        <f t="shared" ca="1" si="144"/>
        <v>0</v>
      </c>
      <c r="BQ210" s="42">
        <f t="shared" ca="1" si="145"/>
        <v>0</v>
      </c>
      <c r="BR210" s="42">
        <f t="shared" ca="1" si="146"/>
        <v>0</v>
      </c>
      <c r="BS210" s="42">
        <f t="shared" ca="1" si="147"/>
        <v>0</v>
      </c>
      <c r="BT210" s="42">
        <f t="shared" ca="1" si="148"/>
        <v>0</v>
      </c>
      <c r="BU210" s="42">
        <f t="shared" ca="1" si="149"/>
        <v>0</v>
      </c>
      <c r="BV210" s="42">
        <f t="shared" ca="1" si="150"/>
        <v>78256</v>
      </c>
      <c r="BW210" s="42">
        <f t="shared" ca="1" si="151"/>
        <v>0</v>
      </c>
      <c r="BX210" s="8">
        <f t="shared" ca="1" si="152"/>
        <v>0</v>
      </c>
      <c r="BZ210" s="7">
        <f t="shared" ca="1" si="153"/>
        <v>1</v>
      </c>
      <c r="CA210" s="42"/>
      <c r="CB210" s="42"/>
      <c r="CC210" s="42"/>
      <c r="CD210" s="8"/>
      <c r="CF210" s="7">
        <f t="shared" ca="1" si="154"/>
        <v>36</v>
      </c>
      <c r="CG210" s="42"/>
      <c r="CH210" s="8"/>
    </row>
    <row r="211" spans="2:86" x14ac:dyDescent="0.3">
      <c r="B211">
        <f t="shared" ca="1" si="119"/>
        <v>2</v>
      </c>
      <c r="C211" t="str">
        <f t="shared" ca="1" si="120"/>
        <v>Women</v>
      </c>
      <c r="D211">
        <f t="shared" ca="1" si="121"/>
        <v>32</v>
      </c>
      <c r="E211">
        <f t="shared" ca="1" si="122"/>
        <v>5</v>
      </c>
      <c r="F211" t="str">
        <f ca="1">VLOOKUP(E211,$Y$4:$Z$10:Z216,2,0)</f>
        <v>General</v>
      </c>
      <c r="G211">
        <f t="shared" ca="1" si="123"/>
        <v>5</v>
      </c>
      <c r="H211" t="str">
        <f t="shared" ca="1" si="124"/>
        <v>Other</v>
      </c>
      <c r="I211">
        <f t="shared" ca="1" si="125"/>
        <v>2</v>
      </c>
      <c r="J211">
        <f t="shared" ca="1" si="126"/>
        <v>2</v>
      </c>
      <c r="K211">
        <f t="shared" ca="1" si="127"/>
        <v>69286</v>
      </c>
      <c r="L211">
        <f t="shared" ca="1" si="128"/>
        <v>5</v>
      </c>
      <c r="M211" t="str">
        <f t="shared" ca="1" si="129"/>
        <v>Saskatchewan</v>
      </c>
      <c r="N211">
        <f t="shared" ca="1" si="130"/>
        <v>277144</v>
      </c>
      <c r="O211">
        <f t="shared" ca="1" si="131"/>
        <v>21265.341925625467</v>
      </c>
      <c r="P211">
        <f t="shared" ca="1" si="132"/>
        <v>5969.6689331213138</v>
      </c>
      <c r="Q211">
        <f t="shared" ca="1" si="133"/>
        <v>350</v>
      </c>
      <c r="R211">
        <f t="shared" ca="1" si="134"/>
        <v>9825.1517578590301</v>
      </c>
      <c r="S211">
        <f t="shared" ca="1" si="135"/>
        <v>47049.688200554192</v>
      </c>
      <c r="T211">
        <f t="shared" ca="1" si="136"/>
        <v>330163.35713367548</v>
      </c>
      <c r="U211">
        <f t="shared" ca="1" si="137"/>
        <v>31440.493683484499</v>
      </c>
      <c r="V211">
        <f t="shared" ca="1" si="138"/>
        <v>298722.86345019098</v>
      </c>
      <c r="AF211" s="7">
        <f t="shared" ca="1" si="117"/>
        <v>1</v>
      </c>
      <c r="AG211">
        <f t="shared" ca="1" si="118"/>
        <v>0</v>
      </c>
      <c r="AI211" s="8"/>
      <c r="AN211" s="7">
        <f ca="1">IF(Table1[[#This Row],[Column5]]="Teaching",1,0)</f>
        <v>0</v>
      </c>
      <c r="AO211">
        <f ca="1">IF(Table1[[#This Row],[Column5]]="Health",1,0)</f>
        <v>0</v>
      </c>
      <c r="AP211">
        <f ca="1">IF(Table1[[#This Row],[Column5]]="IT",1,0)</f>
        <v>0</v>
      </c>
      <c r="AQ211">
        <f ca="1">IF(Table1[[#This Row],[Column5]]="Construction",1,0)</f>
        <v>0</v>
      </c>
      <c r="AR211">
        <f ca="1">IF(Table1[[#This Row],[Column5]]="Agriculture",1,0)</f>
        <v>0</v>
      </c>
      <c r="AS211">
        <f ca="1">IF(Table1[[#This Row],[Column5]]="General",1,0)</f>
        <v>1</v>
      </c>
      <c r="AT211" s="8"/>
      <c r="AZ211" s="7">
        <f t="shared" ca="1" si="155"/>
        <v>41186.092209258182</v>
      </c>
      <c r="BC211" s="8"/>
      <c r="BE211" s="7">
        <f t="shared" ca="1" si="139"/>
        <v>0</v>
      </c>
      <c r="BG211" s="8"/>
      <c r="BI211" s="7"/>
      <c r="BJ211" s="21">
        <f t="shared" ca="1" si="140"/>
        <v>0.84107552882328895</v>
      </c>
      <c r="BK211">
        <f t="shared" ca="1" si="141"/>
        <v>0</v>
      </c>
      <c r="BL211" s="8"/>
      <c r="BN211" s="7">
        <f t="shared" ca="1" si="142"/>
        <v>0</v>
      </c>
      <c r="BO211" s="42">
        <f t="shared" ca="1" si="143"/>
        <v>0</v>
      </c>
      <c r="BP211" s="42">
        <f t="shared" ca="1" si="144"/>
        <v>0</v>
      </c>
      <c r="BQ211" s="42">
        <f t="shared" ca="1" si="145"/>
        <v>0</v>
      </c>
      <c r="BR211" s="42">
        <f t="shared" ca="1" si="146"/>
        <v>0</v>
      </c>
      <c r="BS211" s="42">
        <f t="shared" ca="1" si="147"/>
        <v>27325</v>
      </c>
      <c r="BT211" s="42">
        <f t="shared" ca="1" si="148"/>
        <v>0</v>
      </c>
      <c r="BU211" s="42">
        <f t="shared" ca="1" si="149"/>
        <v>0</v>
      </c>
      <c r="BV211" s="42">
        <f t="shared" ca="1" si="150"/>
        <v>0</v>
      </c>
      <c r="BW211" s="42">
        <f t="shared" ca="1" si="151"/>
        <v>0</v>
      </c>
      <c r="BX211" s="8">
        <f t="shared" ca="1" si="152"/>
        <v>0</v>
      </c>
      <c r="BZ211" s="7">
        <f t="shared" ca="1" si="153"/>
        <v>1</v>
      </c>
      <c r="CA211" s="42"/>
      <c r="CB211" s="42"/>
      <c r="CC211" s="42"/>
      <c r="CD211" s="8"/>
      <c r="CF211" s="7">
        <f t="shared" ca="1" si="154"/>
        <v>0</v>
      </c>
      <c r="CG211" s="42"/>
      <c r="CH211" s="8"/>
    </row>
    <row r="212" spans="2:86" x14ac:dyDescent="0.3">
      <c r="B212">
        <f t="shared" ca="1" si="119"/>
        <v>1</v>
      </c>
      <c r="C212" t="str">
        <f t="shared" ca="1" si="120"/>
        <v>Men</v>
      </c>
      <c r="D212">
        <f t="shared" ca="1" si="121"/>
        <v>26</v>
      </c>
      <c r="E212">
        <f t="shared" ca="1" si="122"/>
        <v>4</v>
      </c>
      <c r="F212" t="str">
        <f ca="1">VLOOKUP(E212,$Y$4:$Z$10:Z217,2,0)</f>
        <v>IT</v>
      </c>
      <c r="G212">
        <f t="shared" ca="1" si="123"/>
        <v>5</v>
      </c>
      <c r="H212" t="str">
        <f t="shared" ca="1" si="124"/>
        <v>Other</v>
      </c>
      <c r="I212">
        <f t="shared" ca="1" si="125"/>
        <v>0</v>
      </c>
      <c r="J212">
        <f t="shared" ca="1" si="126"/>
        <v>2</v>
      </c>
      <c r="K212">
        <f t="shared" ca="1" si="127"/>
        <v>35150</v>
      </c>
      <c r="L212">
        <f t="shared" ca="1" si="128"/>
        <v>6</v>
      </c>
      <c r="M212" t="str">
        <f t="shared" ca="1" si="129"/>
        <v>Manitoba</v>
      </c>
      <c r="N212">
        <f t="shared" ca="1" si="130"/>
        <v>105450</v>
      </c>
      <c r="O212">
        <f t="shared" ca="1" si="131"/>
        <v>27711.748394399088</v>
      </c>
      <c r="P212">
        <f t="shared" ca="1" si="132"/>
        <v>3456.7558741907478</v>
      </c>
      <c r="Q212">
        <f t="shared" ca="1" si="133"/>
        <v>180</v>
      </c>
      <c r="R212">
        <f t="shared" ca="1" si="134"/>
        <v>9213.1827064186491</v>
      </c>
      <c r="S212">
        <f t="shared" ca="1" si="135"/>
        <v>23042.548078592241</v>
      </c>
      <c r="T212">
        <f t="shared" ca="1" si="136"/>
        <v>131949.303952783</v>
      </c>
      <c r="U212">
        <f t="shared" ca="1" si="137"/>
        <v>37104.931100817739</v>
      </c>
      <c r="V212">
        <f t="shared" ca="1" si="138"/>
        <v>94844.37285196525</v>
      </c>
      <c r="AF212" s="7">
        <f t="shared" ca="1" si="117"/>
        <v>0</v>
      </c>
      <c r="AG212">
        <f t="shared" ca="1" si="118"/>
        <v>1</v>
      </c>
      <c r="AI212" s="8"/>
      <c r="AN212" s="7">
        <f ca="1">IF(Table1[[#This Row],[Column5]]="Teaching",1,0)</f>
        <v>0</v>
      </c>
      <c r="AO212">
        <f ca="1">IF(Table1[[#This Row],[Column5]]="Health",1,0)</f>
        <v>0</v>
      </c>
      <c r="AP212">
        <f ca="1">IF(Table1[[#This Row],[Column5]]="IT",1,0)</f>
        <v>1</v>
      </c>
      <c r="AQ212">
        <f ca="1">IF(Table1[[#This Row],[Column5]]="Construction",1,0)</f>
        <v>0</v>
      </c>
      <c r="AR212">
        <f ca="1">IF(Table1[[#This Row],[Column5]]="Agriculture",1,0)</f>
        <v>0</v>
      </c>
      <c r="AS212">
        <f ca="1">IF(Table1[[#This Row],[Column5]]="General",1,0)</f>
        <v>0</v>
      </c>
      <c r="AT212" s="8"/>
      <c r="AZ212" s="7">
        <f t="shared" ca="1" si="155"/>
        <v>13133.110741124554</v>
      </c>
      <c r="BC212" s="8"/>
      <c r="BE212" s="7">
        <f t="shared" ca="1" si="139"/>
        <v>0</v>
      </c>
      <c r="BG212" s="8"/>
      <c r="BI212" s="7"/>
      <c r="BJ212" s="21">
        <f t="shared" ca="1" si="140"/>
        <v>7.6730298781952588E-2</v>
      </c>
      <c r="BK212">
        <f t="shared" ca="1" si="141"/>
        <v>1</v>
      </c>
      <c r="BL212" s="8"/>
      <c r="BN212" s="7">
        <f t="shared" ca="1" si="142"/>
        <v>0</v>
      </c>
      <c r="BO212" s="42">
        <f t="shared" ca="1" si="143"/>
        <v>0</v>
      </c>
      <c r="BP212" s="42">
        <f t="shared" ca="1" si="144"/>
        <v>0</v>
      </c>
      <c r="BQ212" s="42">
        <f t="shared" ca="1" si="145"/>
        <v>0</v>
      </c>
      <c r="BR212" s="42">
        <f t="shared" ca="1" si="146"/>
        <v>69286</v>
      </c>
      <c r="BS212" s="42">
        <f t="shared" ca="1" si="147"/>
        <v>0</v>
      </c>
      <c r="BT212" s="42">
        <f t="shared" ca="1" si="148"/>
        <v>0</v>
      </c>
      <c r="BU212" s="42">
        <f t="shared" ca="1" si="149"/>
        <v>0</v>
      </c>
      <c r="BV212" s="42">
        <f t="shared" ca="1" si="150"/>
        <v>0</v>
      </c>
      <c r="BW212" s="42">
        <f t="shared" ca="1" si="151"/>
        <v>0</v>
      </c>
      <c r="BX212" s="8">
        <f t="shared" ca="1" si="152"/>
        <v>0</v>
      </c>
      <c r="BZ212" s="7">
        <f t="shared" ca="1" si="153"/>
        <v>0</v>
      </c>
      <c r="CA212" s="42"/>
      <c r="CB212" s="42"/>
      <c r="CC212" s="42"/>
      <c r="CD212" s="8"/>
      <c r="CF212" s="7">
        <f t="shared" ca="1" si="154"/>
        <v>32</v>
      </c>
      <c r="CG212" s="42"/>
      <c r="CH212" s="8"/>
    </row>
    <row r="213" spans="2:86" x14ac:dyDescent="0.3">
      <c r="B213">
        <f t="shared" ca="1" si="119"/>
        <v>2</v>
      </c>
      <c r="C213" t="str">
        <f t="shared" ca="1" si="120"/>
        <v>Women</v>
      </c>
      <c r="D213">
        <f t="shared" ca="1" si="121"/>
        <v>34</v>
      </c>
      <c r="E213">
        <f t="shared" ca="1" si="122"/>
        <v>3</v>
      </c>
      <c r="F213" t="str">
        <f ca="1">VLOOKUP(E213,$Y$4:$Z$10:Z218,2,0)</f>
        <v>Teaching</v>
      </c>
      <c r="G213">
        <f t="shared" ca="1" si="123"/>
        <v>4</v>
      </c>
      <c r="H213" t="str">
        <f t="shared" ca="1" si="124"/>
        <v>Technical</v>
      </c>
      <c r="I213">
        <f t="shared" ca="1" si="125"/>
        <v>2</v>
      </c>
      <c r="J213">
        <f t="shared" ca="1" si="126"/>
        <v>3</v>
      </c>
      <c r="K213">
        <f t="shared" ca="1" si="127"/>
        <v>88843</v>
      </c>
      <c r="L213">
        <f t="shared" ca="1" si="128"/>
        <v>7</v>
      </c>
      <c r="M213" t="str">
        <f t="shared" ca="1" si="129"/>
        <v>Ontario</v>
      </c>
      <c r="N213">
        <f t="shared" ca="1" si="130"/>
        <v>266529</v>
      </c>
      <c r="O213">
        <f t="shared" ca="1" si="131"/>
        <v>170220.05237857194</v>
      </c>
      <c r="P213">
        <f t="shared" ca="1" si="132"/>
        <v>91622.766199400954</v>
      </c>
      <c r="Q213">
        <f t="shared" ca="1" si="133"/>
        <v>7179</v>
      </c>
      <c r="R213">
        <f t="shared" ca="1" si="134"/>
        <v>43578.905438225687</v>
      </c>
      <c r="S213">
        <f t="shared" ca="1" si="135"/>
        <v>97680.233394333685</v>
      </c>
      <c r="T213">
        <f t="shared" ca="1" si="136"/>
        <v>455831.99959373462</v>
      </c>
      <c r="U213">
        <f t="shared" ca="1" si="137"/>
        <v>220977.95781679763</v>
      </c>
      <c r="V213">
        <f t="shared" ca="1" si="138"/>
        <v>234854.041776937</v>
      </c>
      <c r="AF213" s="7">
        <f t="shared" ca="1" si="117"/>
        <v>1</v>
      </c>
      <c r="AG213">
        <f t="shared" ca="1" si="118"/>
        <v>0</v>
      </c>
      <c r="AI213" s="8"/>
      <c r="AN213" s="7">
        <f ca="1">IF(Table1[[#This Row],[Column5]]="Teaching",1,0)</f>
        <v>1</v>
      </c>
      <c r="AO213">
        <f ca="1">IF(Table1[[#This Row],[Column5]]="Health",1,0)</f>
        <v>0</v>
      </c>
      <c r="AP213">
        <f ca="1">IF(Table1[[#This Row],[Column5]]="IT",1,0)</f>
        <v>0</v>
      </c>
      <c r="AQ213">
        <f ca="1">IF(Table1[[#This Row],[Column5]]="Construction",1,0)</f>
        <v>0</v>
      </c>
      <c r="AR213">
        <f ca="1">IF(Table1[[#This Row],[Column5]]="Agriculture",1,0)</f>
        <v>0</v>
      </c>
      <c r="AS213">
        <f ca="1">IF(Table1[[#This Row],[Column5]]="General",1,0)</f>
        <v>0</v>
      </c>
      <c r="AT213" s="8"/>
      <c r="AZ213" s="7">
        <f t="shared" ca="1" si="155"/>
        <v>2984.8344665606569</v>
      </c>
      <c r="BC213" s="8"/>
      <c r="BE213" s="7">
        <f t="shared" ca="1" si="139"/>
        <v>0</v>
      </c>
      <c r="BG213" s="8"/>
      <c r="BI213" s="7"/>
      <c r="BJ213" s="21">
        <f t="shared" ca="1" si="140"/>
        <v>0.26279514835845508</v>
      </c>
      <c r="BK213">
        <f t="shared" ca="1" si="141"/>
        <v>1</v>
      </c>
      <c r="BL213" s="8"/>
      <c r="BN213" s="7">
        <f t="shared" ca="1" si="142"/>
        <v>0</v>
      </c>
      <c r="BO213" s="42">
        <f t="shared" ca="1" si="143"/>
        <v>0</v>
      </c>
      <c r="BP213" s="42">
        <f t="shared" ca="1" si="144"/>
        <v>0</v>
      </c>
      <c r="BQ213" s="42">
        <f t="shared" ca="1" si="145"/>
        <v>0</v>
      </c>
      <c r="BR213" s="42">
        <f t="shared" ca="1" si="146"/>
        <v>0</v>
      </c>
      <c r="BS213" s="42">
        <f t="shared" ca="1" si="147"/>
        <v>35150</v>
      </c>
      <c r="BT213" s="42">
        <f t="shared" ca="1" si="148"/>
        <v>0</v>
      </c>
      <c r="BU213" s="42">
        <f t="shared" ca="1" si="149"/>
        <v>0</v>
      </c>
      <c r="BV213" s="42">
        <f t="shared" ca="1" si="150"/>
        <v>0</v>
      </c>
      <c r="BW213" s="42">
        <f t="shared" ca="1" si="151"/>
        <v>0</v>
      </c>
      <c r="BX213" s="8">
        <f t="shared" ca="1" si="152"/>
        <v>0</v>
      </c>
      <c r="BZ213" s="7">
        <f t="shared" ca="1" si="153"/>
        <v>0</v>
      </c>
      <c r="CA213" s="42"/>
      <c r="CB213" s="42"/>
      <c r="CC213" s="42"/>
      <c r="CD213" s="8"/>
      <c r="CF213" s="7">
        <f t="shared" ca="1" si="154"/>
        <v>26</v>
      </c>
      <c r="CG213" s="42"/>
      <c r="CH213" s="8"/>
    </row>
    <row r="214" spans="2:86" x14ac:dyDescent="0.3">
      <c r="B214">
        <f t="shared" ca="1" si="119"/>
        <v>1</v>
      </c>
      <c r="C214" t="str">
        <f t="shared" ca="1" si="120"/>
        <v>Men</v>
      </c>
      <c r="D214">
        <f t="shared" ca="1" si="121"/>
        <v>27</v>
      </c>
      <c r="E214">
        <f t="shared" ca="1" si="122"/>
        <v>1</v>
      </c>
      <c r="F214" t="str">
        <f ca="1">VLOOKUP(E214,$Y$4:$Z$10:Z219,2,0)</f>
        <v>Health</v>
      </c>
      <c r="G214">
        <f t="shared" ca="1" si="123"/>
        <v>3</v>
      </c>
      <c r="H214" t="str">
        <f t="shared" ca="1" si="124"/>
        <v>University</v>
      </c>
      <c r="I214">
        <f t="shared" ca="1" si="125"/>
        <v>4</v>
      </c>
      <c r="J214">
        <f t="shared" ca="1" si="126"/>
        <v>3</v>
      </c>
      <c r="K214">
        <f t="shared" ca="1" si="127"/>
        <v>85923</v>
      </c>
      <c r="L214">
        <f t="shared" ca="1" si="128"/>
        <v>2</v>
      </c>
      <c r="M214" t="str">
        <f t="shared" ca="1" si="129"/>
        <v>BC</v>
      </c>
      <c r="N214">
        <f t="shared" ca="1" si="130"/>
        <v>515538</v>
      </c>
      <c r="O214">
        <f t="shared" ca="1" si="131"/>
        <v>295288.68452315987</v>
      </c>
      <c r="P214">
        <f t="shared" ca="1" si="132"/>
        <v>151304.29544566243</v>
      </c>
      <c r="Q214">
        <f t="shared" ca="1" si="133"/>
        <v>30701</v>
      </c>
      <c r="R214">
        <f t="shared" ca="1" si="134"/>
        <v>77443.818792239254</v>
      </c>
      <c r="S214">
        <f t="shared" ca="1" si="135"/>
        <v>44921.622505253341</v>
      </c>
      <c r="T214">
        <f t="shared" ca="1" si="136"/>
        <v>711763.91795091575</v>
      </c>
      <c r="U214">
        <f t="shared" ca="1" si="137"/>
        <v>403433.50331539911</v>
      </c>
      <c r="V214">
        <f t="shared" ca="1" si="138"/>
        <v>308330.41463551664</v>
      </c>
      <c r="AF214" s="7">
        <f t="shared" ca="1" si="117"/>
        <v>1</v>
      </c>
      <c r="AG214">
        <f t="shared" ca="1" si="118"/>
        <v>0</v>
      </c>
      <c r="AI214" s="8"/>
      <c r="AN214" s="7">
        <f ca="1">IF(Table1[[#This Row],[Column5]]="Teaching",1,0)</f>
        <v>0</v>
      </c>
      <c r="AO214">
        <f ca="1">IF(Table1[[#This Row],[Column5]]="Health",1,0)</f>
        <v>1</v>
      </c>
      <c r="AP214">
        <f ca="1">IF(Table1[[#This Row],[Column5]]="IT",1,0)</f>
        <v>0</v>
      </c>
      <c r="AQ214">
        <f ca="1">IF(Table1[[#This Row],[Column5]]="Construction",1,0)</f>
        <v>0</v>
      </c>
      <c r="AR214">
        <f ca="1">IF(Table1[[#This Row],[Column5]]="Agriculture",1,0)</f>
        <v>0</v>
      </c>
      <c r="AS214">
        <f ca="1">IF(Table1[[#This Row],[Column5]]="General",1,0)</f>
        <v>0</v>
      </c>
      <c r="AT214" s="8"/>
      <c r="AZ214" s="7">
        <f t="shared" ca="1" si="155"/>
        <v>1728.3779370953739</v>
      </c>
      <c r="BC214" s="8"/>
      <c r="BE214" s="7">
        <f t="shared" ca="1" si="139"/>
        <v>0</v>
      </c>
      <c r="BG214" s="8"/>
      <c r="BI214" s="7"/>
      <c r="BJ214" s="21">
        <f t="shared" ca="1" si="140"/>
        <v>0.63865490201280894</v>
      </c>
      <c r="BK214">
        <f t="shared" ca="1" si="141"/>
        <v>0</v>
      </c>
      <c r="BL214" s="8"/>
      <c r="BN214" s="7">
        <f t="shared" ca="1" si="142"/>
        <v>0</v>
      </c>
      <c r="BO214" s="42">
        <f t="shared" ca="1" si="143"/>
        <v>0</v>
      </c>
      <c r="BP214" s="42">
        <f t="shared" ca="1" si="144"/>
        <v>0</v>
      </c>
      <c r="BQ214" s="42">
        <f t="shared" ca="1" si="145"/>
        <v>0</v>
      </c>
      <c r="BR214" s="42">
        <f t="shared" ca="1" si="146"/>
        <v>0</v>
      </c>
      <c r="BS214" s="42">
        <f t="shared" ca="1" si="147"/>
        <v>0</v>
      </c>
      <c r="BT214" s="42">
        <f t="shared" ca="1" si="148"/>
        <v>88843</v>
      </c>
      <c r="BU214" s="42">
        <f t="shared" ca="1" si="149"/>
        <v>0</v>
      </c>
      <c r="BV214" s="42">
        <f t="shared" ca="1" si="150"/>
        <v>0</v>
      </c>
      <c r="BW214" s="42">
        <f t="shared" ca="1" si="151"/>
        <v>0</v>
      </c>
      <c r="BX214" s="8">
        <f t="shared" ca="1" si="152"/>
        <v>0</v>
      </c>
      <c r="BZ214" s="7">
        <f t="shared" ca="1" si="153"/>
        <v>0</v>
      </c>
      <c r="CA214" s="42"/>
      <c r="CB214" s="42"/>
      <c r="CC214" s="42"/>
      <c r="CD214" s="8"/>
      <c r="CF214" s="7">
        <f t="shared" ca="1" si="154"/>
        <v>34</v>
      </c>
      <c r="CG214" s="42"/>
      <c r="CH214" s="8"/>
    </row>
    <row r="215" spans="2:86" x14ac:dyDescent="0.3">
      <c r="B215">
        <f t="shared" ca="1" si="119"/>
        <v>1</v>
      </c>
      <c r="C215" t="str">
        <f t="shared" ca="1" si="120"/>
        <v>Men</v>
      </c>
      <c r="D215">
        <f t="shared" ca="1" si="121"/>
        <v>33</v>
      </c>
      <c r="E215">
        <f t="shared" ca="1" si="122"/>
        <v>2</v>
      </c>
      <c r="F215" t="str">
        <f ca="1">VLOOKUP(E215,$Y$4:$Z$10:Z220,2,0)</f>
        <v>Construction</v>
      </c>
      <c r="G215">
        <f t="shared" ca="1" si="123"/>
        <v>1</v>
      </c>
      <c r="H215" t="str">
        <f t="shared" ca="1" si="124"/>
        <v>Highschool</v>
      </c>
      <c r="I215">
        <f t="shared" ca="1" si="125"/>
        <v>2</v>
      </c>
      <c r="J215">
        <f t="shared" ca="1" si="126"/>
        <v>3</v>
      </c>
      <c r="K215">
        <f t="shared" ca="1" si="127"/>
        <v>34760</v>
      </c>
      <c r="L215">
        <f t="shared" ca="1" si="128"/>
        <v>7</v>
      </c>
      <c r="M215" t="str">
        <f t="shared" ca="1" si="129"/>
        <v>Ontario</v>
      </c>
      <c r="N215">
        <f t="shared" ca="1" si="130"/>
        <v>173800</v>
      </c>
      <c r="O215">
        <f t="shared" ca="1" si="131"/>
        <v>123495.02712398353</v>
      </c>
      <c r="P215">
        <f t="shared" ca="1" si="132"/>
        <v>87465.510491301131</v>
      </c>
      <c r="Q215">
        <f t="shared" ca="1" si="133"/>
        <v>4049</v>
      </c>
      <c r="R215">
        <f t="shared" ca="1" si="134"/>
        <v>2838.98403236786</v>
      </c>
      <c r="S215">
        <f t="shared" ca="1" si="135"/>
        <v>17389.09395197672</v>
      </c>
      <c r="T215">
        <f t="shared" ca="1" si="136"/>
        <v>278654.60444327787</v>
      </c>
      <c r="U215">
        <f t="shared" ca="1" si="137"/>
        <v>130383.01115635139</v>
      </c>
      <c r="V215">
        <f t="shared" ca="1" si="138"/>
        <v>148271.59328692648</v>
      </c>
      <c r="AF215" s="7">
        <f t="shared" ca="1" si="117"/>
        <v>1</v>
      </c>
      <c r="AG215">
        <f t="shared" ca="1" si="118"/>
        <v>0</v>
      </c>
      <c r="AI215" s="8"/>
      <c r="AN215" s="7">
        <f ca="1">IF(Table1[[#This Row],[Column5]]="Teaching",1,0)</f>
        <v>0</v>
      </c>
      <c r="AO215">
        <f ca="1">IF(Table1[[#This Row],[Column5]]="Health",1,0)</f>
        <v>0</v>
      </c>
      <c r="AP215">
        <f ca="1">IF(Table1[[#This Row],[Column5]]="IT",1,0)</f>
        <v>0</v>
      </c>
      <c r="AQ215">
        <f ca="1">IF(Table1[[#This Row],[Column5]]="Construction",1,0)</f>
        <v>1</v>
      </c>
      <c r="AR215">
        <f ca="1">IF(Table1[[#This Row],[Column5]]="Agriculture",1,0)</f>
        <v>0</v>
      </c>
      <c r="AS215">
        <f ca="1">IF(Table1[[#This Row],[Column5]]="General",1,0)</f>
        <v>0</v>
      </c>
      <c r="AT215" s="8"/>
      <c r="AZ215" s="7">
        <f t="shared" ca="1" si="155"/>
        <v>30540.922066466985</v>
      </c>
      <c r="BC215" s="8"/>
      <c r="BE215" s="7">
        <f t="shared" ca="1" si="139"/>
        <v>0</v>
      </c>
      <c r="BG215" s="8"/>
      <c r="BI215" s="7"/>
      <c r="BJ215" s="21">
        <f t="shared" ca="1" si="140"/>
        <v>0.57277772835981022</v>
      </c>
      <c r="BK215">
        <f t="shared" ca="1" si="141"/>
        <v>0</v>
      </c>
      <c r="BL215" s="8"/>
      <c r="BN215" s="7">
        <f t="shared" ca="1" si="142"/>
        <v>0</v>
      </c>
      <c r="BO215" s="42">
        <f t="shared" ca="1" si="143"/>
        <v>85923</v>
      </c>
      <c r="BP215" s="42">
        <f t="shared" ca="1" si="144"/>
        <v>0</v>
      </c>
      <c r="BQ215" s="42">
        <f t="shared" ca="1" si="145"/>
        <v>0</v>
      </c>
      <c r="BR215" s="42">
        <f t="shared" ca="1" si="146"/>
        <v>0</v>
      </c>
      <c r="BS215" s="42">
        <f t="shared" ca="1" si="147"/>
        <v>0</v>
      </c>
      <c r="BT215" s="42">
        <f t="shared" ca="1" si="148"/>
        <v>0</v>
      </c>
      <c r="BU215" s="42">
        <f t="shared" ca="1" si="149"/>
        <v>0</v>
      </c>
      <c r="BV215" s="42">
        <f t="shared" ca="1" si="150"/>
        <v>0</v>
      </c>
      <c r="BW215" s="42">
        <f t="shared" ca="1" si="151"/>
        <v>0</v>
      </c>
      <c r="BX215" s="8">
        <f t="shared" ca="1" si="152"/>
        <v>0</v>
      </c>
      <c r="BZ215" s="7">
        <f t="shared" ca="1" si="153"/>
        <v>0</v>
      </c>
      <c r="CA215" s="42"/>
      <c r="CB215" s="42"/>
      <c r="CC215" s="42"/>
      <c r="CD215" s="8"/>
      <c r="CF215" s="7">
        <f t="shared" ca="1" si="154"/>
        <v>27</v>
      </c>
      <c r="CG215" s="42"/>
      <c r="CH215" s="8"/>
    </row>
    <row r="216" spans="2:86" x14ac:dyDescent="0.3">
      <c r="B216">
        <f t="shared" ca="1" si="119"/>
        <v>1</v>
      </c>
      <c r="C216" t="str">
        <f t="shared" ca="1" si="120"/>
        <v>Men</v>
      </c>
      <c r="D216">
        <f t="shared" ca="1" si="121"/>
        <v>26</v>
      </c>
      <c r="E216">
        <f t="shared" ca="1" si="122"/>
        <v>3</v>
      </c>
      <c r="F216" t="str">
        <f ca="1">VLOOKUP(E216,$Y$4:$Z$10:Z221,2,0)</f>
        <v>Teaching</v>
      </c>
      <c r="G216">
        <f t="shared" ca="1" si="123"/>
        <v>4</v>
      </c>
      <c r="H216" t="str">
        <f t="shared" ca="1" si="124"/>
        <v>Technical</v>
      </c>
      <c r="I216">
        <f t="shared" ca="1" si="125"/>
        <v>2</v>
      </c>
      <c r="J216">
        <f t="shared" ca="1" si="126"/>
        <v>2</v>
      </c>
      <c r="K216">
        <f t="shared" ca="1" si="127"/>
        <v>32937</v>
      </c>
      <c r="L216">
        <f t="shared" ca="1" si="128"/>
        <v>8</v>
      </c>
      <c r="M216" t="str">
        <f t="shared" ca="1" si="129"/>
        <v>NewFarmland</v>
      </c>
      <c r="N216">
        <f t="shared" ca="1" si="130"/>
        <v>98811</v>
      </c>
      <c r="O216">
        <f t="shared" ca="1" si="131"/>
        <v>90596.720074870071</v>
      </c>
      <c r="P216">
        <f t="shared" ca="1" si="132"/>
        <v>47174.108248356875</v>
      </c>
      <c r="Q216">
        <f t="shared" ca="1" si="133"/>
        <v>35487</v>
      </c>
      <c r="R216">
        <f t="shared" ca="1" si="134"/>
        <v>38907.964322176013</v>
      </c>
      <c r="S216">
        <f t="shared" ca="1" si="135"/>
        <v>451.33622242229683</v>
      </c>
      <c r="T216">
        <f t="shared" ca="1" si="136"/>
        <v>146436.44447077918</v>
      </c>
      <c r="U216">
        <f t="shared" ca="1" si="137"/>
        <v>164991.68439704608</v>
      </c>
      <c r="V216">
        <f t="shared" ca="1" si="138"/>
        <v>-18555.239926266891</v>
      </c>
      <c r="AF216" s="7">
        <f t="shared" ca="1" si="117"/>
        <v>0</v>
      </c>
      <c r="AG216">
        <f t="shared" ca="1" si="118"/>
        <v>1</v>
      </c>
      <c r="AI216" s="8"/>
      <c r="AN216" s="7">
        <f ca="1">IF(Table1[[#This Row],[Column5]]="Teaching",1,0)</f>
        <v>1</v>
      </c>
      <c r="AO216">
        <f ca="1">IF(Table1[[#This Row],[Column5]]="Health",1,0)</f>
        <v>0</v>
      </c>
      <c r="AP216">
        <f ca="1">IF(Table1[[#This Row],[Column5]]="IT",1,0)</f>
        <v>0</v>
      </c>
      <c r="AQ216">
        <f ca="1">IF(Table1[[#This Row],[Column5]]="Construction",1,0)</f>
        <v>0</v>
      </c>
      <c r="AR216">
        <f ca="1">IF(Table1[[#This Row],[Column5]]="Agriculture",1,0)</f>
        <v>0</v>
      </c>
      <c r="AS216">
        <f ca="1">IF(Table1[[#This Row],[Column5]]="General",1,0)</f>
        <v>0</v>
      </c>
      <c r="AT216" s="8"/>
      <c r="AZ216" s="7">
        <f t="shared" ca="1" si="155"/>
        <v>50434.765148554143</v>
      </c>
      <c r="BC216" s="8"/>
      <c r="BE216" s="7">
        <f t="shared" ca="1" si="139"/>
        <v>0</v>
      </c>
      <c r="BG216" s="8"/>
      <c r="BI216" s="7"/>
      <c r="BJ216" s="21">
        <f t="shared" ca="1" si="140"/>
        <v>0.71055826883764972</v>
      </c>
      <c r="BK216">
        <f t="shared" ca="1" si="141"/>
        <v>0</v>
      </c>
      <c r="BL216" s="8"/>
      <c r="BN216" s="7">
        <f t="shared" ca="1" si="142"/>
        <v>0</v>
      </c>
      <c r="BO216" s="42">
        <f t="shared" ca="1" si="143"/>
        <v>0</v>
      </c>
      <c r="BP216" s="42">
        <f t="shared" ca="1" si="144"/>
        <v>0</v>
      </c>
      <c r="BQ216" s="42">
        <f t="shared" ca="1" si="145"/>
        <v>0</v>
      </c>
      <c r="BR216" s="42">
        <f t="shared" ca="1" si="146"/>
        <v>0</v>
      </c>
      <c r="BS216" s="42">
        <f t="shared" ca="1" si="147"/>
        <v>0</v>
      </c>
      <c r="BT216" s="42">
        <f t="shared" ca="1" si="148"/>
        <v>34760</v>
      </c>
      <c r="BU216" s="42">
        <f t="shared" ca="1" si="149"/>
        <v>0</v>
      </c>
      <c r="BV216" s="42">
        <f t="shared" ca="1" si="150"/>
        <v>0</v>
      </c>
      <c r="BW216" s="42">
        <f t="shared" ca="1" si="151"/>
        <v>0</v>
      </c>
      <c r="BX216" s="8">
        <f t="shared" ca="1" si="152"/>
        <v>0</v>
      </c>
      <c r="BZ216" s="7">
        <f t="shared" ca="1" si="153"/>
        <v>0</v>
      </c>
      <c r="CA216" s="42"/>
      <c r="CB216" s="42"/>
      <c r="CC216" s="42"/>
      <c r="CD216" s="8"/>
      <c r="CF216" s="7">
        <f t="shared" ca="1" si="154"/>
        <v>33</v>
      </c>
      <c r="CG216" s="42"/>
      <c r="CH216" s="8"/>
    </row>
    <row r="217" spans="2:86" x14ac:dyDescent="0.3">
      <c r="B217">
        <f t="shared" ca="1" si="119"/>
        <v>2</v>
      </c>
      <c r="C217" t="str">
        <f t="shared" ca="1" si="120"/>
        <v>Women</v>
      </c>
      <c r="D217">
        <f t="shared" ca="1" si="121"/>
        <v>45</v>
      </c>
      <c r="E217">
        <f t="shared" ca="1" si="122"/>
        <v>1</v>
      </c>
      <c r="F217" t="str">
        <f ca="1">VLOOKUP(E217,$Y$4:$Z$10:Z222,2,0)</f>
        <v>Health</v>
      </c>
      <c r="G217">
        <f t="shared" ca="1" si="123"/>
        <v>2</v>
      </c>
      <c r="H217" t="str">
        <f t="shared" ca="1" si="124"/>
        <v>College</v>
      </c>
      <c r="I217">
        <f t="shared" ca="1" si="125"/>
        <v>1</v>
      </c>
      <c r="J217">
        <f t="shared" ca="1" si="126"/>
        <v>1</v>
      </c>
      <c r="K217">
        <f t="shared" ca="1" si="127"/>
        <v>82999</v>
      </c>
      <c r="L217">
        <f t="shared" ca="1" si="128"/>
        <v>2</v>
      </c>
      <c r="M217" t="str">
        <f t="shared" ca="1" si="129"/>
        <v>BC</v>
      </c>
      <c r="N217">
        <f t="shared" ca="1" si="130"/>
        <v>331996</v>
      </c>
      <c r="O217">
        <f t="shared" ca="1" si="131"/>
        <v>327141.23954447289</v>
      </c>
      <c r="P217">
        <f t="shared" ca="1" si="132"/>
        <v>69852.929157669525</v>
      </c>
      <c r="Q217">
        <f t="shared" ca="1" si="133"/>
        <v>51813</v>
      </c>
      <c r="R217">
        <f t="shared" ca="1" si="134"/>
        <v>58587.865451642596</v>
      </c>
      <c r="S217">
        <f t="shared" ca="1" si="135"/>
        <v>5571.7334574259894</v>
      </c>
      <c r="T217">
        <f t="shared" ca="1" si="136"/>
        <v>407420.66261509556</v>
      </c>
      <c r="U217">
        <f t="shared" ca="1" si="137"/>
        <v>437542.10499611549</v>
      </c>
      <c r="V217">
        <f t="shared" ca="1" si="138"/>
        <v>-30121.442381019937</v>
      </c>
      <c r="AF217" s="7">
        <f t="shared" ca="1" si="117"/>
        <v>0</v>
      </c>
      <c r="AG217">
        <f t="shared" ca="1" si="118"/>
        <v>1</v>
      </c>
      <c r="AI217" s="8"/>
      <c r="AN217" s="7">
        <f ca="1">IF(Table1[[#This Row],[Column5]]="Teaching",1,0)</f>
        <v>0</v>
      </c>
      <c r="AO217">
        <f ca="1">IF(Table1[[#This Row],[Column5]]="Health",1,0)</f>
        <v>1</v>
      </c>
      <c r="AP217">
        <f ca="1">IF(Table1[[#This Row],[Column5]]="IT",1,0)</f>
        <v>0</v>
      </c>
      <c r="AQ217">
        <f ca="1">IF(Table1[[#This Row],[Column5]]="Construction",1,0)</f>
        <v>0</v>
      </c>
      <c r="AR217">
        <f ca="1">IF(Table1[[#This Row],[Column5]]="Agriculture",1,0)</f>
        <v>0</v>
      </c>
      <c r="AS217">
        <f ca="1">IF(Table1[[#This Row],[Column5]]="General",1,0)</f>
        <v>0</v>
      </c>
      <c r="AT217" s="8"/>
      <c r="AZ217" s="7">
        <f t="shared" ca="1" si="155"/>
        <v>29155.170163767045</v>
      </c>
      <c r="BC217" s="8"/>
      <c r="BE217" s="7">
        <f t="shared" ca="1" si="139"/>
        <v>0</v>
      </c>
      <c r="BG217" s="8"/>
      <c r="BI217" s="7"/>
      <c r="BJ217" s="21">
        <f t="shared" ca="1" si="140"/>
        <v>0.91686877042910275</v>
      </c>
      <c r="BK217">
        <f t="shared" ca="1" si="141"/>
        <v>0</v>
      </c>
      <c r="BL217" s="8"/>
      <c r="BN217" s="7">
        <f t="shared" ca="1" si="142"/>
        <v>0</v>
      </c>
      <c r="BO217" s="42">
        <f t="shared" ca="1" si="143"/>
        <v>0</v>
      </c>
      <c r="BP217" s="42">
        <f t="shared" ca="1" si="144"/>
        <v>0</v>
      </c>
      <c r="BQ217" s="42">
        <f t="shared" ca="1" si="145"/>
        <v>0</v>
      </c>
      <c r="BR217" s="42">
        <f t="shared" ca="1" si="146"/>
        <v>0</v>
      </c>
      <c r="BS217" s="42">
        <f t="shared" ca="1" si="147"/>
        <v>0</v>
      </c>
      <c r="BT217" s="42">
        <f t="shared" ca="1" si="148"/>
        <v>0</v>
      </c>
      <c r="BU217" s="42">
        <f t="shared" ca="1" si="149"/>
        <v>32937</v>
      </c>
      <c r="BV217" s="42">
        <f t="shared" ca="1" si="150"/>
        <v>0</v>
      </c>
      <c r="BW217" s="42">
        <f t="shared" ca="1" si="151"/>
        <v>0</v>
      </c>
      <c r="BX217" s="8">
        <f t="shared" ca="1" si="152"/>
        <v>0</v>
      </c>
      <c r="BZ217" s="7">
        <f t="shared" ca="1" si="153"/>
        <v>1</v>
      </c>
      <c r="CA217" s="42"/>
      <c r="CB217" s="42"/>
      <c r="CC217" s="42"/>
      <c r="CD217" s="8"/>
      <c r="CF217" s="7">
        <f t="shared" ca="1" si="154"/>
        <v>0</v>
      </c>
      <c r="CG217" s="42"/>
      <c r="CH217" s="8"/>
    </row>
    <row r="218" spans="2:86" x14ac:dyDescent="0.3">
      <c r="B218">
        <f t="shared" ca="1" si="119"/>
        <v>2</v>
      </c>
      <c r="C218" t="str">
        <f t="shared" ca="1" si="120"/>
        <v>Women</v>
      </c>
      <c r="D218">
        <f t="shared" ca="1" si="121"/>
        <v>37</v>
      </c>
      <c r="E218">
        <f t="shared" ca="1" si="122"/>
        <v>6</v>
      </c>
      <c r="F218" t="str">
        <f ca="1">VLOOKUP(E218,$Y$4:$Z$10:Z223,2,0)</f>
        <v>Agriculture</v>
      </c>
      <c r="G218">
        <f t="shared" ca="1" si="123"/>
        <v>3</v>
      </c>
      <c r="H218" t="str">
        <f t="shared" ca="1" si="124"/>
        <v>University</v>
      </c>
      <c r="I218">
        <f t="shared" ca="1" si="125"/>
        <v>2</v>
      </c>
      <c r="J218">
        <f t="shared" ca="1" si="126"/>
        <v>3</v>
      </c>
      <c r="K218">
        <f t="shared" ca="1" si="127"/>
        <v>73925</v>
      </c>
      <c r="L218">
        <f t="shared" ca="1" si="128"/>
        <v>10</v>
      </c>
      <c r="M218" t="str">
        <f t="shared" ca="1" si="129"/>
        <v>Nova Scotia</v>
      </c>
      <c r="N218">
        <f t="shared" ca="1" si="130"/>
        <v>369625</v>
      </c>
      <c r="O218">
        <f t="shared" ca="1" si="131"/>
        <v>264406.36045655585</v>
      </c>
      <c r="P218">
        <f t="shared" ca="1" si="132"/>
        <v>95463.064788231553</v>
      </c>
      <c r="Q218">
        <f t="shared" ca="1" si="133"/>
        <v>58485</v>
      </c>
      <c r="R218">
        <f t="shared" ca="1" si="134"/>
        <v>144783.27947826067</v>
      </c>
      <c r="S218">
        <f t="shared" ca="1" si="135"/>
        <v>14234.446243515165</v>
      </c>
      <c r="T218">
        <f t="shared" ca="1" si="136"/>
        <v>479322.51103174675</v>
      </c>
      <c r="U218">
        <f t="shared" ca="1" si="137"/>
        <v>467674.63993481651</v>
      </c>
      <c r="V218">
        <f t="shared" ca="1" si="138"/>
        <v>11647.871096930234</v>
      </c>
      <c r="AF218" s="7">
        <f t="shared" ca="1" si="117"/>
        <v>1</v>
      </c>
      <c r="AG218">
        <f t="shared" ca="1" si="118"/>
        <v>0</v>
      </c>
      <c r="AI218" s="8"/>
      <c r="AN218" s="7">
        <f ca="1">IF(Table1[[#This Row],[Column5]]="Teaching",1,0)</f>
        <v>0</v>
      </c>
      <c r="AO218">
        <f ca="1">IF(Table1[[#This Row],[Column5]]="Health",1,0)</f>
        <v>0</v>
      </c>
      <c r="AP218">
        <f ca="1">IF(Table1[[#This Row],[Column5]]="IT",1,0)</f>
        <v>0</v>
      </c>
      <c r="AQ218">
        <f ca="1">IF(Table1[[#This Row],[Column5]]="Construction",1,0)</f>
        <v>0</v>
      </c>
      <c r="AR218">
        <f ca="1">IF(Table1[[#This Row],[Column5]]="Agriculture",1,0)</f>
        <v>1</v>
      </c>
      <c r="AS218">
        <f ca="1">IF(Table1[[#This Row],[Column5]]="General",1,0)</f>
        <v>0</v>
      </c>
      <c r="AT218" s="8"/>
      <c r="AZ218" s="7">
        <f t="shared" ca="1" si="155"/>
        <v>23587.054124178438</v>
      </c>
      <c r="BC218" s="8"/>
      <c r="BE218" s="7">
        <f t="shared" ca="1" si="139"/>
        <v>0</v>
      </c>
      <c r="BG218" s="8"/>
      <c r="BI218" s="7"/>
      <c r="BJ218" s="21">
        <f t="shared" ca="1" si="140"/>
        <v>0.98537705136348896</v>
      </c>
      <c r="BK218">
        <f t="shared" ca="1" si="141"/>
        <v>0</v>
      </c>
      <c r="BL218" s="8"/>
      <c r="BN218" s="7">
        <f t="shared" ca="1" si="142"/>
        <v>0</v>
      </c>
      <c r="BO218" s="42">
        <f t="shared" ca="1" si="143"/>
        <v>82999</v>
      </c>
      <c r="BP218" s="42">
        <f t="shared" ca="1" si="144"/>
        <v>0</v>
      </c>
      <c r="BQ218" s="42">
        <f t="shared" ca="1" si="145"/>
        <v>0</v>
      </c>
      <c r="BR218" s="42">
        <f t="shared" ca="1" si="146"/>
        <v>0</v>
      </c>
      <c r="BS218" s="42">
        <f t="shared" ca="1" si="147"/>
        <v>0</v>
      </c>
      <c r="BT218" s="42">
        <f t="shared" ca="1" si="148"/>
        <v>0</v>
      </c>
      <c r="BU218" s="42">
        <f t="shared" ca="1" si="149"/>
        <v>0</v>
      </c>
      <c r="BV218" s="42">
        <f t="shared" ca="1" si="150"/>
        <v>0</v>
      </c>
      <c r="BW218" s="42">
        <f t="shared" ca="1" si="151"/>
        <v>0</v>
      </c>
      <c r="BX218" s="8">
        <f t="shared" ca="1" si="152"/>
        <v>0</v>
      </c>
      <c r="BZ218" s="7">
        <f t="shared" ca="1" si="153"/>
        <v>0</v>
      </c>
      <c r="CA218" s="42"/>
      <c r="CB218" s="42"/>
      <c r="CC218" s="42"/>
      <c r="CD218" s="8"/>
      <c r="CF218" s="7">
        <f t="shared" ca="1" si="154"/>
        <v>0</v>
      </c>
      <c r="CG218" s="42"/>
      <c r="CH218" s="8"/>
    </row>
    <row r="219" spans="2:86" x14ac:dyDescent="0.3">
      <c r="B219">
        <f t="shared" ca="1" si="119"/>
        <v>1</v>
      </c>
      <c r="C219" t="str">
        <f t="shared" ca="1" si="120"/>
        <v>Men</v>
      </c>
      <c r="D219">
        <f t="shared" ca="1" si="121"/>
        <v>42</v>
      </c>
      <c r="E219">
        <f t="shared" ca="1" si="122"/>
        <v>4</v>
      </c>
      <c r="F219" t="str">
        <f ca="1">VLOOKUP(E219,$Y$4:$Z$10:Z224,2,0)</f>
        <v>IT</v>
      </c>
      <c r="G219">
        <f t="shared" ca="1" si="123"/>
        <v>2</v>
      </c>
      <c r="H219" t="str">
        <f t="shared" ca="1" si="124"/>
        <v>College</v>
      </c>
      <c r="I219">
        <f t="shared" ca="1" si="125"/>
        <v>3</v>
      </c>
      <c r="J219">
        <f t="shared" ca="1" si="126"/>
        <v>2</v>
      </c>
      <c r="K219">
        <f t="shared" ca="1" si="127"/>
        <v>68558</v>
      </c>
      <c r="L219">
        <f t="shared" ca="1" si="128"/>
        <v>11</v>
      </c>
      <c r="M219" t="str">
        <f t="shared" ca="1" si="129"/>
        <v>Prince Edward Island</v>
      </c>
      <c r="N219">
        <f t="shared" ca="1" si="130"/>
        <v>411348</v>
      </c>
      <c r="O219">
        <f t="shared" ca="1" si="131"/>
        <v>250492.87596953483</v>
      </c>
      <c r="P219">
        <f t="shared" ca="1" si="132"/>
        <v>79501.481633854637</v>
      </c>
      <c r="Q219">
        <f t="shared" ca="1" si="133"/>
        <v>26452</v>
      </c>
      <c r="R219">
        <f t="shared" ca="1" si="134"/>
        <v>103928.89149329095</v>
      </c>
      <c r="S219">
        <f t="shared" ca="1" si="135"/>
        <v>27055.007160703422</v>
      </c>
      <c r="T219">
        <f t="shared" ca="1" si="136"/>
        <v>517904.48879455804</v>
      </c>
      <c r="U219">
        <f t="shared" ca="1" si="137"/>
        <v>380873.76746282581</v>
      </c>
      <c r="V219">
        <f t="shared" ca="1" si="138"/>
        <v>137030.72133173223</v>
      </c>
      <c r="AF219" s="7">
        <f t="shared" ca="1" si="117"/>
        <v>1</v>
      </c>
      <c r="AG219">
        <f t="shared" ca="1" si="118"/>
        <v>0</v>
      </c>
      <c r="AI219" s="8"/>
      <c r="AN219" s="7">
        <f ca="1">IF(Table1[[#This Row],[Column5]]="Teaching",1,0)</f>
        <v>0</v>
      </c>
      <c r="AO219">
        <f ca="1">IF(Table1[[#This Row],[Column5]]="Health",1,0)</f>
        <v>0</v>
      </c>
      <c r="AP219">
        <f ca="1">IF(Table1[[#This Row],[Column5]]="IT",1,0)</f>
        <v>1</v>
      </c>
      <c r="AQ219">
        <f ca="1">IF(Table1[[#This Row],[Column5]]="Construction",1,0)</f>
        <v>0</v>
      </c>
      <c r="AR219">
        <f ca="1">IF(Table1[[#This Row],[Column5]]="Agriculture",1,0)</f>
        <v>0</v>
      </c>
      <c r="AS219">
        <f ca="1">IF(Table1[[#This Row],[Column5]]="General",1,0)</f>
        <v>0</v>
      </c>
      <c r="AT219" s="8"/>
      <c r="AZ219" s="7">
        <f t="shared" ca="1" si="155"/>
        <v>69852.929157669525</v>
      </c>
      <c r="BC219" s="8"/>
      <c r="BE219" s="7">
        <f t="shared" ca="1" si="139"/>
        <v>1</v>
      </c>
      <c r="BG219" s="8"/>
      <c r="BI219" s="7"/>
      <c r="BJ219" s="21">
        <f t="shared" ca="1" si="140"/>
        <v>0.71533678851959648</v>
      </c>
      <c r="BK219">
        <f t="shared" ca="1" si="141"/>
        <v>0</v>
      </c>
      <c r="BL219" s="8"/>
      <c r="BN219" s="7">
        <f t="shared" ca="1" si="142"/>
        <v>0</v>
      </c>
      <c r="BO219" s="42">
        <f t="shared" ca="1" si="143"/>
        <v>0</v>
      </c>
      <c r="BP219" s="42">
        <f t="shared" ca="1" si="144"/>
        <v>0</v>
      </c>
      <c r="BQ219" s="42">
        <f t="shared" ca="1" si="145"/>
        <v>0</v>
      </c>
      <c r="BR219" s="42">
        <f t="shared" ca="1" si="146"/>
        <v>0</v>
      </c>
      <c r="BS219" s="42">
        <f t="shared" ca="1" si="147"/>
        <v>0</v>
      </c>
      <c r="BT219" s="42">
        <f t="shared" ca="1" si="148"/>
        <v>0</v>
      </c>
      <c r="BU219" s="42">
        <f t="shared" ca="1" si="149"/>
        <v>0</v>
      </c>
      <c r="BV219" s="42">
        <f t="shared" ca="1" si="150"/>
        <v>0</v>
      </c>
      <c r="BW219" s="42">
        <f t="shared" ca="1" si="151"/>
        <v>73925</v>
      </c>
      <c r="BX219" s="8">
        <f t="shared" ca="1" si="152"/>
        <v>0</v>
      </c>
      <c r="BZ219" s="7">
        <f t="shared" ca="1" si="153"/>
        <v>1</v>
      </c>
      <c r="CA219" s="42"/>
      <c r="CB219" s="42"/>
      <c r="CC219" s="42"/>
      <c r="CD219" s="8"/>
      <c r="CF219" s="7">
        <f t="shared" ca="1" si="154"/>
        <v>0</v>
      </c>
      <c r="CG219" s="42"/>
      <c r="CH219" s="8"/>
    </row>
    <row r="220" spans="2:86" x14ac:dyDescent="0.3">
      <c r="B220">
        <f t="shared" ca="1" si="119"/>
        <v>1</v>
      </c>
      <c r="C220" t="str">
        <f t="shared" ca="1" si="120"/>
        <v>Men</v>
      </c>
      <c r="D220">
        <f t="shared" ca="1" si="121"/>
        <v>29</v>
      </c>
      <c r="E220">
        <f t="shared" ca="1" si="122"/>
        <v>2</v>
      </c>
      <c r="F220" t="str">
        <f ca="1">VLOOKUP(E220,$Y$4:$Z$10:Z225,2,0)</f>
        <v>Construction</v>
      </c>
      <c r="G220">
        <f t="shared" ca="1" si="123"/>
        <v>4</v>
      </c>
      <c r="H220" t="str">
        <f t="shared" ca="1" si="124"/>
        <v>Technical</v>
      </c>
      <c r="I220">
        <f t="shared" ca="1" si="125"/>
        <v>1</v>
      </c>
      <c r="J220">
        <f t="shared" ca="1" si="126"/>
        <v>1</v>
      </c>
      <c r="K220">
        <f t="shared" ca="1" si="127"/>
        <v>83545</v>
      </c>
      <c r="L220">
        <f t="shared" ca="1" si="128"/>
        <v>6</v>
      </c>
      <c r="M220" t="str">
        <f t="shared" ca="1" si="129"/>
        <v>Manitoba</v>
      </c>
      <c r="N220">
        <f t="shared" ca="1" si="130"/>
        <v>250635</v>
      </c>
      <c r="O220">
        <f t="shared" ca="1" si="131"/>
        <v>94686.68225837154</v>
      </c>
      <c r="P220">
        <f t="shared" ca="1" si="132"/>
        <v>76692.929359605652</v>
      </c>
      <c r="Q220">
        <f t="shared" ca="1" si="133"/>
        <v>66577</v>
      </c>
      <c r="R220">
        <f t="shared" ca="1" si="134"/>
        <v>24850.645529672962</v>
      </c>
      <c r="S220">
        <f t="shared" ca="1" si="135"/>
        <v>100364.26637282265</v>
      </c>
      <c r="T220">
        <f t="shared" ca="1" si="136"/>
        <v>427692.19573242828</v>
      </c>
      <c r="U220">
        <f t="shared" ca="1" si="137"/>
        <v>186114.32778804452</v>
      </c>
      <c r="V220">
        <f t="shared" ca="1" si="138"/>
        <v>241577.86794438376</v>
      </c>
      <c r="AF220" s="7">
        <f t="shared" ca="1" si="117"/>
        <v>1</v>
      </c>
      <c r="AG220">
        <f t="shared" ca="1" si="118"/>
        <v>0</v>
      </c>
      <c r="AI220" s="8"/>
      <c r="AN220" s="7">
        <f ca="1">IF(Table1[[#This Row],[Column5]]="Teaching",1,0)</f>
        <v>0</v>
      </c>
      <c r="AO220">
        <f ca="1">IF(Table1[[#This Row],[Column5]]="Health",1,0)</f>
        <v>0</v>
      </c>
      <c r="AP220">
        <f ca="1">IF(Table1[[#This Row],[Column5]]="IT",1,0)</f>
        <v>0</v>
      </c>
      <c r="AQ220">
        <f ca="1">IF(Table1[[#This Row],[Column5]]="Construction",1,0)</f>
        <v>1</v>
      </c>
      <c r="AR220">
        <f ca="1">IF(Table1[[#This Row],[Column5]]="Agriculture",1,0)</f>
        <v>0</v>
      </c>
      <c r="AS220">
        <f ca="1">IF(Table1[[#This Row],[Column5]]="General",1,0)</f>
        <v>0</v>
      </c>
      <c r="AT220" s="8"/>
      <c r="AZ220" s="7">
        <f t="shared" ca="1" si="155"/>
        <v>31821.021596077186</v>
      </c>
      <c r="BC220" s="8"/>
      <c r="BE220" s="7">
        <f t="shared" ca="1" si="139"/>
        <v>1</v>
      </c>
      <c r="BG220" s="8"/>
      <c r="BI220" s="7"/>
      <c r="BJ220" s="21">
        <f t="shared" ca="1" si="140"/>
        <v>0.6089561052187803</v>
      </c>
      <c r="BK220">
        <f t="shared" ca="1" si="141"/>
        <v>0</v>
      </c>
      <c r="BL220" s="8"/>
      <c r="BN220" s="7">
        <f t="shared" ca="1" si="142"/>
        <v>0</v>
      </c>
      <c r="BO220" s="42">
        <f t="shared" ca="1" si="143"/>
        <v>0</v>
      </c>
      <c r="BP220" s="42">
        <f t="shared" ca="1" si="144"/>
        <v>0</v>
      </c>
      <c r="BQ220" s="42">
        <f t="shared" ca="1" si="145"/>
        <v>0</v>
      </c>
      <c r="BR220" s="42">
        <f t="shared" ca="1" si="146"/>
        <v>0</v>
      </c>
      <c r="BS220" s="42">
        <f t="shared" ca="1" si="147"/>
        <v>0</v>
      </c>
      <c r="BT220" s="42">
        <f t="shared" ca="1" si="148"/>
        <v>0</v>
      </c>
      <c r="BU220" s="42">
        <f t="shared" ca="1" si="149"/>
        <v>0</v>
      </c>
      <c r="BV220" s="42">
        <f t="shared" ca="1" si="150"/>
        <v>0</v>
      </c>
      <c r="BW220" s="42">
        <f t="shared" ca="1" si="151"/>
        <v>0</v>
      </c>
      <c r="BX220" s="8">
        <f t="shared" ca="1" si="152"/>
        <v>68558</v>
      </c>
      <c r="BZ220" s="7">
        <f t="shared" ca="1" si="153"/>
        <v>1</v>
      </c>
      <c r="CA220" s="42"/>
      <c r="CB220" s="42"/>
      <c r="CC220" s="42"/>
      <c r="CD220" s="8"/>
      <c r="CF220" s="7">
        <f t="shared" ca="1" si="154"/>
        <v>42</v>
      </c>
      <c r="CG220" s="42"/>
      <c r="CH220" s="8"/>
    </row>
    <row r="221" spans="2:86" x14ac:dyDescent="0.3">
      <c r="B221">
        <f t="shared" ca="1" si="119"/>
        <v>1</v>
      </c>
      <c r="C221" t="str">
        <f t="shared" ca="1" si="120"/>
        <v>Men</v>
      </c>
      <c r="D221">
        <f t="shared" ca="1" si="121"/>
        <v>36</v>
      </c>
      <c r="E221">
        <f t="shared" ca="1" si="122"/>
        <v>1</v>
      </c>
      <c r="F221" t="str">
        <f ca="1">VLOOKUP(E221,$Y$4:$Z$10:Z226,2,0)</f>
        <v>Health</v>
      </c>
      <c r="G221">
        <f t="shared" ca="1" si="123"/>
        <v>4</v>
      </c>
      <c r="H221" t="str">
        <f t="shared" ca="1" si="124"/>
        <v>Technical</v>
      </c>
      <c r="I221">
        <f t="shared" ca="1" si="125"/>
        <v>3</v>
      </c>
      <c r="J221">
        <f t="shared" ca="1" si="126"/>
        <v>2</v>
      </c>
      <c r="K221">
        <f t="shared" ca="1" si="127"/>
        <v>55081</v>
      </c>
      <c r="L221">
        <f t="shared" ca="1" si="128"/>
        <v>2</v>
      </c>
      <c r="M221" t="str">
        <f t="shared" ca="1" si="129"/>
        <v>BC</v>
      </c>
      <c r="N221">
        <f t="shared" ca="1" si="130"/>
        <v>220324</v>
      </c>
      <c r="O221">
        <f t="shared" ca="1" si="131"/>
        <v>160431.43026510469</v>
      </c>
      <c r="P221">
        <f t="shared" ca="1" si="132"/>
        <v>58085.270054189627</v>
      </c>
      <c r="Q221">
        <f t="shared" ca="1" si="133"/>
        <v>41144</v>
      </c>
      <c r="R221">
        <f t="shared" ca="1" si="134"/>
        <v>72477.003193188502</v>
      </c>
      <c r="S221">
        <f t="shared" ca="1" si="135"/>
        <v>12677.35302537954</v>
      </c>
      <c r="T221">
        <f t="shared" ca="1" si="136"/>
        <v>291086.62307956914</v>
      </c>
      <c r="U221">
        <f t="shared" ca="1" si="137"/>
        <v>274052.43345829321</v>
      </c>
      <c r="V221">
        <f t="shared" ca="1" si="138"/>
        <v>17034.189621275931</v>
      </c>
      <c r="AF221" s="7">
        <f t="shared" ca="1" si="117"/>
        <v>0</v>
      </c>
      <c r="AG221">
        <f t="shared" ca="1" si="118"/>
        <v>1</v>
      </c>
      <c r="AI221" s="8"/>
      <c r="AN221" s="7">
        <f ca="1">IF(Table1[[#This Row],[Column5]]="Teaching",1,0)</f>
        <v>0</v>
      </c>
      <c r="AO221">
        <f ca="1">IF(Table1[[#This Row],[Column5]]="Health",1,0)</f>
        <v>1</v>
      </c>
      <c r="AP221">
        <f ca="1">IF(Table1[[#This Row],[Column5]]="IT",1,0)</f>
        <v>0</v>
      </c>
      <c r="AQ221">
        <f ca="1">IF(Table1[[#This Row],[Column5]]="Construction",1,0)</f>
        <v>0</v>
      </c>
      <c r="AR221">
        <f ca="1">IF(Table1[[#This Row],[Column5]]="Agriculture",1,0)</f>
        <v>0</v>
      </c>
      <c r="AS221">
        <f ca="1">IF(Table1[[#This Row],[Column5]]="General",1,0)</f>
        <v>0</v>
      </c>
      <c r="AT221" s="8"/>
      <c r="AZ221" s="7">
        <f t="shared" ca="1" si="155"/>
        <v>39750.740816927319</v>
      </c>
      <c r="BC221" s="8"/>
      <c r="BE221" s="7">
        <f t="shared" ca="1" si="139"/>
        <v>0</v>
      </c>
      <c r="BG221" s="8"/>
      <c r="BI221" s="7"/>
      <c r="BJ221" s="21">
        <f t="shared" ca="1" si="140"/>
        <v>0.37778714967331595</v>
      </c>
      <c r="BK221">
        <f t="shared" ca="1" si="141"/>
        <v>0</v>
      </c>
      <c r="BL221" s="8"/>
      <c r="BN221" s="7">
        <f t="shared" ca="1" si="142"/>
        <v>0</v>
      </c>
      <c r="BO221" s="42">
        <f t="shared" ca="1" si="143"/>
        <v>0</v>
      </c>
      <c r="BP221" s="42">
        <f t="shared" ca="1" si="144"/>
        <v>0</v>
      </c>
      <c r="BQ221" s="42">
        <f t="shared" ca="1" si="145"/>
        <v>0</v>
      </c>
      <c r="BR221" s="42">
        <f t="shared" ca="1" si="146"/>
        <v>0</v>
      </c>
      <c r="BS221" s="42">
        <f t="shared" ca="1" si="147"/>
        <v>83545</v>
      </c>
      <c r="BT221" s="42">
        <f t="shared" ca="1" si="148"/>
        <v>0</v>
      </c>
      <c r="BU221" s="42">
        <f t="shared" ca="1" si="149"/>
        <v>0</v>
      </c>
      <c r="BV221" s="42">
        <f t="shared" ca="1" si="150"/>
        <v>0</v>
      </c>
      <c r="BW221" s="42">
        <f t="shared" ca="1" si="151"/>
        <v>0</v>
      </c>
      <c r="BX221" s="8">
        <f t="shared" ca="1" si="152"/>
        <v>0</v>
      </c>
      <c r="BZ221" s="7">
        <f t="shared" ca="1" si="153"/>
        <v>0</v>
      </c>
      <c r="CA221" s="42"/>
      <c r="CB221" s="42"/>
      <c r="CC221" s="42"/>
      <c r="CD221" s="8"/>
      <c r="CF221" s="7">
        <f t="shared" ca="1" si="154"/>
        <v>29</v>
      </c>
      <c r="CG221" s="42"/>
      <c r="CH221" s="8"/>
    </row>
    <row r="222" spans="2:86" x14ac:dyDescent="0.3">
      <c r="B222">
        <f t="shared" ca="1" si="119"/>
        <v>2</v>
      </c>
      <c r="C222" t="str">
        <f t="shared" ca="1" si="120"/>
        <v>Women</v>
      </c>
      <c r="D222">
        <f t="shared" ca="1" si="121"/>
        <v>45</v>
      </c>
      <c r="E222">
        <f t="shared" ca="1" si="122"/>
        <v>6</v>
      </c>
      <c r="F222" t="str">
        <f ca="1">VLOOKUP(E222,$Y$4:$Z$10:Z227,2,0)</f>
        <v>Agriculture</v>
      </c>
      <c r="G222">
        <f t="shared" ca="1" si="123"/>
        <v>3</v>
      </c>
      <c r="H222" t="str">
        <f t="shared" ca="1" si="124"/>
        <v>University</v>
      </c>
      <c r="I222">
        <f t="shared" ca="1" si="125"/>
        <v>3</v>
      </c>
      <c r="J222">
        <f t="shared" ca="1" si="126"/>
        <v>2</v>
      </c>
      <c r="K222">
        <f t="shared" ca="1" si="127"/>
        <v>75858</v>
      </c>
      <c r="L222">
        <f t="shared" ca="1" si="128"/>
        <v>10</v>
      </c>
      <c r="M222" t="str">
        <f t="shared" ca="1" si="129"/>
        <v>Nova Scotia</v>
      </c>
      <c r="N222">
        <f t="shared" ca="1" si="130"/>
        <v>227574</v>
      </c>
      <c r="O222">
        <f t="shared" ca="1" si="131"/>
        <v>130069.56409429594</v>
      </c>
      <c r="P222">
        <f t="shared" ca="1" si="132"/>
        <v>66496.958758584398</v>
      </c>
      <c r="Q222">
        <f t="shared" ca="1" si="133"/>
        <v>23529</v>
      </c>
      <c r="R222">
        <f t="shared" ca="1" si="134"/>
        <v>97828.27932395917</v>
      </c>
      <c r="S222">
        <f t="shared" ca="1" si="135"/>
        <v>25758.076561046299</v>
      </c>
      <c r="T222">
        <f t="shared" ca="1" si="136"/>
        <v>319829.0353196307</v>
      </c>
      <c r="U222">
        <f t="shared" ca="1" si="137"/>
        <v>251426.84341825513</v>
      </c>
      <c r="V222">
        <f t="shared" ca="1" si="138"/>
        <v>68402.191901375569</v>
      </c>
      <c r="AF222" s="7">
        <f t="shared" ca="1" si="117"/>
        <v>0</v>
      </c>
      <c r="AG222">
        <f t="shared" ca="1" si="118"/>
        <v>1</v>
      </c>
      <c r="AI222" s="8"/>
      <c r="AN222" s="7">
        <f ca="1">IF(Table1[[#This Row],[Column5]]="Teaching",1,0)</f>
        <v>0</v>
      </c>
      <c r="AO222">
        <f ca="1">IF(Table1[[#This Row],[Column5]]="Health",1,0)</f>
        <v>0</v>
      </c>
      <c r="AP222">
        <f ca="1">IF(Table1[[#This Row],[Column5]]="IT",1,0)</f>
        <v>0</v>
      </c>
      <c r="AQ222">
        <f ca="1">IF(Table1[[#This Row],[Column5]]="Construction",1,0)</f>
        <v>0</v>
      </c>
      <c r="AR222">
        <f ca="1">IF(Table1[[#This Row],[Column5]]="Agriculture",1,0)</f>
        <v>1</v>
      </c>
      <c r="AS222">
        <f ca="1">IF(Table1[[#This Row],[Column5]]="General",1,0)</f>
        <v>0</v>
      </c>
      <c r="AT222" s="8"/>
      <c r="AZ222" s="7">
        <f t="shared" ca="1" si="155"/>
        <v>76692.929359605652</v>
      </c>
      <c r="BC222" s="8"/>
      <c r="BE222" s="7">
        <f t="shared" ca="1" si="139"/>
        <v>0</v>
      </c>
      <c r="BG222" s="8"/>
      <c r="BI222" s="7"/>
      <c r="BJ222" s="21">
        <f t="shared" ca="1" si="140"/>
        <v>0.72816139079312603</v>
      </c>
      <c r="BK222">
        <f t="shared" ca="1" si="141"/>
        <v>0</v>
      </c>
      <c r="BL222" s="8"/>
      <c r="BN222" s="7">
        <f t="shared" ca="1" si="142"/>
        <v>0</v>
      </c>
      <c r="BO222" s="42">
        <f t="shared" ca="1" si="143"/>
        <v>55081</v>
      </c>
      <c r="BP222" s="42">
        <f t="shared" ca="1" si="144"/>
        <v>0</v>
      </c>
      <c r="BQ222" s="42">
        <f t="shared" ca="1" si="145"/>
        <v>0</v>
      </c>
      <c r="BR222" s="42">
        <f t="shared" ca="1" si="146"/>
        <v>0</v>
      </c>
      <c r="BS222" s="42">
        <f t="shared" ca="1" si="147"/>
        <v>0</v>
      </c>
      <c r="BT222" s="42">
        <f t="shared" ca="1" si="148"/>
        <v>0</v>
      </c>
      <c r="BU222" s="42">
        <f t="shared" ca="1" si="149"/>
        <v>0</v>
      </c>
      <c r="BV222" s="42">
        <f t="shared" ca="1" si="150"/>
        <v>0</v>
      </c>
      <c r="BW222" s="42">
        <f t="shared" ca="1" si="151"/>
        <v>0</v>
      </c>
      <c r="BX222" s="8">
        <f t="shared" ca="1" si="152"/>
        <v>0</v>
      </c>
      <c r="BZ222" s="7">
        <f t="shared" ca="1" si="153"/>
        <v>1</v>
      </c>
      <c r="CA222" s="42"/>
      <c r="CB222" s="42"/>
      <c r="CC222" s="42"/>
      <c r="CD222" s="8"/>
      <c r="CF222" s="7">
        <f t="shared" ca="1" si="154"/>
        <v>0</v>
      </c>
      <c r="CG222" s="42"/>
      <c r="CH222" s="8"/>
    </row>
    <row r="223" spans="2:86" x14ac:dyDescent="0.3">
      <c r="B223">
        <f t="shared" ca="1" si="119"/>
        <v>2</v>
      </c>
      <c r="C223" t="str">
        <f t="shared" ca="1" si="120"/>
        <v>Women</v>
      </c>
      <c r="D223">
        <f t="shared" ca="1" si="121"/>
        <v>44</v>
      </c>
      <c r="E223">
        <f t="shared" ca="1" si="122"/>
        <v>4</v>
      </c>
      <c r="F223" t="str">
        <f ca="1">VLOOKUP(E223,$Y$4:$Z$10:Z228,2,0)</f>
        <v>IT</v>
      </c>
      <c r="G223">
        <f t="shared" ca="1" si="123"/>
        <v>3</v>
      </c>
      <c r="H223" t="str">
        <f t="shared" ca="1" si="124"/>
        <v>University</v>
      </c>
      <c r="I223">
        <f t="shared" ca="1" si="125"/>
        <v>4</v>
      </c>
      <c r="J223">
        <f t="shared" ca="1" si="126"/>
        <v>2</v>
      </c>
      <c r="K223">
        <f t="shared" ca="1" si="127"/>
        <v>79174</v>
      </c>
      <c r="L223">
        <f t="shared" ca="1" si="128"/>
        <v>3</v>
      </c>
      <c r="M223" t="str">
        <f t="shared" ca="1" si="129"/>
        <v>Northwest Ter</v>
      </c>
      <c r="N223">
        <f t="shared" ca="1" si="130"/>
        <v>237522</v>
      </c>
      <c r="O223">
        <f t="shared" ca="1" si="131"/>
        <v>117588.82765290729</v>
      </c>
      <c r="P223">
        <f t="shared" ca="1" si="132"/>
        <v>99508.827706898664</v>
      </c>
      <c r="Q223">
        <f t="shared" ca="1" si="133"/>
        <v>59819</v>
      </c>
      <c r="R223">
        <f t="shared" ca="1" si="134"/>
        <v>51419.951535333355</v>
      </c>
      <c r="S223">
        <f t="shared" ca="1" si="135"/>
        <v>66811.832484213344</v>
      </c>
      <c r="T223">
        <f t="shared" ca="1" si="136"/>
        <v>403842.66019111202</v>
      </c>
      <c r="U223">
        <f t="shared" ca="1" si="137"/>
        <v>228827.77918824065</v>
      </c>
      <c r="V223">
        <f t="shared" ca="1" si="138"/>
        <v>175014.88100287138</v>
      </c>
      <c r="AF223" s="7">
        <f t="shared" ca="1" si="117"/>
        <v>1</v>
      </c>
      <c r="AG223">
        <f t="shared" ca="1" si="118"/>
        <v>0</v>
      </c>
      <c r="AI223" s="8"/>
      <c r="AN223" s="7">
        <f ca="1">IF(Table1[[#This Row],[Column5]]="Teaching",1,0)</f>
        <v>0</v>
      </c>
      <c r="AO223">
        <f ca="1">IF(Table1[[#This Row],[Column5]]="Health",1,0)</f>
        <v>0</v>
      </c>
      <c r="AP223">
        <f ca="1">IF(Table1[[#This Row],[Column5]]="IT",1,0)</f>
        <v>1</v>
      </c>
      <c r="AQ223">
        <f ca="1">IF(Table1[[#This Row],[Column5]]="Construction",1,0)</f>
        <v>0</v>
      </c>
      <c r="AR223">
        <f ca="1">IF(Table1[[#This Row],[Column5]]="Agriculture",1,0)</f>
        <v>0</v>
      </c>
      <c r="AS223">
        <f ca="1">IF(Table1[[#This Row],[Column5]]="General",1,0)</f>
        <v>0</v>
      </c>
      <c r="AT223" s="8"/>
      <c r="AZ223" s="7">
        <f t="shared" ca="1" si="155"/>
        <v>29042.635027094813</v>
      </c>
      <c r="BC223" s="8"/>
      <c r="BE223" s="7">
        <f t="shared" ca="1" si="139"/>
        <v>0</v>
      </c>
      <c r="BG223" s="8"/>
      <c r="BI223" s="7"/>
      <c r="BJ223" s="21">
        <f t="shared" ca="1" si="140"/>
        <v>0.57154843740627637</v>
      </c>
      <c r="BK223">
        <f t="shared" ca="1" si="141"/>
        <v>0</v>
      </c>
      <c r="BL223" s="8"/>
      <c r="BN223" s="7">
        <f t="shared" ca="1" si="142"/>
        <v>0</v>
      </c>
      <c r="BO223" s="42">
        <f t="shared" ca="1" si="143"/>
        <v>0</v>
      </c>
      <c r="BP223" s="42">
        <f t="shared" ca="1" si="144"/>
        <v>0</v>
      </c>
      <c r="BQ223" s="42">
        <f t="shared" ca="1" si="145"/>
        <v>0</v>
      </c>
      <c r="BR223" s="42">
        <f t="shared" ca="1" si="146"/>
        <v>0</v>
      </c>
      <c r="BS223" s="42">
        <f t="shared" ca="1" si="147"/>
        <v>0</v>
      </c>
      <c r="BT223" s="42">
        <f t="shared" ca="1" si="148"/>
        <v>0</v>
      </c>
      <c r="BU223" s="42">
        <f t="shared" ca="1" si="149"/>
        <v>0</v>
      </c>
      <c r="BV223" s="42">
        <f t="shared" ca="1" si="150"/>
        <v>0</v>
      </c>
      <c r="BW223" s="42">
        <f t="shared" ca="1" si="151"/>
        <v>75858</v>
      </c>
      <c r="BX223" s="8">
        <f t="shared" ca="1" si="152"/>
        <v>0</v>
      </c>
      <c r="BZ223" s="7">
        <f t="shared" ca="1" si="153"/>
        <v>1</v>
      </c>
      <c r="CA223" s="42"/>
      <c r="CB223" s="42"/>
      <c r="CC223" s="42"/>
      <c r="CD223" s="8"/>
      <c r="CF223" s="7">
        <f t="shared" ca="1" si="154"/>
        <v>45</v>
      </c>
      <c r="CG223" s="42"/>
      <c r="CH223" s="8"/>
    </row>
    <row r="224" spans="2:86" x14ac:dyDescent="0.3">
      <c r="B224">
        <f t="shared" ca="1" si="119"/>
        <v>1</v>
      </c>
      <c r="C224" t="str">
        <f t="shared" ca="1" si="120"/>
        <v>Men</v>
      </c>
      <c r="D224">
        <f t="shared" ca="1" si="121"/>
        <v>43</v>
      </c>
      <c r="E224">
        <f t="shared" ca="1" si="122"/>
        <v>1</v>
      </c>
      <c r="F224" t="str">
        <f ca="1">VLOOKUP(E224,$Y$4:$Z$10:Z229,2,0)</f>
        <v>Health</v>
      </c>
      <c r="G224">
        <f t="shared" ca="1" si="123"/>
        <v>2</v>
      </c>
      <c r="H224" t="str">
        <f t="shared" ca="1" si="124"/>
        <v>College</v>
      </c>
      <c r="I224">
        <f t="shared" ca="1" si="125"/>
        <v>1</v>
      </c>
      <c r="J224">
        <f t="shared" ca="1" si="126"/>
        <v>2</v>
      </c>
      <c r="K224">
        <f t="shared" ca="1" si="127"/>
        <v>85988</v>
      </c>
      <c r="L224">
        <f t="shared" ca="1" si="128"/>
        <v>9</v>
      </c>
      <c r="M224" t="str">
        <f t="shared" ca="1" si="129"/>
        <v>New Bruncwick</v>
      </c>
      <c r="N224">
        <f t="shared" ca="1" si="130"/>
        <v>257964</v>
      </c>
      <c r="O224">
        <f t="shared" ca="1" si="131"/>
        <v>188027.58402363712</v>
      </c>
      <c r="P224">
        <f t="shared" ca="1" si="132"/>
        <v>100978.14221903781</v>
      </c>
      <c r="Q224">
        <f t="shared" ca="1" si="133"/>
        <v>44336</v>
      </c>
      <c r="R224">
        <f t="shared" ca="1" si="134"/>
        <v>38789.311940518703</v>
      </c>
      <c r="S224">
        <f t="shared" ca="1" si="135"/>
        <v>36368.69108587598</v>
      </c>
      <c r="T224">
        <f t="shared" ca="1" si="136"/>
        <v>395310.83330491377</v>
      </c>
      <c r="U224">
        <f t="shared" ca="1" si="137"/>
        <v>271152.89596415579</v>
      </c>
      <c r="V224">
        <f t="shared" ca="1" si="138"/>
        <v>124157.93734075798</v>
      </c>
      <c r="AF224" s="7">
        <f t="shared" ca="1" si="117"/>
        <v>1</v>
      </c>
      <c r="AG224">
        <f t="shared" ca="1" si="118"/>
        <v>0</v>
      </c>
      <c r="AI224" s="8"/>
      <c r="AN224" s="7">
        <f ca="1">IF(Table1[[#This Row],[Column5]]="Teaching",1,0)</f>
        <v>0</v>
      </c>
      <c r="AO224">
        <f ca="1">IF(Table1[[#This Row],[Column5]]="Health",1,0)</f>
        <v>1</v>
      </c>
      <c r="AP224">
        <f ca="1">IF(Table1[[#This Row],[Column5]]="IT",1,0)</f>
        <v>0</v>
      </c>
      <c r="AQ224">
        <f ca="1">IF(Table1[[#This Row],[Column5]]="Construction",1,0)</f>
        <v>0</v>
      </c>
      <c r="AR224">
        <f ca="1">IF(Table1[[#This Row],[Column5]]="Agriculture",1,0)</f>
        <v>0</v>
      </c>
      <c r="AS224">
        <f ca="1">IF(Table1[[#This Row],[Column5]]="General",1,0)</f>
        <v>0</v>
      </c>
      <c r="AT224" s="8"/>
      <c r="AZ224" s="7">
        <f t="shared" ca="1" si="155"/>
        <v>33248.479379292199</v>
      </c>
      <c r="BC224" s="8"/>
      <c r="BE224" s="7">
        <f t="shared" ca="1" si="139"/>
        <v>0</v>
      </c>
      <c r="BG224" s="8"/>
      <c r="BI224" s="7"/>
      <c r="BJ224" s="21">
        <f t="shared" ca="1" si="140"/>
        <v>0.49506499462326559</v>
      </c>
      <c r="BK224">
        <f t="shared" ca="1" si="141"/>
        <v>0</v>
      </c>
      <c r="BL224" s="8"/>
      <c r="BN224" s="7">
        <f t="shared" ca="1" si="142"/>
        <v>0</v>
      </c>
      <c r="BO224" s="42">
        <f t="shared" ca="1" si="143"/>
        <v>0</v>
      </c>
      <c r="BP224" s="42">
        <f t="shared" ca="1" si="144"/>
        <v>79174</v>
      </c>
      <c r="BQ224" s="42">
        <f t="shared" ca="1" si="145"/>
        <v>0</v>
      </c>
      <c r="BR224" s="42">
        <f t="shared" ca="1" si="146"/>
        <v>0</v>
      </c>
      <c r="BS224" s="42">
        <f t="shared" ca="1" si="147"/>
        <v>0</v>
      </c>
      <c r="BT224" s="42">
        <f t="shared" ca="1" si="148"/>
        <v>0</v>
      </c>
      <c r="BU224" s="42">
        <f t="shared" ca="1" si="149"/>
        <v>0</v>
      </c>
      <c r="BV224" s="42">
        <f t="shared" ca="1" si="150"/>
        <v>0</v>
      </c>
      <c r="BW224" s="42">
        <f t="shared" ca="1" si="151"/>
        <v>0</v>
      </c>
      <c r="BX224" s="8">
        <f t="shared" ca="1" si="152"/>
        <v>0</v>
      </c>
      <c r="BZ224" s="7">
        <f t="shared" ca="1" si="153"/>
        <v>0</v>
      </c>
      <c r="CA224" s="42"/>
      <c r="CB224" s="42"/>
      <c r="CC224" s="42"/>
      <c r="CD224" s="8"/>
      <c r="CF224" s="7">
        <f t="shared" ca="1" si="154"/>
        <v>44</v>
      </c>
      <c r="CG224" s="42"/>
      <c r="CH224" s="8"/>
    </row>
    <row r="225" spans="2:86" x14ac:dyDescent="0.3">
      <c r="B225">
        <f t="shared" ca="1" si="119"/>
        <v>1</v>
      </c>
      <c r="C225" t="str">
        <f t="shared" ca="1" si="120"/>
        <v>Men</v>
      </c>
      <c r="D225">
        <f t="shared" ca="1" si="121"/>
        <v>36</v>
      </c>
      <c r="E225">
        <f t="shared" ca="1" si="122"/>
        <v>6</v>
      </c>
      <c r="F225" t="str">
        <f ca="1">VLOOKUP(E225,$Y$4:$Z$10:Z230,2,0)</f>
        <v>Agriculture</v>
      </c>
      <c r="G225">
        <f t="shared" ca="1" si="123"/>
        <v>3</v>
      </c>
      <c r="H225" t="str">
        <f t="shared" ca="1" si="124"/>
        <v>University</v>
      </c>
      <c r="I225">
        <f t="shared" ca="1" si="125"/>
        <v>4</v>
      </c>
      <c r="J225">
        <f t="shared" ca="1" si="126"/>
        <v>1</v>
      </c>
      <c r="K225">
        <f t="shared" ca="1" si="127"/>
        <v>66859</v>
      </c>
      <c r="L225">
        <f t="shared" ca="1" si="128"/>
        <v>10</v>
      </c>
      <c r="M225" t="str">
        <f t="shared" ca="1" si="129"/>
        <v>Nova Scotia</v>
      </c>
      <c r="N225">
        <f t="shared" ca="1" si="130"/>
        <v>267436</v>
      </c>
      <c r="O225">
        <f t="shared" ca="1" si="131"/>
        <v>137319.28831600791</v>
      </c>
      <c r="P225">
        <f t="shared" ca="1" si="132"/>
        <v>18992.236663338459</v>
      </c>
      <c r="Q225">
        <f t="shared" ca="1" si="133"/>
        <v>10044</v>
      </c>
      <c r="R225">
        <f t="shared" ca="1" si="134"/>
        <v>114180.17405900545</v>
      </c>
      <c r="S225">
        <f t="shared" ca="1" si="135"/>
        <v>50438.471126710778</v>
      </c>
      <c r="T225">
        <f t="shared" ca="1" si="136"/>
        <v>336866.7077900492</v>
      </c>
      <c r="U225">
        <f t="shared" ca="1" si="137"/>
        <v>261543.46237501336</v>
      </c>
      <c r="V225">
        <f t="shared" ca="1" si="138"/>
        <v>75323.245415035839</v>
      </c>
      <c r="AF225" s="7">
        <f t="shared" ca="1" si="117"/>
        <v>0</v>
      </c>
      <c r="AG225">
        <f t="shared" ca="1" si="118"/>
        <v>1</v>
      </c>
      <c r="AI225" s="8"/>
      <c r="AN225" s="7">
        <f ca="1">IF(Table1[[#This Row],[Column5]]="Teaching",1,0)</f>
        <v>0</v>
      </c>
      <c r="AO225">
        <f ca="1">IF(Table1[[#This Row],[Column5]]="Health",1,0)</f>
        <v>0</v>
      </c>
      <c r="AP225">
        <f ca="1">IF(Table1[[#This Row],[Column5]]="IT",1,0)</f>
        <v>0</v>
      </c>
      <c r="AQ225">
        <f ca="1">IF(Table1[[#This Row],[Column5]]="Construction",1,0)</f>
        <v>0</v>
      </c>
      <c r="AR225">
        <f ca="1">IF(Table1[[#This Row],[Column5]]="Agriculture",1,0)</f>
        <v>1</v>
      </c>
      <c r="AS225">
        <f ca="1">IF(Table1[[#This Row],[Column5]]="General",1,0)</f>
        <v>0</v>
      </c>
      <c r="AT225" s="8"/>
      <c r="AZ225" s="7">
        <f t="shared" ca="1" si="155"/>
        <v>49754.413853449332</v>
      </c>
      <c r="BC225" s="8"/>
      <c r="BE225" s="7">
        <f t="shared" ca="1" si="139"/>
        <v>0</v>
      </c>
      <c r="BG225" s="8"/>
      <c r="BI225" s="7"/>
      <c r="BJ225" s="21">
        <f t="shared" ca="1" si="140"/>
        <v>0.72889079105470966</v>
      </c>
      <c r="BK225">
        <f t="shared" ca="1" si="141"/>
        <v>0</v>
      </c>
      <c r="BL225" s="8"/>
      <c r="BN225" s="7">
        <f t="shared" ca="1" si="142"/>
        <v>0</v>
      </c>
      <c r="BO225" s="42">
        <f t="shared" ca="1" si="143"/>
        <v>0</v>
      </c>
      <c r="BP225" s="42">
        <f t="shared" ca="1" si="144"/>
        <v>0</v>
      </c>
      <c r="BQ225" s="42">
        <f t="shared" ca="1" si="145"/>
        <v>0</v>
      </c>
      <c r="BR225" s="42">
        <f t="shared" ca="1" si="146"/>
        <v>0</v>
      </c>
      <c r="BS225" s="42">
        <f t="shared" ca="1" si="147"/>
        <v>0</v>
      </c>
      <c r="BT225" s="42">
        <f t="shared" ca="1" si="148"/>
        <v>0</v>
      </c>
      <c r="BU225" s="42">
        <f t="shared" ca="1" si="149"/>
        <v>0</v>
      </c>
      <c r="BV225" s="42">
        <f t="shared" ca="1" si="150"/>
        <v>85988</v>
      </c>
      <c r="BW225" s="42">
        <f t="shared" ca="1" si="151"/>
        <v>0</v>
      </c>
      <c r="BX225" s="8">
        <f t="shared" ca="1" si="152"/>
        <v>0</v>
      </c>
      <c r="BZ225" s="7">
        <f t="shared" ca="1" si="153"/>
        <v>0</v>
      </c>
      <c r="CA225" s="42"/>
      <c r="CB225" s="42"/>
      <c r="CC225" s="42"/>
      <c r="CD225" s="8"/>
      <c r="CF225" s="7">
        <f t="shared" ca="1" si="154"/>
        <v>43</v>
      </c>
      <c r="CG225" s="42"/>
      <c r="CH225" s="8"/>
    </row>
    <row r="226" spans="2:86" x14ac:dyDescent="0.3">
      <c r="B226">
        <f t="shared" ca="1" si="119"/>
        <v>2</v>
      </c>
      <c r="C226" t="str">
        <f t="shared" ca="1" si="120"/>
        <v>Women</v>
      </c>
      <c r="D226">
        <f t="shared" ca="1" si="121"/>
        <v>36</v>
      </c>
      <c r="E226">
        <f t="shared" ca="1" si="122"/>
        <v>6</v>
      </c>
      <c r="F226" t="str">
        <f ca="1">VLOOKUP(E226,$Y$4:$Z$10:Z231,2,0)</f>
        <v>Agriculture</v>
      </c>
      <c r="G226">
        <f t="shared" ca="1" si="123"/>
        <v>3</v>
      </c>
      <c r="H226" t="str">
        <f t="shared" ca="1" si="124"/>
        <v>University</v>
      </c>
      <c r="I226">
        <f t="shared" ca="1" si="125"/>
        <v>3</v>
      </c>
      <c r="J226">
        <f t="shared" ca="1" si="126"/>
        <v>3</v>
      </c>
      <c r="K226">
        <f t="shared" ca="1" si="127"/>
        <v>28854</v>
      </c>
      <c r="L226">
        <f t="shared" ca="1" si="128"/>
        <v>1</v>
      </c>
      <c r="M226" t="str">
        <f t="shared" ca="1" si="129"/>
        <v>Yukon</v>
      </c>
      <c r="N226">
        <f t="shared" ca="1" si="130"/>
        <v>144270</v>
      </c>
      <c r="O226">
        <f t="shared" ca="1" si="131"/>
        <v>22799.386622084636</v>
      </c>
      <c r="P226">
        <f t="shared" ca="1" si="132"/>
        <v>84724.333172507759</v>
      </c>
      <c r="Q226">
        <f t="shared" ca="1" si="133"/>
        <v>21864</v>
      </c>
      <c r="R226">
        <f t="shared" ca="1" si="134"/>
        <v>55890.079780631793</v>
      </c>
      <c r="S226">
        <f t="shared" ca="1" si="135"/>
        <v>19929.029700603856</v>
      </c>
      <c r="T226">
        <f t="shared" ca="1" si="136"/>
        <v>248923.36287311162</v>
      </c>
      <c r="U226">
        <f t="shared" ca="1" si="137"/>
        <v>100553.46640271644</v>
      </c>
      <c r="V226">
        <f t="shared" ca="1" si="138"/>
        <v>148369.89647039518</v>
      </c>
      <c r="AF226" s="7">
        <f t="shared" ca="1" si="117"/>
        <v>0</v>
      </c>
      <c r="AG226">
        <f t="shared" ca="1" si="118"/>
        <v>1</v>
      </c>
      <c r="AI226" s="8"/>
      <c r="AN226" s="7">
        <f ca="1">IF(Table1[[#This Row],[Column5]]="Teaching",1,0)</f>
        <v>0</v>
      </c>
      <c r="AO226">
        <f ca="1">IF(Table1[[#This Row],[Column5]]="Health",1,0)</f>
        <v>0</v>
      </c>
      <c r="AP226">
        <f ca="1">IF(Table1[[#This Row],[Column5]]="IT",1,0)</f>
        <v>0</v>
      </c>
      <c r="AQ226">
        <f ca="1">IF(Table1[[#This Row],[Column5]]="Construction",1,0)</f>
        <v>0</v>
      </c>
      <c r="AR226">
        <f ca="1">IF(Table1[[#This Row],[Column5]]="Agriculture",1,0)</f>
        <v>1</v>
      </c>
      <c r="AS226">
        <f ca="1">IF(Table1[[#This Row],[Column5]]="General",1,0)</f>
        <v>0</v>
      </c>
      <c r="AT226" s="8"/>
      <c r="AZ226" s="7">
        <f t="shared" ca="1" si="155"/>
        <v>50489.071109518904</v>
      </c>
      <c r="BC226" s="8"/>
      <c r="BE226" s="7">
        <f t="shared" ca="1" si="139"/>
        <v>1</v>
      </c>
      <c r="BG226" s="8"/>
      <c r="BI226" s="7"/>
      <c r="BJ226" s="21">
        <f t="shared" ca="1" si="140"/>
        <v>0.5134659818274574</v>
      </c>
      <c r="BK226">
        <f t="shared" ca="1" si="141"/>
        <v>0</v>
      </c>
      <c r="BL226" s="8"/>
      <c r="BN226" s="7">
        <f t="shared" ca="1" si="142"/>
        <v>0</v>
      </c>
      <c r="BO226" s="42">
        <f t="shared" ca="1" si="143"/>
        <v>0</v>
      </c>
      <c r="BP226" s="42">
        <f t="shared" ca="1" si="144"/>
        <v>0</v>
      </c>
      <c r="BQ226" s="42">
        <f t="shared" ca="1" si="145"/>
        <v>0</v>
      </c>
      <c r="BR226" s="42">
        <f t="shared" ca="1" si="146"/>
        <v>0</v>
      </c>
      <c r="BS226" s="42">
        <f t="shared" ca="1" si="147"/>
        <v>0</v>
      </c>
      <c r="BT226" s="42">
        <f t="shared" ca="1" si="148"/>
        <v>0</v>
      </c>
      <c r="BU226" s="42">
        <f t="shared" ca="1" si="149"/>
        <v>0</v>
      </c>
      <c r="BV226" s="42">
        <f t="shared" ca="1" si="150"/>
        <v>0</v>
      </c>
      <c r="BW226" s="42">
        <f t="shared" ca="1" si="151"/>
        <v>66859</v>
      </c>
      <c r="BX226" s="8">
        <f t="shared" ca="1" si="152"/>
        <v>0</v>
      </c>
      <c r="BZ226" s="7">
        <f t="shared" ca="1" si="153"/>
        <v>1</v>
      </c>
      <c r="CA226" s="42"/>
      <c r="CB226" s="42"/>
      <c r="CC226" s="42"/>
      <c r="CD226" s="8"/>
      <c r="CF226" s="7">
        <f t="shared" ca="1" si="154"/>
        <v>36</v>
      </c>
      <c r="CG226" s="42"/>
      <c r="CH226" s="8"/>
    </row>
    <row r="227" spans="2:86" x14ac:dyDescent="0.3">
      <c r="B227">
        <f t="shared" ca="1" si="119"/>
        <v>2</v>
      </c>
      <c r="C227" t="str">
        <f t="shared" ca="1" si="120"/>
        <v>Women</v>
      </c>
      <c r="D227">
        <f t="shared" ca="1" si="121"/>
        <v>34</v>
      </c>
      <c r="E227">
        <f t="shared" ca="1" si="122"/>
        <v>3</v>
      </c>
      <c r="F227" t="str">
        <f ca="1">VLOOKUP(E227,$Y$4:$Z$10:Z232,2,0)</f>
        <v>Teaching</v>
      </c>
      <c r="G227">
        <f t="shared" ca="1" si="123"/>
        <v>1</v>
      </c>
      <c r="H227" t="str">
        <f t="shared" ca="1" si="124"/>
        <v>Highschool</v>
      </c>
      <c r="I227">
        <f t="shared" ca="1" si="125"/>
        <v>2</v>
      </c>
      <c r="J227">
        <f t="shared" ca="1" si="126"/>
        <v>2</v>
      </c>
      <c r="K227">
        <f t="shared" ca="1" si="127"/>
        <v>55926</v>
      </c>
      <c r="L227">
        <f t="shared" ca="1" si="128"/>
        <v>6</v>
      </c>
      <c r="M227" t="str">
        <f t="shared" ca="1" si="129"/>
        <v>Manitoba</v>
      </c>
      <c r="N227">
        <f t="shared" ca="1" si="130"/>
        <v>279630</v>
      </c>
      <c r="O227">
        <f t="shared" ca="1" si="131"/>
        <v>187062.07490442446</v>
      </c>
      <c r="P227">
        <f t="shared" ca="1" si="132"/>
        <v>42193.323998475753</v>
      </c>
      <c r="Q227">
        <f t="shared" ca="1" si="133"/>
        <v>2533</v>
      </c>
      <c r="R227">
        <f t="shared" ca="1" si="134"/>
        <v>50127.904076082887</v>
      </c>
      <c r="S227">
        <f t="shared" ca="1" si="135"/>
        <v>30840.790392888761</v>
      </c>
      <c r="T227">
        <f t="shared" ca="1" si="136"/>
        <v>352664.11439136451</v>
      </c>
      <c r="U227">
        <f t="shared" ca="1" si="137"/>
        <v>239722.97898050735</v>
      </c>
      <c r="V227">
        <f t="shared" ca="1" si="138"/>
        <v>112941.13541085715</v>
      </c>
      <c r="AF227" s="7">
        <f t="shared" ca="1" si="117"/>
        <v>1</v>
      </c>
      <c r="AG227">
        <f t="shared" ca="1" si="118"/>
        <v>0</v>
      </c>
      <c r="AI227" s="8"/>
      <c r="AN227" s="7">
        <f ca="1">IF(Table1[[#This Row],[Column5]]="Teaching",1,0)</f>
        <v>1</v>
      </c>
      <c r="AO227">
        <f ca="1">IF(Table1[[#This Row],[Column5]]="Health",1,0)</f>
        <v>0</v>
      </c>
      <c r="AP227">
        <f ca="1">IF(Table1[[#This Row],[Column5]]="IT",1,0)</f>
        <v>0</v>
      </c>
      <c r="AQ227">
        <f ca="1">IF(Table1[[#This Row],[Column5]]="Construction",1,0)</f>
        <v>0</v>
      </c>
      <c r="AR227">
        <f ca="1">IF(Table1[[#This Row],[Column5]]="Agriculture",1,0)</f>
        <v>0</v>
      </c>
      <c r="AS227">
        <f ca="1">IF(Table1[[#This Row],[Column5]]="General",1,0)</f>
        <v>0</v>
      </c>
      <c r="AT227" s="8"/>
      <c r="AZ227" s="7">
        <f t="shared" ca="1" si="155"/>
        <v>18992.236663338459</v>
      </c>
      <c r="BC227" s="8"/>
      <c r="BE227" s="7">
        <f t="shared" ca="1" si="139"/>
        <v>0</v>
      </c>
      <c r="BG227" s="8"/>
      <c r="BI227" s="7"/>
      <c r="BJ227" s="21">
        <f t="shared" ca="1" si="140"/>
        <v>0.15803276233509833</v>
      </c>
      <c r="BK227">
        <f t="shared" ca="1" si="141"/>
        <v>1</v>
      </c>
      <c r="BL227" s="8"/>
      <c r="BN227" s="7">
        <f t="shared" ca="1" si="142"/>
        <v>0</v>
      </c>
      <c r="BO227" s="42">
        <f t="shared" ca="1" si="143"/>
        <v>0</v>
      </c>
      <c r="BP227" s="42">
        <f t="shared" ca="1" si="144"/>
        <v>0</v>
      </c>
      <c r="BQ227" s="42">
        <f t="shared" ca="1" si="145"/>
        <v>0</v>
      </c>
      <c r="BR227" s="42">
        <f t="shared" ca="1" si="146"/>
        <v>0</v>
      </c>
      <c r="BS227" s="42">
        <f t="shared" ca="1" si="147"/>
        <v>0</v>
      </c>
      <c r="BT227" s="42">
        <f t="shared" ca="1" si="148"/>
        <v>0</v>
      </c>
      <c r="BU227" s="42">
        <f t="shared" ca="1" si="149"/>
        <v>0</v>
      </c>
      <c r="BV227" s="42">
        <f t="shared" ca="1" si="150"/>
        <v>0</v>
      </c>
      <c r="BW227" s="42">
        <f t="shared" ca="1" si="151"/>
        <v>0</v>
      </c>
      <c r="BX227" s="8">
        <f t="shared" ca="1" si="152"/>
        <v>0</v>
      </c>
      <c r="BZ227" s="7">
        <f t="shared" ca="1" si="153"/>
        <v>1</v>
      </c>
      <c r="CA227" s="42"/>
      <c r="CB227" s="42"/>
      <c r="CC227" s="42"/>
      <c r="CD227" s="8"/>
      <c r="CF227" s="7">
        <f t="shared" ca="1" si="154"/>
        <v>36</v>
      </c>
      <c r="CG227" s="42"/>
      <c r="CH227" s="8"/>
    </row>
    <row r="228" spans="2:86" x14ac:dyDescent="0.3">
      <c r="B228">
        <f t="shared" ca="1" si="119"/>
        <v>1</v>
      </c>
      <c r="C228" t="str">
        <f t="shared" ca="1" si="120"/>
        <v>Men</v>
      </c>
      <c r="D228">
        <f t="shared" ca="1" si="121"/>
        <v>33</v>
      </c>
      <c r="E228">
        <f t="shared" ca="1" si="122"/>
        <v>2</v>
      </c>
      <c r="F228" t="str">
        <f ca="1">VLOOKUP(E228,$Y$4:$Z$10:Z233,2,0)</f>
        <v>Construction</v>
      </c>
      <c r="G228">
        <f t="shared" ca="1" si="123"/>
        <v>4</v>
      </c>
      <c r="H228" t="str">
        <f t="shared" ca="1" si="124"/>
        <v>Technical</v>
      </c>
      <c r="I228">
        <f t="shared" ca="1" si="125"/>
        <v>4</v>
      </c>
      <c r="J228">
        <f t="shared" ca="1" si="126"/>
        <v>1</v>
      </c>
      <c r="K228">
        <f t="shared" ca="1" si="127"/>
        <v>73150</v>
      </c>
      <c r="L228">
        <f t="shared" ca="1" si="128"/>
        <v>7</v>
      </c>
      <c r="M228" t="str">
        <f t="shared" ca="1" si="129"/>
        <v>Ontario</v>
      </c>
      <c r="N228">
        <f t="shared" ca="1" si="130"/>
        <v>219450</v>
      </c>
      <c r="O228">
        <f t="shared" ca="1" si="131"/>
        <v>66605.343465893297</v>
      </c>
      <c r="P228">
        <f t="shared" ca="1" si="132"/>
        <v>54146.733981693862</v>
      </c>
      <c r="Q228">
        <f t="shared" ca="1" si="133"/>
        <v>52870</v>
      </c>
      <c r="R228">
        <f t="shared" ca="1" si="134"/>
        <v>48436.646839473273</v>
      </c>
      <c r="S228">
        <f t="shared" ca="1" si="135"/>
        <v>68884.066300002305</v>
      </c>
      <c r="T228">
        <f t="shared" ca="1" si="136"/>
        <v>342480.80028169614</v>
      </c>
      <c r="U228">
        <f t="shared" ca="1" si="137"/>
        <v>167911.99030536658</v>
      </c>
      <c r="V228">
        <f t="shared" ca="1" si="138"/>
        <v>174568.80997632956</v>
      </c>
      <c r="AF228" s="7">
        <f t="shared" ca="1" si="117"/>
        <v>0</v>
      </c>
      <c r="AG228">
        <f t="shared" ca="1" si="118"/>
        <v>1</v>
      </c>
      <c r="AI228" s="8"/>
      <c r="AN228" s="7">
        <f ca="1">IF(Table1[[#This Row],[Column5]]="Teaching",1,0)</f>
        <v>0</v>
      </c>
      <c r="AO228">
        <f ca="1">IF(Table1[[#This Row],[Column5]]="Health",1,0)</f>
        <v>0</v>
      </c>
      <c r="AP228">
        <f ca="1">IF(Table1[[#This Row],[Column5]]="IT",1,0)</f>
        <v>0</v>
      </c>
      <c r="AQ228">
        <f ca="1">IF(Table1[[#This Row],[Column5]]="Construction",1,0)</f>
        <v>1</v>
      </c>
      <c r="AR228">
        <f ca="1">IF(Table1[[#This Row],[Column5]]="Agriculture",1,0)</f>
        <v>0</v>
      </c>
      <c r="AS228">
        <f ca="1">IF(Table1[[#This Row],[Column5]]="General",1,0)</f>
        <v>0</v>
      </c>
      <c r="AT228" s="8"/>
      <c r="AZ228" s="7">
        <f t="shared" ca="1" si="155"/>
        <v>28241.444390835921</v>
      </c>
      <c r="BC228" s="8"/>
      <c r="BE228" s="7">
        <f t="shared" ca="1" si="139"/>
        <v>0</v>
      </c>
      <c r="BG228" s="8"/>
      <c r="BI228" s="7"/>
      <c r="BJ228" s="21">
        <f t="shared" ca="1" si="140"/>
        <v>0.66896282553525899</v>
      </c>
      <c r="BK228">
        <f t="shared" ca="1" si="141"/>
        <v>0</v>
      </c>
      <c r="BL228" s="8"/>
      <c r="BN228" s="7">
        <f t="shared" ca="1" si="142"/>
        <v>55926</v>
      </c>
      <c r="BO228" s="42">
        <f t="shared" ca="1" si="143"/>
        <v>0</v>
      </c>
      <c r="BP228" s="42">
        <f t="shared" ca="1" si="144"/>
        <v>0</v>
      </c>
      <c r="BQ228" s="42">
        <f t="shared" ca="1" si="145"/>
        <v>0</v>
      </c>
      <c r="BR228" s="42">
        <f t="shared" ca="1" si="146"/>
        <v>0</v>
      </c>
      <c r="BS228" s="42">
        <f t="shared" ca="1" si="147"/>
        <v>55926</v>
      </c>
      <c r="BT228" s="42">
        <f t="shared" ca="1" si="148"/>
        <v>0</v>
      </c>
      <c r="BU228" s="42">
        <f t="shared" ca="1" si="149"/>
        <v>0</v>
      </c>
      <c r="BV228" s="42">
        <f t="shared" ca="1" si="150"/>
        <v>0</v>
      </c>
      <c r="BW228" s="42">
        <f t="shared" ca="1" si="151"/>
        <v>0</v>
      </c>
      <c r="BX228" s="8">
        <f t="shared" ca="1" si="152"/>
        <v>0</v>
      </c>
      <c r="BZ228" s="7">
        <f t="shared" ca="1" si="153"/>
        <v>0</v>
      </c>
      <c r="CA228" s="42"/>
      <c r="CB228" s="42"/>
      <c r="CC228" s="42"/>
      <c r="CD228" s="8"/>
      <c r="CF228" s="7">
        <f t="shared" ca="1" si="154"/>
        <v>34</v>
      </c>
      <c r="CG228" s="42"/>
      <c r="CH228" s="8"/>
    </row>
    <row r="229" spans="2:86" x14ac:dyDescent="0.3">
      <c r="B229">
        <f t="shared" ca="1" si="119"/>
        <v>2</v>
      </c>
      <c r="C229" t="str">
        <f t="shared" ca="1" si="120"/>
        <v>Women</v>
      </c>
      <c r="D229">
        <f t="shared" ca="1" si="121"/>
        <v>36</v>
      </c>
      <c r="E229">
        <f t="shared" ca="1" si="122"/>
        <v>2</v>
      </c>
      <c r="F229" t="str">
        <f ca="1">VLOOKUP(E229,$Y$4:$Z$10:Z234,2,0)</f>
        <v>Construction</v>
      </c>
      <c r="G229">
        <f t="shared" ca="1" si="123"/>
        <v>1</v>
      </c>
      <c r="H229" t="str">
        <f t="shared" ca="1" si="124"/>
        <v>Highschool</v>
      </c>
      <c r="I229">
        <f t="shared" ca="1" si="125"/>
        <v>3</v>
      </c>
      <c r="J229">
        <f t="shared" ca="1" si="126"/>
        <v>1</v>
      </c>
      <c r="K229">
        <f t="shared" ca="1" si="127"/>
        <v>43614</v>
      </c>
      <c r="L229">
        <f t="shared" ca="1" si="128"/>
        <v>3</v>
      </c>
      <c r="M229" t="str">
        <f t="shared" ca="1" si="129"/>
        <v>Northwest Ter</v>
      </c>
      <c r="N229">
        <f t="shared" ca="1" si="130"/>
        <v>130842</v>
      </c>
      <c r="O229">
        <f t="shared" ca="1" si="131"/>
        <v>29779.776108356124</v>
      </c>
      <c r="P229">
        <f t="shared" ca="1" si="132"/>
        <v>29336.205030274901</v>
      </c>
      <c r="Q229">
        <f t="shared" ca="1" si="133"/>
        <v>17118</v>
      </c>
      <c r="R229">
        <f t="shared" ca="1" si="134"/>
        <v>546.23464087664786</v>
      </c>
      <c r="S229">
        <f t="shared" ca="1" si="135"/>
        <v>9473.9186604496499</v>
      </c>
      <c r="T229">
        <f t="shared" ca="1" si="136"/>
        <v>169652.12369072455</v>
      </c>
      <c r="U229">
        <f t="shared" ca="1" si="137"/>
        <v>47444.010749232766</v>
      </c>
      <c r="V229">
        <f t="shared" ca="1" si="138"/>
        <v>122208.11294149178</v>
      </c>
      <c r="AF229" s="7">
        <f t="shared" ca="1" si="117"/>
        <v>1</v>
      </c>
      <c r="AG229">
        <f t="shared" ca="1" si="118"/>
        <v>0</v>
      </c>
      <c r="AI229" s="8"/>
      <c r="AN229" s="7">
        <f ca="1">IF(Table1[[#This Row],[Column5]]="Teaching",1,0)</f>
        <v>0</v>
      </c>
      <c r="AO229">
        <f ca="1">IF(Table1[[#This Row],[Column5]]="Health",1,0)</f>
        <v>0</v>
      </c>
      <c r="AP229">
        <f ca="1">IF(Table1[[#This Row],[Column5]]="IT",1,0)</f>
        <v>0</v>
      </c>
      <c r="AQ229">
        <f ca="1">IF(Table1[[#This Row],[Column5]]="Construction",1,0)</f>
        <v>1</v>
      </c>
      <c r="AR229">
        <f ca="1">IF(Table1[[#This Row],[Column5]]="Agriculture",1,0)</f>
        <v>0</v>
      </c>
      <c r="AS229">
        <f ca="1">IF(Table1[[#This Row],[Column5]]="General",1,0)</f>
        <v>0</v>
      </c>
      <c r="AT229" s="8"/>
      <c r="AZ229" s="7">
        <f t="shared" ca="1" si="155"/>
        <v>21096.661999237876</v>
      </c>
      <c r="BC229" s="8"/>
      <c r="BE229" s="7">
        <f t="shared" ca="1" si="139"/>
        <v>0</v>
      </c>
      <c r="BG229" s="8"/>
      <c r="BI229" s="7"/>
      <c r="BJ229" s="21">
        <f t="shared" ca="1" si="140"/>
        <v>0.30351033705123398</v>
      </c>
      <c r="BK229">
        <f t="shared" ca="1" si="141"/>
        <v>0</v>
      </c>
      <c r="BL229" s="8"/>
      <c r="BN229" s="7">
        <f t="shared" ca="1" si="142"/>
        <v>0</v>
      </c>
      <c r="BO229" s="42">
        <f t="shared" ca="1" si="143"/>
        <v>0</v>
      </c>
      <c r="BP229" s="42">
        <f t="shared" ca="1" si="144"/>
        <v>0</v>
      </c>
      <c r="BQ229" s="42">
        <f t="shared" ca="1" si="145"/>
        <v>0</v>
      </c>
      <c r="BR229" s="42">
        <f t="shared" ca="1" si="146"/>
        <v>0</v>
      </c>
      <c r="BS229" s="42">
        <f t="shared" ca="1" si="147"/>
        <v>0</v>
      </c>
      <c r="BT229" s="42">
        <f t="shared" ca="1" si="148"/>
        <v>73150</v>
      </c>
      <c r="BU229" s="42">
        <f t="shared" ca="1" si="149"/>
        <v>0</v>
      </c>
      <c r="BV229" s="42">
        <f t="shared" ca="1" si="150"/>
        <v>0</v>
      </c>
      <c r="BW229" s="42">
        <f t="shared" ca="1" si="151"/>
        <v>0</v>
      </c>
      <c r="BX229" s="8">
        <f t="shared" ca="1" si="152"/>
        <v>0</v>
      </c>
      <c r="BZ229" s="7">
        <f t="shared" ca="1" si="153"/>
        <v>0</v>
      </c>
      <c r="CA229" s="42"/>
      <c r="CB229" s="42"/>
      <c r="CC229" s="42"/>
      <c r="CD229" s="8"/>
      <c r="CF229" s="7">
        <f t="shared" ca="1" si="154"/>
        <v>33</v>
      </c>
      <c r="CG229" s="42"/>
      <c r="CH229" s="8"/>
    </row>
    <row r="230" spans="2:86" x14ac:dyDescent="0.3">
      <c r="B230">
        <f t="shared" ca="1" si="119"/>
        <v>1</v>
      </c>
      <c r="C230" t="str">
        <f t="shared" ca="1" si="120"/>
        <v>Men</v>
      </c>
      <c r="D230">
        <f t="shared" ca="1" si="121"/>
        <v>34</v>
      </c>
      <c r="E230">
        <f t="shared" ca="1" si="122"/>
        <v>4</v>
      </c>
      <c r="F230" t="str">
        <f ca="1">VLOOKUP(E230,$Y$4:$Z$10:Z235,2,0)</f>
        <v>IT</v>
      </c>
      <c r="G230">
        <f t="shared" ca="1" si="123"/>
        <v>2</v>
      </c>
      <c r="H230" t="str">
        <f t="shared" ca="1" si="124"/>
        <v>College</v>
      </c>
      <c r="I230">
        <f t="shared" ca="1" si="125"/>
        <v>4</v>
      </c>
      <c r="J230">
        <f t="shared" ca="1" si="126"/>
        <v>3</v>
      </c>
      <c r="K230">
        <f t="shared" ca="1" si="127"/>
        <v>76126</v>
      </c>
      <c r="L230">
        <f t="shared" ca="1" si="128"/>
        <v>3</v>
      </c>
      <c r="M230" t="str">
        <f t="shared" ca="1" si="129"/>
        <v>Northwest Ter</v>
      </c>
      <c r="N230">
        <f t="shared" ca="1" si="130"/>
        <v>228378</v>
      </c>
      <c r="O230">
        <f t="shared" ca="1" si="131"/>
        <v>149897.79600282881</v>
      </c>
      <c r="P230">
        <f t="shared" ca="1" si="132"/>
        <v>152611.8123933961</v>
      </c>
      <c r="Q230">
        <f t="shared" ca="1" si="133"/>
        <v>17721</v>
      </c>
      <c r="R230">
        <f t="shared" ca="1" si="134"/>
        <v>12057.204297390392</v>
      </c>
      <c r="S230">
        <f t="shared" ca="1" si="135"/>
        <v>30961.524912040688</v>
      </c>
      <c r="T230">
        <f t="shared" ca="1" si="136"/>
        <v>411951.33730543678</v>
      </c>
      <c r="U230">
        <f t="shared" ca="1" si="137"/>
        <v>179676.0003002192</v>
      </c>
      <c r="V230">
        <f t="shared" ca="1" si="138"/>
        <v>232275.33700521759</v>
      </c>
      <c r="AF230" s="7">
        <f t="shared" ca="1" si="117"/>
        <v>1</v>
      </c>
      <c r="AG230">
        <f t="shared" ca="1" si="118"/>
        <v>0</v>
      </c>
      <c r="AI230" s="8"/>
      <c r="AN230" s="7">
        <f ca="1">IF(Table1[[#This Row],[Column5]]="Teaching",1,0)</f>
        <v>0</v>
      </c>
      <c r="AO230">
        <f ca="1">IF(Table1[[#This Row],[Column5]]="Health",1,0)</f>
        <v>0</v>
      </c>
      <c r="AP230">
        <f ca="1">IF(Table1[[#This Row],[Column5]]="IT",1,0)</f>
        <v>1</v>
      </c>
      <c r="AQ230">
        <f ca="1">IF(Table1[[#This Row],[Column5]]="Construction",1,0)</f>
        <v>0</v>
      </c>
      <c r="AR230">
        <f ca="1">IF(Table1[[#This Row],[Column5]]="Agriculture",1,0)</f>
        <v>0</v>
      </c>
      <c r="AS230">
        <f ca="1">IF(Table1[[#This Row],[Column5]]="General",1,0)</f>
        <v>0</v>
      </c>
      <c r="AT230" s="8"/>
      <c r="AZ230" s="7">
        <f t="shared" ca="1" si="155"/>
        <v>54146.733981693862</v>
      </c>
      <c r="BC230" s="8"/>
      <c r="BE230" s="7">
        <f t="shared" ca="1" si="139"/>
        <v>0</v>
      </c>
      <c r="BG230" s="8"/>
      <c r="BI230" s="7"/>
      <c r="BJ230" s="21">
        <f t="shared" ca="1" si="140"/>
        <v>0.22760104636398193</v>
      </c>
      <c r="BK230">
        <f t="shared" ca="1" si="141"/>
        <v>1</v>
      </c>
      <c r="BL230" s="8"/>
      <c r="BN230" s="7">
        <f t="shared" ca="1" si="142"/>
        <v>0</v>
      </c>
      <c r="BO230" s="42">
        <f t="shared" ca="1" si="143"/>
        <v>0</v>
      </c>
      <c r="BP230" s="42">
        <f t="shared" ca="1" si="144"/>
        <v>43614</v>
      </c>
      <c r="BQ230" s="42">
        <f t="shared" ca="1" si="145"/>
        <v>0</v>
      </c>
      <c r="BR230" s="42">
        <f t="shared" ca="1" si="146"/>
        <v>0</v>
      </c>
      <c r="BS230" s="42">
        <f t="shared" ca="1" si="147"/>
        <v>0</v>
      </c>
      <c r="BT230" s="42">
        <f t="shared" ca="1" si="148"/>
        <v>0</v>
      </c>
      <c r="BU230" s="42">
        <f t="shared" ca="1" si="149"/>
        <v>0</v>
      </c>
      <c r="BV230" s="42">
        <f t="shared" ca="1" si="150"/>
        <v>0</v>
      </c>
      <c r="BW230" s="42">
        <f t="shared" ca="1" si="151"/>
        <v>0</v>
      </c>
      <c r="BX230" s="8">
        <f t="shared" ca="1" si="152"/>
        <v>0</v>
      </c>
      <c r="BZ230" s="7">
        <f t="shared" ca="1" si="153"/>
        <v>0</v>
      </c>
      <c r="CA230" s="42"/>
      <c r="CB230" s="42"/>
      <c r="CC230" s="42"/>
      <c r="CD230" s="8"/>
      <c r="CF230" s="7">
        <f t="shared" ca="1" si="154"/>
        <v>36</v>
      </c>
      <c r="CG230" s="42"/>
      <c r="CH230" s="8"/>
    </row>
    <row r="231" spans="2:86" x14ac:dyDescent="0.3">
      <c r="B231">
        <f t="shared" ca="1" si="119"/>
        <v>1</v>
      </c>
      <c r="C231" t="str">
        <f t="shared" ca="1" si="120"/>
        <v>Men</v>
      </c>
      <c r="D231">
        <f t="shared" ca="1" si="121"/>
        <v>40</v>
      </c>
      <c r="E231">
        <f t="shared" ca="1" si="122"/>
        <v>4</v>
      </c>
      <c r="F231" t="str">
        <f ca="1">VLOOKUP(E231,$Y$4:$Z$10:Z236,2,0)</f>
        <v>IT</v>
      </c>
      <c r="G231">
        <f t="shared" ca="1" si="123"/>
        <v>3</v>
      </c>
      <c r="H231" t="str">
        <f t="shared" ca="1" si="124"/>
        <v>University</v>
      </c>
      <c r="I231">
        <f t="shared" ca="1" si="125"/>
        <v>4</v>
      </c>
      <c r="J231">
        <f t="shared" ca="1" si="126"/>
        <v>3</v>
      </c>
      <c r="K231">
        <f t="shared" ca="1" si="127"/>
        <v>83127</v>
      </c>
      <c r="L231">
        <f t="shared" ca="1" si="128"/>
        <v>2</v>
      </c>
      <c r="M231" t="str">
        <f t="shared" ca="1" si="129"/>
        <v>BC</v>
      </c>
      <c r="N231">
        <f t="shared" ca="1" si="130"/>
        <v>332508</v>
      </c>
      <c r="O231">
        <f t="shared" ca="1" si="131"/>
        <v>264847.04211381957</v>
      </c>
      <c r="P231">
        <f t="shared" ca="1" si="132"/>
        <v>10648.376557790076</v>
      </c>
      <c r="Q231">
        <f t="shared" ca="1" si="133"/>
        <v>8249</v>
      </c>
      <c r="R231">
        <f t="shared" ca="1" si="134"/>
        <v>102333.38600908408</v>
      </c>
      <c r="S231">
        <f t="shared" ca="1" si="135"/>
        <v>582.18227965054837</v>
      </c>
      <c r="T231">
        <f t="shared" ca="1" si="136"/>
        <v>343738.55883744062</v>
      </c>
      <c r="U231">
        <f t="shared" ca="1" si="137"/>
        <v>375429.42812290363</v>
      </c>
      <c r="V231">
        <f t="shared" ca="1" si="138"/>
        <v>-31690.869285463006</v>
      </c>
      <c r="AF231" s="7">
        <f t="shared" ca="1" si="117"/>
        <v>0</v>
      </c>
      <c r="AG231">
        <f t="shared" ca="1" si="118"/>
        <v>1</v>
      </c>
      <c r="AI231" s="8"/>
      <c r="AN231" s="7">
        <f ca="1">IF(Table1[[#This Row],[Column5]]="Teaching",1,0)</f>
        <v>0</v>
      </c>
      <c r="AO231">
        <f ca="1">IF(Table1[[#This Row],[Column5]]="Health",1,0)</f>
        <v>0</v>
      </c>
      <c r="AP231">
        <f ca="1">IF(Table1[[#This Row],[Column5]]="IT",1,0)</f>
        <v>1</v>
      </c>
      <c r="AQ231">
        <f ca="1">IF(Table1[[#This Row],[Column5]]="Construction",1,0)</f>
        <v>0</v>
      </c>
      <c r="AR231">
        <f ca="1">IF(Table1[[#This Row],[Column5]]="Agriculture",1,0)</f>
        <v>0</v>
      </c>
      <c r="AS231">
        <f ca="1">IF(Table1[[#This Row],[Column5]]="General",1,0)</f>
        <v>0</v>
      </c>
      <c r="AT231" s="8"/>
      <c r="AZ231" s="7">
        <f t="shared" ca="1" si="155"/>
        <v>29336.205030274901</v>
      </c>
      <c r="BC231" s="8"/>
      <c r="BE231" s="7">
        <f t="shared" ca="1" si="139"/>
        <v>0</v>
      </c>
      <c r="BG231" s="8"/>
      <c r="BI231" s="7"/>
      <c r="BJ231" s="21">
        <f t="shared" ca="1" si="140"/>
        <v>0.65635830072436407</v>
      </c>
      <c r="BK231">
        <f t="shared" ca="1" si="141"/>
        <v>0</v>
      </c>
      <c r="BL231" s="8"/>
      <c r="BN231" s="7">
        <f t="shared" ca="1" si="142"/>
        <v>0</v>
      </c>
      <c r="BO231" s="42">
        <f t="shared" ca="1" si="143"/>
        <v>0</v>
      </c>
      <c r="BP231" s="42">
        <f t="shared" ca="1" si="144"/>
        <v>76126</v>
      </c>
      <c r="BQ231" s="42">
        <f t="shared" ca="1" si="145"/>
        <v>0</v>
      </c>
      <c r="BR231" s="42">
        <f t="shared" ca="1" si="146"/>
        <v>0</v>
      </c>
      <c r="BS231" s="42">
        <f t="shared" ca="1" si="147"/>
        <v>0</v>
      </c>
      <c r="BT231" s="42">
        <f t="shared" ca="1" si="148"/>
        <v>0</v>
      </c>
      <c r="BU231" s="42">
        <f t="shared" ca="1" si="149"/>
        <v>0</v>
      </c>
      <c r="BV231" s="42">
        <f t="shared" ca="1" si="150"/>
        <v>0</v>
      </c>
      <c r="BW231" s="42">
        <f t="shared" ca="1" si="151"/>
        <v>0</v>
      </c>
      <c r="BX231" s="8">
        <f t="shared" ca="1" si="152"/>
        <v>0</v>
      </c>
      <c r="BZ231" s="7">
        <f t="shared" ca="1" si="153"/>
        <v>0</v>
      </c>
      <c r="CA231" s="42"/>
      <c r="CB231" s="42"/>
      <c r="CC231" s="42"/>
      <c r="CD231" s="8"/>
      <c r="CF231" s="7">
        <f t="shared" ca="1" si="154"/>
        <v>34</v>
      </c>
      <c r="CG231" s="42"/>
      <c r="CH231" s="8"/>
    </row>
    <row r="232" spans="2:86" x14ac:dyDescent="0.3">
      <c r="B232">
        <f t="shared" ca="1" si="119"/>
        <v>2</v>
      </c>
      <c r="C232" t="str">
        <f t="shared" ca="1" si="120"/>
        <v>Women</v>
      </c>
      <c r="D232">
        <f t="shared" ca="1" si="121"/>
        <v>39</v>
      </c>
      <c r="E232">
        <f t="shared" ca="1" si="122"/>
        <v>1</v>
      </c>
      <c r="F232" t="str">
        <f ca="1">VLOOKUP(E232,$Y$4:$Z$10:Z237,2,0)</f>
        <v>Health</v>
      </c>
      <c r="G232">
        <f t="shared" ca="1" si="123"/>
        <v>1</v>
      </c>
      <c r="H232" t="str">
        <f t="shared" ca="1" si="124"/>
        <v>Highschool</v>
      </c>
      <c r="I232">
        <f t="shared" ca="1" si="125"/>
        <v>1</v>
      </c>
      <c r="J232">
        <f t="shared" ca="1" si="126"/>
        <v>3</v>
      </c>
      <c r="K232">
        <f t="shared" ca="1" si="127"/>
        <v>59722</v>
      </c>
      <c r="L232">
        <f t="shared" ca="1" si="128"/>
        <v>9</v>
      </c>
      <c r="M232" t="str">
        <f t="shared" ca="1" si="129"/>
        <v>New Bruncwick</v>
      </c>
      <c r="N232">
        <f t="shared" ca="1" si="130"/>
        <v>238888</v>
      </c>
      <c r="O232">
        <f t="shared" ca="1" si="131"/>
        <v>209865.07036230608</v>
      </c>
      <c r="P232">
        <f t="shared" ca="1" si="132"/>
        <v>173946.64372920262</v>
      </c>
      <c r="Q232">
        <f t="shared" ca="1" si="133"/>
        <v>107279</v>
      </c>
      <c r="R232">
        <f t="shared" ca="1" si="134"/>
        <v>36781.83952841704</v>
      </c>
      <c r="S232">
        <f t="shared" ca="1" si="135"/>
        <v>19156.570722506291</v>
      </c>
      <c r="T232">
        <f t="shared" ca="1" si="136"/>
        <v>431991.21445170889</v>
      </c>
      <c r="U232">
        <f t="shared" ca="1" si="137"/>
        <v>353925.90989072312</v>
      </c>
      <c r="V232">
        <f t="shared" ca="1" si="138"/>
        <v>78065.304560985765</v>
      </c>
      <c r="AF232" s="7">
        <f t="shared" ca="1" si="117"/>
        <v>1</v>
      </c>
      <c r="AG232">
        <f t="shared" ca="1" si="118"/>
        <v>0</v>
      </c>
      <c r="AI232" s="8"/>
      <c r="AN232" s="7">
        <f ca="1">IF(Table1[[#This Row],[Column5]]="Teaching",1,0)</f>
        <v>0</v>
      </c>
      <c r="AO232">
        <f ca="1">IF(Table1[[#This Row],[Column5]]="Health",1,0)</f>
        <v>1</v>
      </c>
      <c r="AP232">
        <f ca="1">IF(Table1[[#This Row],[Column5]]="IT",1,0)</f>
        <v>0</v>
      </c>
      <c r="AQ232">
        <f ca="1">IF(Table1[[#This Row],[Column5]]="Construction",1,0)</f>
        <v>0</v>
      </c>
      <c r="AR232">
        <f ca="1">IF(Table1[[#This Row],[Column5]]="Agriculture",1,0)</f>
        <v>0</v>
      </c>
      <c r="AS232">
        <f ca="1">IF(Table1[[#This Row],[Column5]]="General",1,0)</f>
        <v>0</v>
      </c>
      <c r="AT232" s="8"/>
      <c r="AZ232" s="7">
        <f t="shared" ca="1" si="155"/>
        <v>50870.604131132037</v>
      </c>
      <c r="BC232" s="8"/>
      <c r="BE232" s="7">
        <f t="shared" ca="1" si="139"/>
        <v>1</v>
      </c>
      <c r="BG232" s="8"/>
      <c r="BI232" s="7"/>
      <c r="BJ232" s="21">
        <f t="shared" ca="1" si="140"/>
        <v>0.79651329325555942</v>
      </c>
      <c r="BK232">
        <f t="shared" ca="1" si="141"/>
        <v>0</v>
      </c>
      <c r="BL232" s="8"/>
      <c r="BN232" s="7">
        <f t="shared" ca="1" si="142"/>
        <v>0</v>
      </c>
      <c r="BO232" s="42">
        <f t="shared" ca="1" si="143"/>
        <v>83127</v>
      </c>
      <c r="BP232" s="42">
        <f t="shared" ca="1" si="144"/>
        <v>0</v>
      </c>
      <c r="BQ232" s="42">
        <f t="shared" ca="1" si="145"/>
        <v>0</v>
      </c>
      <c r="BR232" s="42">
        <f t="shared" ca="1" si="146"/>
        <v>0</v>
      </c>
      <c r="BS232" s="42">
        <f t="shared" ca="1" si="147"/>
        <v>0</v>
      </c>
      <c r="BT232" s="42">
        <f t="shared" ca="1" si="148"/>
        <v>0</v>
      </c>
      <c r="BU232" s="42">
        <f t="shared" ca="1" si="149"/>
        <v>0</v>
      </c>
      <c r="BV232" s="42">
        <f t="shared" ca="1" si="150"/>
        <v>0</v>
      </c>
      <c r="BW232" s="42">
        <f t="shared" ca="1" si="151"/>
        <v>0</v>
      </c>
      <c r="BX232" s="8">
        <f t="shared" ca="1" si="152"/>
        <v>0</v>
      </c>
      <c r="BZ232" s="7">
        <f t="shared" ca="1" si="153"/>
        <v>1</v>
      </c>
      <c r="CA232" s="42"/>
      <c r="CB232" s="42"/>
      <c r="CC232" s="42"/>
      <c r="CD232" s="8"/>
      <c r="CF232" s="7">
        <f t="shared" ca="1" si="154"/>
        <v>0</v>
      </c>
      <c r="CG232" s="42"/>
      <c r="CH232" s="8"/>
    </row>
    <row r="233" spans="2:86" x14ac:dyDescent="0.3">
      <c r="B233">
        <f t="shared" ca="1" si="119"/>
        <v>1</v>
      </c>
      <c r="C233" t="str">
        <f t="shared" ca="1" si="120"/>
        <v>Men</v>
      </c>
      <c r="D233">
        <f t="shared" ca="1" si="121"/>
        <v>30</v>
      </c>
      <c r="E233">
        <f t="shared" ca="1" si="122"/>
        <v>2</v>
      </c>
      <c r="F233" t="str">
        <f ca="1">VLOOKUP(E233,$Y$4:$Z$10:Z238,2,0)</f>
        <v>Construction</v>
      </c>
      <c r="G233">
        <f t="shared" ca="1" si="123"/>
        <v>5</v>
      </c>
      <c r="H233" t="str">
        <f t="shared" ca="1" si="124"/>
        <v>Other</v>
      </c>
      <c r="I233">
        <f t="shared" ca="1" si="125"/>
        <v>2</v>
      </c>
      <c r="J233">
        <f t="shared" ca="1" si="126"/>
        <v>3</v>
      </c>
      <c r="K233">
        <f t="shared" ca="1" si="127"/>
        <v>75633</v>
      </c>
      <c r="L233">
        <f t="shared" ca="1" si="128"/>
        <v>1</v>
      </c>
      <c r="M233" t="str">
        <f t="shared" ca="1" si="129"/>
        <v>Yukon</v>
      </c>
      <c r="N233">
        <f t="shared" ca="1" si="130"/>
        <v>453798</v>
      </c>
      <c r="O233">
        <f t="shared" ca="1" si="131"/>
        <v>384945.59805923223</v>
      </c>
      <c r="P233">
        <f t="shared" ca="1" si="132"/>
        <v>52792.105798530196</v>
      </c>
      <c r="Q233">
        <f t="shared" ca="1" si="133"/>
        <v>17477</v>
      </c>
      <c r="R233">
        <f t="shared" ca="1" si="134"/>
        <v>39119.995888682643</v>
      </c>
      <c r="S233">
        <f t="shared" ca="1" si="135"/>
        <v>98182.579620188626</v>
      </c>
      <c r="T233">
        <f t="shared" ca="1" si="136"/>
        <v>604772.68541871884</v>
      </c>
      <c r="U233">
        <f t="shared" ca="1" si="137"/>
        <v>441542.59394791489</v>
      </c>
      <c r="V233">
        <f t="shared" ca="1" si="138"/>
        <v>163230.09147080395</v>
      </c>
      <c r="AF233" s="7">
        <f t="shared" ca="1" si="117"/>
        <v>1</v>
      </c>
      <c r="AG233">
        <f t="shared" ca="1" si="118"/>
        <v>0</v>
      </c>
      <c r="AI233" s="8"/>
      <c r="AN233" s="7">
        <f ca="1">IF(Table1[[#This Row],[Column5]]="Teaching",1,0)</f>
        <v>0</v>
      </c>
      <c r="AO233">
        <f ca="1">IF(Table1[[#This Row],[Column5]]="Health",1,0)</f>
        <v>0</v>
      </c>
      <c r="AP233">
        <f ca="1">IF(Table1[[#This Row],[Column5]]="IT",1,0)</f>
        <v>0</v>
      </c>
      <c r="AQ233">
        <f ca="1">IF(Table1[[#This Row],[Column5]]="Construction",1,0)</f>
        <v>1</v>
      </c>
      <c r="AR233">
        <f ca="1">IF(Table1[[#This Row],[Column5]]="Agriculture",1,0)</f>
        <v>0</v>
      </c>
      <c r="AS233">
        <f ca="1">IF(Table1[[#This Row],[Column5]]="General",1,0)</f>
        <v>0</v>
      </c>
      <c r="AT233" s="8"/>
      <c r="AZ233" s="7">
        <f t="shared" ca="1" si="155"/>
        <v>3549.4588525966919</v>
      </c>
      <c r="BC233" s="8"/>
      <c r="BE233" s="7">
        <f t="shared" ca="1" si="139"/>
        <v>0</v>
      </c>
      <c r="BG233" s="8"/>
      <c r="BI233" s="7"/>
      <c r="BJ233" s="21">
        <f t="shared" ca="1" si="140"/>
        <v>0.87850821457045181</v>
      </c>
      <c r="BK233">
        <f t="shared" ca="1" si="141"/>
        <v>0</v>
      </c>
      <c r="BL233" s="8"/>
      <c r="BN233" s="7">
        <f t="shared" ca="1" si="142"/>
        <v>0</v>
      </c>
      <c r="BO233" s="42">
        <f t="shared" ca="1" si="143"/>
        <v>0</v>
      </c>
      <c r="BP233" s="42">
        <f t="shared" ca="1" si="144"/>
        <v>0</v>
      </c>
      <c r="BQ233" s="42">
        <f t="shared" ca="1" si="145"/>
        <v>0</v>
      </c>
      <c r="BR233" s="42">
        <f t="shared" ca="1" si="146"/>
        <v>0</v>
      </c>
      <c r="BS233" s="42">
        <f t="shared" ca="1" si="147"/>
        <v>0</v>
      </c>
      <c r="BT233" s="42">
        <f t="shared" ca="1" si="148"/>
        <v>0</v>
      </c>
      <c r="BU233" s="42">
        <f t="shared" ca="1" si="149"/>
        <v>0</v>
      </c>
      <c r="BV233" s="42">
        <f t="shared" ca="1" si="150"/>
        <v>59722</v>
      </c>
      <c r="BW233" s="42">
        <f t="shared" ca="1" si="151"/>
        <v>0</v>
      </c>
      <c r="BX233" s="8">
        <f t="shared" ca="1" si="152"/>
        <v>0</v>
      </c>
      <c r="BZ233" s="7">
        <f t="shared" ca="1" si="153"/>
        <v>0</v>
      </c>
      <c r="CA233" s="42"/>
      <c r="CB233" s="42"/>
      <c r="CC233" s="42"/>
      <c r="CD233" s="8"/>
      <c r="CF233" s="7">
        <f t="shared" ca="1" si="154"/>
        <v>39</v>
      </c>
      <c r="CG233" s="42"/>
      <c r="CH233" s="8"/>
    </row>
    <row r="234" spans="2:86" x14ac:dyDescent="0.3">
      <c r="B234">
        <f t="shared" ca="1" si="119"/>
        <v>1</v>
      </c>
      <c r="C234" t="str">
        <f t="shared" ca="1" si="120"/>
        <v>Men</v>
      </c>
      <c r="D234">
        <f t="shared" ca="1" si="121"/>
        <v>37</v>
      </c>
      <c r="E234">
        <f t="shared" ca="1" si="122"/>
        <v>3</v>
      </c>
      <c r="F234" t="str">
        <f ca="1">VLOOKUP(E234,$Y$4:$Z$10:Z239,2,0)</f>
        <v>Teaching</v>
      </c>
      <c r="G234">
        <f t="shared" ca="1" si="123"/>
        <v>4</v>
      </c>
      <c r="H234" t="str">
        <f t="shared" ca="1" si="124"/>
        <v>Technical</v>
      </c>
      <c r="I234">
        <f t="shared" ca="1" si="125"/>
        <v>0</v>
      </c>
      <c r="J234">
        <f t="shared" ca="1" si="126"/>
        <v>1</v>
      </c>
      <c r="K234">
        <f t="shared" ca="1" si="127"/>
        <v>42882</v>
      </c>
      <c r="L234">
        <f t="shared" ca="1" si="128"/>
        <v>4</v>
      </c>
      <c r="M234" t="str">
        <f t="shared" ca="1" si="129"/>
        <v>Alberta</v>
      </c>
      <c r="N234">
        <f t="shared" ca="1" si="130"/>
        <v>171528</v>
      </c>
      <c r="O234">
        <f t="shared" ca="1" si="131"/>
        <v>82861.546366841823</v>
      </c>
      <c r="P234">
        <f t="shared" ca="1" si="132"/>
        <v>1113.6034385278965</v>
      </c>
      <c r="Q234">
        <f t="shared" ca="1" si="133"/>
        <v>843</v>
      </c>
      <c r="R234">
        <f t="shared" ca="1" si="134"/>
        <v>18542.580938862877</v>
      </c>
      <c r="S234">
        <f t="shared" ca="1" si="135"/>
        <v>42297.267013167104</v>
      </c>
      <c r="T234">
        <f t="shared" ca="1" si="136"/>
        <v>214938.87045169499</v>
      </c>
      <c r="U234">
        <f t="shared" ca="1" si="137"/>
        <v>102247.12730570469</v>
      </c>
      <c r="V234">
        <f t="shared" ca="1" si="138"/>
        <v>112691.7431459903</v>
      </c>
      <c r="AF234" s="7">
        <f t="shared" ca="1" si="117"/>
        <v>0</v>
      </c>
      <c r="AG234">
        <f t="shared" ca="1" si="118"/>
        <v>1</v>
      </c>
      <c r="AI234" s="8"/>
      <c r="AN234" s="7">
        <f ca="1">IF(Table1[[#This Row],[Column5]]="Teaching",1,0)</f>
        <v>1</v>
      </c>
      <c r="AO234">
        <f ca="1">IF(Table1[[#This Row],[Column5]]="Health",1,0)</f>
        <v>0</v>
      </c>
      <c r="AP234">
        <f ca="1">IF(Table1[[#This Row],[Column5]]="IT",1,0)</f>
        <v>0</v>
      </c>
      <c r="AQ234">
        <f ca="1">IF(Table1[[#This Row],[Column5]]="Construction",1,0)</f>
        <v>0</v>
      </c>
      <c r="AR234">
        <f ca="1">IF(Table1[[#This Row],[Column5]]="Agriculture",1,0)</f>
        <v>0</v>
      </c>
      <c r="AS234">
        <f ca="1">IF(Table1[[#This Row],[Column5]]="General",1,0)</f>
        <v>0</v>
      </c>
      <c r="AT234" s="8"/>
      <c r="AZ234" s="7">
        <f t="shared" ca="1" si="155"/>
        <v>57982.214576400875</v>
      </c>
      <c r="BC234" s="8"/>
      <c r="BE234" s="7">
        <f t="shared" ca="1" si="139"/>
        <v>0</v>
      </c>
      <c r="BG234" s="8"/>
      <c r="BI234" s="7"/>
      <c r="BJ234" s="21">
        <f t="shared" ca="1" si="140"/>
        <v>0.84827521950125873</v>
      </c>
      <c r="BK234">
        <f t="shared" ca="1" si="141"/>
        <v>0</v>
      </c>
      <c r="BL234" s="8"/>
      <c r="BN234" s="7">
        <f t="shared" ca="1" si="142"/>
        <v>0</v>
      </c>
      <c r="BO234" s="42">
        <f t="shared" ca="1" si="143"/>
        <v>0</v>
      </c>
      <c r="BP234" s="42">
        <f t="shared" ca="1" si="144"/>
        <v>0</v>
      </c>
      <c r="BQ234" s="42">
        <f t="shared" ca="1" si="145"/>
        <v>0</v>
      </c>
      <c r="BR234" s="42">
        <f t="shared" ca="1" si="146"/>
        <v>0</v>
      </c>
      <c r="BS234" s="42">
        <f t="shared" ca="1" si="147"/>
        <v>0</v>
      </c>
      <c r="BT234" s="42">
        <f t="shared" ca="1" si="148"/>
        <v>0</v>
      </c>
      <c r="BU234" s="42">
        <f t="shared" ca="1" si="149"/>
        <v>0</v>
      </c>
      <c r="BV234" s="42">
        <f t="shared" ca="1" si="150"/>
        <v>0</v>
      </c>
      <c r="BW234" s="42">
        <f t="shared" ca="1" si="151"/>
        <v>0</v>
      </c>
      <c r="BX234" s="8">
        <f t="shared" ca="1" si="152"/>
        <v>0</v>
      </c>
      <c r="BZ234" s="7">
        <f t="shared" ca="1" si="153"/>
        <v>0</v>
      </c>
      <c r="CA234" s="42"/>
      <c r="CB234" s="42"/>
      <c r="CC234" s="42"/>
      <c r="CD234" s="8"/>
      <c r="CF234" s="7">
        <f t="shared" ca="1" si="154"/>
        <v>30</v>
      </c>
      <c r="CG234" s="42"/>
      <c r="CH234" s="8"/>
    </row>
    <row r="235" spans="2:86" x14ac:dyDescent="0.3">
      <c r="B235">
        <f t="shared" ca="1" si="119"/>
        <v>2</v>
      </c>
      <c r="C235" t="str">
        <f t="shared" ca="1" si="120"/>
        <v>Women</v>
      </c>
      <c r="D235">
        <f t="shared" ca="1" si="121"/>
        <v>45</v>
      </c>
      <c r="E235">
        <f t="shared" ca="1" si="122"/>
        <v>1</v>
      </c>
      <c r="F235" t="str">
        <f ca="1">VLOOKUP(E235,$Y$4:$Z$10:Z240,2,0)</f>
        <v>Health</v>
      </c>
      <c r="G235">
        <f t="shared" ca="1" si="123"/>
        <v>5</v>
      </c>
      <c r="H235" t="str">
        <f t="shared" ca="1" si="124"/>
        <v>Other</v>
      </c>
      <c r="I235">
        <f t="shared" ca="1" si="125"/>
        <v>3</v>
      </c>
      <c r="J235">
        <f t="shared" ca="1" si="126"/>
        <v>1</v>
      </c>
      <c r="K235">
        <f t="shared" ca="1" si="127"/>
        <v>75388</v>
      </c>
      <c r="L235">
        <f t="shared" ca="1" si="128"/>
        <v>9</v>
      </c>
      <c r="M235" t="str">
        <f t="shared" ca="1" si="129"/>
        <v>New Bruncwick</v>
      </c>
      <c r="N235">
        <f t="shared" ca="1" si="130"/>
        <v>376940</v>
      </c>
      <c r="O235">
        <f t="shared" ca="1" si="131"/>
        <v>38823.844041414268</v>
      </c>
      <c r="P235">
        <f t="shared" ca="1" si="132"/>
        <v>16193.103073045169</v>
      </c>
      <c r="Q235">
        <f t="shared" ca="1" si="133"/>
        <v>11467</v>
      </c>
      <c r="R235">
        <f t="shared" ca="1" si="134"/>
        <v>21792.787899298361</v>
      </c>
      <c r="S235">
        <f t="shared" ca="1" si="135"/>
        <v>108588.07241821691</v>
      </c>
      <c r="T235">
        <f t="shared" ca="1" si="136"/>
        <v>501721.17549126205</v>
      </c>
      <c r="U235">
        <f t="shared" ca="1" si="137"/>
        <v>72083.631940712628</v>
      </c>
      <c r="V235">
        <f t="shared" ca="1" si="138"/>
        <v>429637.54355054942</v>
      </c>
      <c r="AF235" s="7">
        <f t="shared" ca="1" si="117"/>
        <v>0</v>
      </c>
      <c r="AG235">
        <f t="shared" ca="1" si="118"/>
        <v>1</v>
      </c>
      <c r="AI235" s="8"/>
      <c r="AN235" s="7">
        <f ca="1">IF(Table1[[#This Row],[Column5]]="Teaching",1,0)</f>
        <v>0</v>
      </c>
      <c r="AO235">
        <f ca="1">IF(Table1[[#This Row],[Column5]]="Health",1,0)</f>
        <v>1</v>
      </c>
      <c r="AP235">
        <f ca="1">IF(Table1[[#This Row],[Column5]]="IT",1,0)</f>
        <v>0</v>
      </c>
      <c r="AQ235">
        <f ca="1">IF(Table1[[#This Row],[Column5]]="Construction",1,0)</f>
        <v>0</v>
      </c>
      <c r="AR235">
        <f ca="1">IF(Table1[[#This Row],[Column5]]="Agriculture",1,0)</f>
        <v>0</v>
      </c>
      <c r="AS235">
        <f ca="1">IF(Table1[[#This Row],[Column5]]="General",1,0)</f>
        <v>0</v>
      </c>
      <c r="AT235" s="8"/>
      <c r="AZ235" s="7">
        <f t="shared" ca="1" si="155"/>
        <v>17597.368599510064</v>
      </c>
      <c r="BC235" s="8"/>
      <c r="BE235" s="7">
        <f t="shared" ca="1" si="139"/>
        <v>0</v>
      </c>
      <c r="BG235" s="8"/>
      <c r="BI235" s="7"/>
      <c r="BJ235" s="21">
        <f t="shared" ca="1" si="140"/>
        <v>0.48307883474908953</v>
      </c>
      <c r="BK235">
        <f t="shared" ca="1" si="141"/>
        <v>0</v>
      </c>
      <c r="BL235" s="8"/>
      <c r="BN235" s="7">
        <f t="shared" ca="1" si="142"/>
        <v>42882</v>
      </c>
      <c r="BO235" s="42">
        <f t="shared" ca="1" si="143"/>
        <v>0</v>
      </c>
      <c r="BP235" s="42">
        <f t="shared" ca="1" si="144"/>
        <v>0</v>
      </c>
      <c r="BQ235" s="42">
        <f t="shared" ca="1" si="145"/>
        <v>42882</v>
      </c>
      <c r="BR235" s="42">
        <f t="shared" ca="1" si="146"/>
        <v>0</v>
      </c>
      <c r="BS235" s="42">
        <f t="shared" ca="1" si="147"/>
        <v>0</v>
      </c>
      <c r="BT235" s="42">
        <f t="shared" ca="1" si="148"/>
        <v>0</v>
      </c>
      <c r="BU235" s="42">
        <f t="shared" ca="1" si="149"/>
        <v>0</v>
      </c>
      <c r="BV235" s="42">
        <f t="shared" ca="1" si="150"/>
        <v>0</v>
      </c>
      <c r="BW235" s="42">
        <f t="shared" ca="1" si="151"/>
        <v>0</v>
      </c>
      <c r="BX235" s="8">
        <f t="shared" ca="1" si="152"/>
        <v>0</v>
      </c>
      <c r="BZ235" s="7">
        <f t="shared" ca="1" si="153"/>
        <v>0</v>
      </c>
      <c r="CA235" s="42"/>
      <c r="CB235" s="42"/>
      <c r="CC235" s="42"/>
      <c r="CD235" s="8"/>
      <c r="CF235" s="7">
        <f t="shared" ca="1" si="154"/>
        <v>37</v>
      </c>
      <c r="CG235" s="42"/>
      <c r="CH235" s="8"/>
    </row>
    <row r="236" spans="2:86" x14ac:dyDescent="0.3">
      <c r="B236">
        <f t="shared" ca="1" si="119"/>
        <v>2</v>
      </c>
      <c r="C236" t="str">
        <f t="shared" ca="1" si="120"/>
        <v>Women</v>
      </c>
      <c r="D236">
        <f t="shared" ca="1" si="121"/>
        <v>36</v>
      </c>
      <c r="E236">
        <f t="shared" ca="1" si="122"/>
        <v>6</v>
      </c>
      <c r="F236" t="str">
        <f ca="1">VLOOKUP(E236,$Y$4:$Z$10:Z241,2,0)</f>
        <v>Agriculture</v>
      </c>
      <c r="G236">
        <f t="shared" ca="1" si="123"/>
        <v>2</v>
      </c>
      <c r="H236" t="str">
        <f t="shared" ca="1" si="124"/>
        <v>College</v>
      </c>
      <c r="I236">
        <f t="shared" ca="1" si="125"/>
        <v>1</v>
      </c>
      <c r="J236">
        <f t="shared" ca="1" si="126"/>
        <v>3</v>
      </c>
      <c r="K236">
        <f t="shared" ca="1" si="127"/>
        <v>76297</v>
      </c>
      <c r="L236">
        <f t="shared" ca="1" si="128"/>
        <v>5</v>
      </c>
      <c r="M236" t="str">
        <f t="shared" ca="1" si="129"/>
        <v>Saskatchewan</v>
      </c>
      <c r="N236">
        <f t="shared" ca="1" si="130"/>
        <v>381485</v>
      </c>
      <c r="O236">
        <f t="shared" ca="1" si="131"/>
        <v>314394.3501886322</v>
      </c>
      <c r="P236">
        <f t="shared" ca="1" si="132"/>
        <v>123741.025768434</v>
      </c>
      <c r="Q236">
        <f t="shared" ca="1" si="133"/>
        <v>464</v>
      </c>
      <c r="R236">
        <f t="shared" ca="1" si="134"/>
        <v>137192.47434958129</v>
      </c>
      <c r="S236">
        <f t="shared" ca="1" si="135"/>
        <v>100646.23862153602</v>
      </c>
      <c r="T236">
        <f t="shared" ca="1" si="136"/>
        <v>605872.26438996999</v>
      </c>
      <c r="U236">
        <f t="shared" ca="1" si="137"/>
        <v>452050.82453821349</v>
      </c>
      <c r="V236">
        <f t="shared" ca="1" si="138"/>
        <v>153821.4398517565</v>
      </c>
      <c r="AF236" s="7">
        <f t="shared" ca="1" si="117"/>
        <v>1</v>
      </c>
      <c r="AG236">
        <f t="shared" ca="1" si="118"/>
        <v>0</v>
      </c>
      <c r="AI236" s="8"/>
      <c r="AN236" s="7">
        <f ca="1">IF(Table1[[#This Row],[Column5]]="Teaching",1,0)</f>
        <v>0</v>
      </c>
      <c r="AO236">
        <f ca="1">IF(Table1[[#This Row],[Column5]]="Health",1,0)</f>
        <v>0</v>
      </c>
      <c r="AP236">
        <f ca="1">IF(Table1[[#This Row],[Column5]]="IT",1,0)</f>
        <v>0</v>
      </c>
      <c r="AQ236">
        <f ca="1">IF(Table1[[#This Row],[Column5]]="Construction",1,0)</f>
        <v>0</v>
      </c>
      <c r="AR236">
        <f ca="1">IF(Table1[[#This Row],[Column5]]="Agriculture",1,0)</f>
        <v>1</v>
      </c>
      <c r="AS236">
        <f ca="1">IF(Table1[[#This Row],[Column5]]="General",1,0)</f>
        <v>0</v>
      </c>
      <c r="AT236" s="8"/>
      <c r="AZ236" s="7">
        <f t="shared" ca="1" si="155"/>
        <v>1113.6034385278965</v>
      </c>
      <c r="BC236" s="8"/>
      <c r="BE236" s="7">
        <f t="shared" ca="1" si="139"/>
        <v>0</v>
      </c>
      <c r="BG236" s="8"/>
      <c r="BI236" s="7"/>
      <c r="BJ236" s="21">
        <f t="shared" ca="1" si="140"/>
        <v>0.10299741083836755</v>
      </c>
      <c r="BK236">
        <f t="shared" ca="1" si="141"/>
        <v>1</v>
      </c>
      <c r="BL236" s="8"/>
      <c r="BN236" s="7">
        <f t="shared" ca="1" si="142"/>
        <v>0</v>
      </c>
      <c r="BO236" s="42">
        <f t="shared" ca="1" si="143"/>
        <v>0</v>
      </c>
      <c r="BP236" s="42">
        <f t="shared" ca="1" si="144"/>
        <v>0</v>
      </c>
      <c r="BQ236" s="42">
        <f t="shared" ca="1" si="145"/>
        <v>0</v>
      </c>
      <c r="BR236" s="42">
        <f t="shared" ca="1" si="146"/>
        <v>0</v>
      </c>
      <c r="BS236" s="42">
        <f t="shared" ca="1" si="147"/>
        <v>0</v>
      </c>
      <c r="BT236" s="42">
        <f t="shared" ca="1" si="148"/>
        <v>0</v>
      </c>
      <c r="BU236" s="42">
        <f t="shared" ca="1" si="149"/>
        <v>0</v>
      </c>
      <c r="BV236" s="42">
        <f t="shared" ca="1" si="150"/>
        <v>75388</v>
      </c>
      <c r="BW236" s="42">
        <f t="shared" ca="1" si="151"/>
        <v>0</v>
      </c>
      <c r="BX236" s="8">
        <f t="shared" ca="1" si="152"/>
        <v>0</v>
      </c>
      <c r="BZ236" s="7">
        <f t="shared" ca="1" si="153"/>
        <v>0</v>
      </c>
      <c r="CA236" s="42"/>
      <c r="CB236" s="42"/>
      <c r="CC236" s="42"/>
      <c r="CD236" s="8"/>
      <c r="CF236" s="7">
        <f t="shared" ca="1" si="154"/>
        <v>45</v>
      </c>
      <c r="CG236" s="42"/>
      <c r="CH236" s="8"/>
    </row>
    <row r="237" spans="2:86" x14ac:dyDescent="0.3">
      <c r="B237">
        <f t="shared" ca="1" si="119"/>
        <v>1</v>
      </c>
      <c r="C237" t="str">
        <f t="shared" ca="1" si="120"/>
        <v>Men</v>
      </c>
      <c r="D237">
        <f t="shared" ca="1" si="121"/>
        <v>43</v>
      </c>
      <c r="E237">
        <f t="shared" ca="1" si="122"/>
        <v>6</v>
      </c>
      <c r="F237" t="str">
        <f ca="1">VLOOKUP(E237,$Y$4:$Z$10:Z242,2,0)</f>
        <v>Agriculture</v>
      </c>
      <c r="G237">
        <f t="shared" ca="1" si="123"/>
        <v>2</v>
      </c>
      <c r="H237" t="str">
        <f t="shared" ca="1" si="124"/>
        <v>College</v>
      </c>
      <c r="I237">
        <f t="shared" ca="1" si="125"/>
        <v>4</v>
      </c>
      <c r="J237">
        <f t="shared" ca="1" si="126"/>
        <v>2</v>
      </c>
      <c r="K237">
        <f t="shared" ca="1" si="127"/>
        <v>37436</v>
      </c>
      <c r="L237">
        <f t="shared" ca="1" si="128"/>
        <v>5</v>
      </c>
      <c r="M237" t="str">
        <f t="shared" ca="1" si="129"/>
        <v>Saskatchewan</v>
      </c>
      <c r="N237">
        <f t="shared" ca="1" si="130"/>
        <v>112308</v>
      </c>
      <c r="O237">
        <f t="shared" ca="1" si="131"/>
        <v>55321.90920475647</v>
      </c>
      <c r="P237">
        <f t="shared" ca="1" si="132"/>
        <v>73972.711918409666</v>
      </c>
      <c r="Q237">
        <f t="shared" ca="1" si="133"/>
        <v>62335</v>
      </c>
      <c r="R237">
        <f t="shared" ca="1" si="134"/>
        <v>20636.042742936144</v>
      </c>
      <c r="S237">
        <f t="shared" ca="1" si="135"/>
        <v>55751.628034595356</v>
      </c>
      <c r="T237">
        <f t="shared" ca="1" si="136"/>
        <v>242032.33995300502</v>
      </c>
      <c r="U237">
        <f t="shared" ca="1" si="137"/>
        <v>138292.95194769261</v>
      </c>
      <c r="V237">
        <f t="shared" ca="1" si="138"/>
        <v>103739.38800531242</v>
      </c>
      <c r="AF237" s="7">
        <f t="shared" ca="1" si="117"/>
        <v>0</v>
      </c>
      <c r="AG237">
        <f t="shared" ca="1" si="118"/>
        <v>1</v>
      </c>
      <c r="AI237" s="8"/>
      <c r="AN237" s="7">
        <f ca="1">IF(Table1[[#This Row],[Column5]]="Teaching",1,0)</f>
        <v>0</v>
      </c>
      <c r="AO237">
        <f ca="1">IF(Table1[[#This Row],[Column5]]="Health",1,0)</f>
        <v>0</v>
      </c>
      <c r="AP237">
        <f ca="1">IF(Table1[[#This Row],[Column5]]="IT",1,0)</f>
        <v>0</v>
      </c>
      <c r="AQ237">
        <f ca="1">IF(Table1[[#This Row],[Column5]]="Construction",1,0)</f>
        <v>0</v>
      </c>
      <c r="AR237">
        <f ca="1">IF(Table1[[#This Row],[Column5]]="Agriculture",1,0)</f>
        <v>1</v>
      </c>
      <c r="AS237">
        <f ca="1">IF(Table1[[#This Row],[Column5]]="General",1,0)</f>
        <v>0</v>
      </c>
      <c r="AT237" s="8"/>
      <c r="AZ237" s="7">
        <f t="shared" ca="1" si="155"/>
        <v>16193.103073045169</v>
      </c>
      <c r="BC237" s="8"/>
      <c r="BE237" s="7">
        <f t="shared" ca="1" si="139"/>
        <v>1</v>
      </c>
      <c r="BG237" s="8"/>
      <c r="BI237" s="7"/>
      <c r="BJ237" s="21">
        <f t="shared" ca="1" si="140"/>
        <v>0.8241329283946478</v>
      </c>
      <c r="BK237">
        <f t="shared" ca="1" si="141"/>
        <v>0</v>
      </c>
      <c r="BL237" s="8"/>
      <c r="BN237" s="7">
        <f t="shared" ca="1" si="142"/>
        <v>0</v>
      </c>
      <c r="BO237" s="42">
        <f t="shared" ca="1" si="143"/>
        <v>0</v>
      </c>
      <c r="BP237" s="42">
        <f t="shared" ca="1" si="144"/>
        <v>0</v>
      </c>
      <c r="BQ237" s="42">
        <f t="shared" ca="1" si="145"/>
        <v>0</v>
      </c>
      <c r="BR237" s="42">
        <f t="shared" ca="1" si="146"/>
        <v>76297</v>
      </c>
      <c r="BS237" s="42">
        <f t="shared" ca="1" si="147"/>
        <v>0</v>
      </c>
      <c r="BT237" s="42">
        <f t="shared" ca="1" si="148"/>
        <v>0</v>
      </c>
      <c r="BU237" s="42">
        <f t="shared" ca="1" si="149"/>
        <v>0</v>
      </c>
      <c r="BV237" s="42">
        <f t="shared" ca="1" si="150"/>
        <v>0</v>
      </c>
      <c r="BW237" s="42">
        <f t="shared" ca="1" si="151"/>
        <v>0</v>
      </c>
      <c r="BX237" s="8">
        <f t="shared" ca="1" si="152"/>
        <v>0</v>
      </c>
      <c r="BZ237" s="7">
        <f t="shared" ca="1" si="153"/>
        <v>1</v>
      </c>
      <c r="CA237" s="42"/>
      <c r="CB237" s="42"/>
      <c r="CC237" s="42"/>
      <c r="CD237" s="8"/>
      <c r="CF237" s="7">
        <f t="shared" ca="1" si="154"/>
        <v>36</v>
      </c>
      <c r="CG237" s="42"/>
      <c r="CH237" s="8"/>
    </row>
    <row r="238" spans="2:86" x14ac:dyDescent="0.3">
      <c r="B238">
        <f t="shared" ca="1" si="119"/>
        <v>2</v>
      </c>
      <c r="C238" t="str">
        <f t="shared" ca="1" si="120"/>
        <v>Women</v>
      </c>
      <c r="D238">
        <f t="shared" ca="1" si="121"/>
        <v>28</v>
      </c>
      <c r="E238">
        <f t="shared" ca="1" si="122"/>
        <v>5</v>
      </c>
      <c r="F238" t="str">
        <f ca="1">VLOOKUP(E238,$Y$4:$Z$10:Z243,2,0)</f>
        <v>General</v>
      </c>
      <c r="G238">
        <f t="shared" ca="1" si="123"/>
        <v>3</v>
      </c>
      <c r="H238" t="str">
        <f t="shared" ca="1" si="124"/>
        <v>University</v>
      </c>
      <c r="I238">
        <f t="shared" ca="1" si="125"/>
        <v>3</v>
      </c>
      <c r="J238">
        <f t="shared" ca="1" si="126"/>
        <v>1</v>
      </c>
      <c r="K238">
        <f t="shared" ca="1" si="127"/>
        <v>86469</v>
      </c>
      <c r="L238">
        <f t="shared" ca="1" si="128"/>
        <v>8</v>
      </c>
      <c r="M238" t="str">
        <f t="shared" ca="1" si="129"/>
        <v>NewFarmland</v>
      </c>
      <c r="N238">
        <f t="shared" ca="1" si="130"/>
        <v>432345</v>
      </c>
      <c r="O238">
        <f t="shared" ca="1" si="131"/>
        <v>380460.3105742936</v>
      </c>
      <c r="P238">
        <f t="shared" ca="1" si="132"/>
        <v>45146.514133270939</v>
      </c>
      <c r="Q238">
        <f t="shared" ca="1" si="133"/>
        <v>3832</v>
      </c>
      <c r="R238">
        <f t="shared" ca="1" si="134"/>
        <v>128003.03898294177</v>
      </c>
      <c r="S238">
        <f t="shared" ca="1" si="135"/>
        <v>87809.910101370711</v>
      </c>
      <c r="T238">
        <f t="shared" ca="1" si="136"/>
        <v>565301.42423464172</v>
      </c>
      <c r="U238">
        <f t="shared" ca="1" si="137"/>
        <v>512295.34955723537</v>
      </c>
      <c r="V238">
        <f t="shared" ca="1" si="138"/>
        <v>53006.074677406345</v>
      </c>
      <c r="AF238" s="7">
        <f t="shared" ca="1" si="117"/>
        <v>0</v>
      </c>
      <c r="AG238">
        <f t="shared" ca="1" si="118"/>
        <v>1</v>
      </c>
      <c r="AI238" s="8"/>
      <c r="AN238" s="7">
        <f ca="1">IF(Table1[[#This Row],[Column5]]="Teaching",1,0)</f>
        <v>0</v>
      </c>
      <c r="AO238">
        <f ca="1">IF(Table1[[#This Row],[Column5]]="Health",1,0)</f>
        <v>0</v>
      </c>
      <c r="AP238">
        <f ca="1">IF(Table1[[#This Row],[Column5]]="IT",1,0)</f>
        <v>0</v>
      </c>
      <c r="AQ238">
        <f ca="1">IF(Table1[[#This Row],[Column5]]="Construction",1,0)</f>
        <v>0</v>
      </c>
      <c r="AR238">
        <f ca="1">IF(Table1[[#This Row],[Column5]]="Agriculture",1,0)</f>
        <v>0</v>
      </c>
      <c r="AS238">
        <f ca="1">IF(Table1[[#This Row],[Column5]]="General",1,0)</f>
        <v>1</v>
      </c>
      <c r="AT238" s="8"/>
      <c r="AZ238" s="7">
        <f t="shared" ca="1" si="155"/>
        <v>41247.008589477999</v>
      </c>
      <c r="BC238" s="8"/>
      <c r="BE238" s="7">
        <f t="shared" ca="1" si="139"/>
        <v>0</v>
      </c>
      <c r="BG238" s="8"/>
      <c r="BI238" s="7"/>
      <c r="BJ238" s="21">
        <f t="shared" ca="1" si="140"/>
        <v>0.49259099266976947</v>
      </c>
      <c r="BK238">
        <f t="shared" ca="1" si="141"/>
        <v>0</v>
      </c>
      <c r="BL238" s="8"/>
      <c r="BN238" s="7">
        <f t="shared" ca="1" si="142"/>
        <v>0</v>
      </c>
      <c r="BO238" s="42">
        <f t="shared" ca="1" si="143"/>
        <v>0</v>
      </c>
      <c r="BP238" s="42">
        <f t="shared" ca="1" si="144"/>
        <v>0</v>
      </c>
      <c r="BQ238" s="42">
        <f t="shared" ca="1" si="145"/>
        <v>0</v>
      </c>
      <c r="BR238" s="42">
        <f t="shared" ca="1" si="146"/>
        <v>37436</v>
      </c>
      <c r="BS238" s="42">
        <f t="shared" ca="1" si="147"/>
        <v>0</v>
      </c>
      <c r="BT238" s="42">
        <f t="shared" ca="1" si="148"/>
        <v>0</v>
      </c>
      <c r="BU238" s="42">
        <f t="shared" ca="1" si="149"/>
        <v>0</v>
      </c>
      <c r="BV238" s="42">
        <f t="shared" ca="1" si="150"/>
        <v>0</v>
      </c>
      <c r="BW238" s="42">
        <f t="shared" ca="1" si="151"/>
        <v>0</v>
      </c>
      <c r="BX238" s="8">
        <f t="shared" ca="1" si="152"/>
        <v>0</v>
      </c>
      <c r="BZ238" s="7">
        <f t="shared" ca="1" si="153"/>
        <v>0</v>
      </c>
      <c r="CA238" s="42"/>
      <c r="CB238" s="42"/>
      <c r="CC238" s="42"/>
      <c r="CD238" s="8"/>
      <c r="CF238" s="7">
        <f t="shared" ca="1" si="154"/>
        <v>43</v>
      </c>
      <c r="CG238" s="42"/>
      <c r="CH238" s="8"/>
    </row>
    <row r="239" spans="2:86" x14ac:dyDescent="0.3">
      <c r="B239">
        <f t="shared" ca="1" si="119"/>
        <v>2</v>
      </c>
      <c r="C239" t="str">
        <f t="shared" ca="1" si="120"/>
        <v>Women</v>
      </c>
      <c r="D239">
        <f t="shared" ca="1" si="121"/>
        <v>30</v>
      </c>
      <c r="E239">
        <f t="shared" ca="1" si="122"/>
        <v>4</v>
      </c>
      <c r="F239" t="str">
        <f ca="1">VLOOKUP(E239,$Y$4:$Z$10:Z244,2,0)</f>
        <v>IT</v>
      </c>
      <c r="G239">
        <f t="shared" ca="1" si="123"/>
        <v>1</v>
      </c>
      <c r="H239" t="str">
        <f t="shared" ca="1" si="124"/>
        <v>Highschool</v>
      </c>
      <c r="I239">
        <f t="shared" ca="1" si="125"/>
        <v>1</v>
      </c>
      <c r="J239">
        <f t="shared" ca="1" si="126"/>
        <v>1</v>
      </c>
      <c r="K239">
        <f t="shared" ca="1" si="127"/>
        <v>28442</v>
      </c>
      <c r="L239">
        <f t="shared" ca="1" si="128"/>
        <v>6</v>
      </c>
      <c r="M239" t="str">
        <f t="shared" ca="1" si="129"/>
        <v>Manitoba</v>
      </c>
      <c r="N239">
        <f t="shared" ca="1" si="130"/>
        <v>113768</v>
      </c>
      <c r="O239">
        <f t="shared" ca="1" si="131"/>
        <v>55789.99928369603</v>
      </c>
      <c r="P239">
        <f t="shared" ca="1" si="132"/>
        <v>23396.498345209369</v>
      </c>
      <c r="Q239">
        <f t="shared" ca="1" si="133"/>
        <v>22435</v>
      </c>
      <c r="R239">
        <f t="shared" ca="1" si="134"/>
        <v>20050.93801284401</v>
      </c>
      <c r="S239">
        <f t="shared" ca="1" si="135"/>
        <v>34214.531598405098</v>
      </c>
      <c r="T239">
        <f t="shared" ca="1" si="136"/>
        <v>171379.02994361447</v>
      </c>
      <c r="U239">
        <f t="shared" ca="1" si="137"/>
        <v>98275.93729654004</v>
      </c>
      <c r="V239">
        <f t="shared" ca="1" si="138"/>
        <v>73103.092647074431</v>
      </c>
      <c r="AF239" s="7">
        <f t="shared" ca="1" si="117"/>
        <v>1</v>
      </c>
      <c r="AG239">
        <f t="shared" ca="1" si="118"/>
        <v>0</v>
      </c>
      <c r="AI239" s="8"/>
      <c r="AN239" s="7">
        <f ca="1">IF(Table1[[#This Row],[Column5]]="Teaching",1,0)</f>
        <v>0</v>
      </c>
      <c r="AO239">
        <f ca="1">IF(Table1[[#This Row],[Column5]]="Health",1,0)</f>
        <v>0</v>
      </c>
      <c r="AP239">
        <f ca="1">IF(Table1[[#This Row],[Column5]]="IT",1,0)</f>
        <v>1</v>
      </c>
      <c r="AQ239">
        <f ca="1">IF(Table1[[#This Row],[Column5]]="Construction",1,0)</f>
        <v>0</v>
      </c>
      <c r="AR239">
        <f ca="1">IF(Table1[[#This Row],[Column5]]="Agriculture",1,0)</f>
        <v>0</v>
      </c>
      <c r="AS239">
        <f ca="1">IF(Table1[[#This Row],[Column5]]="General",1,0)</f>
        <v>0</v>
      </c>
      <c r="AT239" s="8"/>
      <c r="AZ239" s="7">
        <f t="shared" ca="1" si="155"/>
        <v>36986.355959204833</v>
      </c>
      <c r="BC239" s="8"/>
      <c r="BE239" s="7">
        <f t="shared" ca="1" si="139"/>
        <v>1</v>
      </c>
      <c r="BG239" s="8"/>
      <c r="BI239" s="7"/>
      <c r="BJ239" s="21">
        <f t="shared" ca="1" si="140"/>
        <v>0.87999239166474363</v>
      </c>
      <c r="BK239">
        <f t="shared" ca="1" si="141"/>
        <v>0</v>
      </c>
      <c r="BL239" s="8"/>
      <c r="BN239" s="7">
        <f t="shared" ca="1" si="142"/>
        <v>0</v>
      </c>
      <c r="BO239" s="42">
        <f t="shared" ca="1" si="143"/>
        <v>0</v>
      </c>
      <c r="BP239" s="42">
        <f t="shared" ca="1" si="144"/>
        <v>0</v>
      </c>
      <c r="BQ239" s="42">
        <f t="shared" ca="1" si="145"/>
        <v>0</v>
      </c>
      <c r="BR239" s="42">
        <f t="shared" ca="1" si="146"/>
        <v>0</v>
      </c>
      <c r="BS239" s="42">
        <f t="shared" ca="1" si="147"/>
        <v>0</v>
      </c>
      <c r="BT239" s="42">
        <f t="shared" ca="1" si="148"/>
        <v>0</v>
      </c>
      <c r="BU239" s="42">
        <f t="shared" ca="1" si="149"/>
        <v>86469</v>
      </c>
      <c r="BV239" s="42">
        <f t="shared" ca="1" si="150"/>
        <v>0</v>
      </c>
      <c r="BW239" s="42">
        <f t="shared" ca="1" si="151"/>
        <v>0</v>
      </c>
      <c r="BX239" s="8">
        <f t="shared" ca="1" si="152"/>
        <v>0</v>
      </c>
      <c r="BZ239" s="7">
        <f t="shared" ca="1" si="153"/>
        <v>1</v>
      </c>
      <c r="CA239" s="42"/>
      <c r="CB239" s="42"/>
      <c r="CC239" s="42"/>
      <c r="CD239" s="8"/>
      <c r="CF239" s="7">
        <f t="shared" ca="1" si="154"/>
        <v>28</v>
      </c>
      <c r="CG239" s="42"/>
      <c r="CH239" s="8"/>
    </row>
    <row r="240" spans="2:86" x14ac:dyDescent="0.3">
      <c r="B240">
        <f t="shared" ca="1" si="119"/>
        <v>1</v>
      </c>
      <c r="C240" t="str">
        <f t="shared" ca="1" si="120"/>
        <v>Men</v>
      </c>
      <c r="D240">
        <f t="shared" ca="1" si="121"/>
        <v>33</v>
      </c>
      <c r="E240">
        <f t="shared" ca="1" si="122"/>
        <v>2</v>
      </c>
      <c r="F240" t="str">
        <f ca="1">VLOOKUP(E240,$Y$4:$Z$10:Z245,2,0)</f>
        <v>Construction</v>
      </c>
      <c r="G240">
        <f t="shared" ca="1" si="123"/>
        <v>2</v>
      </c>
      <c r="H240" t="str">
        <f t="shared" ca="1" si="124"/>
        <v>College</v>
      </c>
      <c r="I240">
        <f t="shared" ca="1" si="125"/>
        <v>4</v>
      </c>
      <c r="J240">
        <f t="shared" ca="1" si="126"/>
        <v>2</v>
      </c>
      <c r="K240">
        <f t="shared" ca="1" si="127"/>
        <v>38786</v>
      </c>
      <c r="L240">
        <f t="shared" ca="1" si="128"/>
        <v>9</v>
      </c>
      <c r="M240" t="str">
        <f t="shared" ca="1" si="129"/>
        <v>New Bruncwick</v>
      </c>
      <c r="N240">
        <f t="shared" ca="1" si="130"/>
        <v>155144</v>
      </c>
      <c r="O240">
        <f t="shared" ca="1" si="131"/>
        <v>85090.345542006384</v>
      </c>
      <c r="P240">
        <f t="shared" ca="1" si="132"/>
        <v>17588.969333580113</v>
      </c>
      <c r="Q240">
        <f t="shared" ca="1" si="133"/>
        <v>8613</v>
      </c>
      <c r="R240">
        <f t="shared" ca="1" si="134"/>
        <v>63584.216737343726</v>
      </c>
      <c r="S240">
        <f t="shared" ca="1" si="135"/>
        <v>24972.770429640274</v>
      </c>
      <c r="T240">
        <f t="shared" ca="1" si="136"/>
        <v>197705.73976322039</v>
      </c>
      <c r="U240">
        <f t="shared" ca="1" si="137"/>
        <v>157287.56227935012</v>
      </c>
      <c r="V240">
        <f t="shared" ca="1" si="138"/>
        <v>40418.177483870269</v>
      </c>
      <c r="AF240" s="7">
        <f t="shared" ca="1" si="117"/>
        <v>1</v>
      </c>
      <c r="AG240">
        <f t="shared" ca="1" si="118"/>
        <v>0</v>
      </c>
      <c r="AI240" s="8"/>
      <c r="AN240" s="7">
        <f ca="1">IF(Table1[[#This Row],[Column5]]="Teaching",1,0)</f>
        <v>0</v>
      </c>
      <c r="AO240">
        <f ca="1">IF(Table1[[#This Row],[Column5]]="Health",1,0)</f>
        <v>0</v>
      </c>
      <c r="AP240">
        <f ca="1">IF(Table1[[#This Row],[Column5]]="IT",1,0)</f>
        <v>0</v>
      </c>
      <c r="AQ240">
        <f ca="1">IF(Table1[[#This Row],[Column5]]="Construction",1,0)</f>
        <v>1</v>
      </c>
      <c r="AR240">
        <f ca="1">IF(Table1[[#This Row],[Column5]]="Agriculture",1,0)</f>
        <v>0</v>
      </c>
      <c r="AS240">
        <f ca="1">IF(Table1[[#This Row],[Column5]]="General",1,0)</f>
        <v>0</v>
      </c>
      <c r="AT240" s="8"/>
      <c r="AZ240" s="7">
        <f t="shared" ca="1" si="155"/>
        <v>45146.514133270939</v>
      </c>
      <c r="BC240" s="8"/>
      <c r="BE240" s="7">
        <f t="shared" ca="1" si="139"/>
        <v>0</v>
      </c>
      <c r="BG240" s="8"/>
      <c r="BI240" s="7"/>
      <c r="BJ240" s="21">
        <f t="shared" ca="1" si="140"/>
        <v>0.49038393294859739</v>
      </c>
      <c r="BK240">
        <f t="shared" ca="1" si="141"/>
        <v>0</v>
      </c>
      <c r="BL240" s="8"/>
      <c r="BN240" s="7">
        <f t="shared" ca="1" si="142"/>
        <v>0</v>
      </c>
      <c r="BO240" s="42">
        <f t="shared" ca="1" si="143"/>
        <v>0</v>
      </c>
      <c r="BP240" s="42">
        <f t="shared" ca="1" si="144"/>
        <v>0</v>
      </c>
      <c r="BQ240" s="42">
        <f t="shared" ca="1" si="145"/>
        <v>0</v>
      </c>
      <c r="BR240" s="42">
        <f t="shared" ca="1" si="146"/>
        <v>0</v>
      </c>
      <c r="BS240" s="42">
        <f t="shared" ca="1" si="147"/>
        <v>28442</v>
      </c>
      <c r="BT240" s="42">
        <f t="shared" ca="1" si="148"/>
        <v>0</v>
      </c>
      <c r="BU240" s="42">
        <f t="shared" ca="1" si="149"/>
        <v>0</v>
      </c>
      <c r="BV240" s="42">
        <f t="shared" ca="1" si="150"/>
        <v>0</v>
      </c>
      <c r="BW240" s="42">
        <f t="shared" ca="1" si="151"/>
        <v>0</v>
      </c>
      <c r="BX240" s="8">
        <f t="shared" ca="1" si="152"/>
        <v>0</v>
      </c>
      <c r="BZ240" s="7">
        <f t="shared" ca="1" si="153"/>
        <v>0</v>
      </c>
      <c r="CA240" s="42"/>
      <c r="CB240" s="42"/>
      <c r="CC240" s="42"/>
      <c r="CD240" s="8"/>
      <c r="CF240" s="7">
        <f t="shared" ca="1" si="154"/>
        <v>30</v>
      </c>
      <c r="CG240" s="42"/>
      <c r="CH240" s="8"/>
    </row>
    <row r="241" spans="2:86" x14ac:dyDescent="0.3">
      <c r="B241">
        <f t="shared" ca="1" si="119"/>
        <v>1</v>
      </c>
      <c r="C241" t="str">
        <f t="shared" ca="1" si="120"/>
        <v>Men</v>
      </c>
      <c r="D241">
        <f t="shared" ca="1" si="121"/>
        <v>43</v>
      </c>
      <c r="E241">
        <f t="shared" ca="1" si="122"/>
        <v>2</v>
      </c>
      <c r="F241" t="str">
        <f ca="1">VLOOKUP(E241,$Y$4:$Z$10:Z246,2,0)</f>
        <v>Construction</v>
      </c>
      <c r="G241">
        <f t="shared" ca="1" si="123"/>
        <v>4</v>
      </c>
      <c r="H241" t="str">
        <f t="shared" ca="1" si="124"/>
        <v>Technical</v>
      </c>
      <c r="I241">
        <f t="shared" ca="1" si="125"/>
        <v>4</v>
      </c>
      <c r="J241">
        <f t="shared" ca="1" si="126"/>
        <v>2</v>
      </c>
      <c r="K241">
        <f t="shared" ca="1" si="127"/>
        <v>58472</v>
      </c>
      <c r="L241">
        <f t="shared" ca="1" si="128"/>
        <v>10</v>
      </c>
      <c r="M241" t="str">
        <f t="shared" ca="1" si="129"/>
        <v>Nova Scotia</v>
      </c>
      <c r="N241">
        <f t="shared" ca="1" si="130"/>
        <v>350832</v>
      </c>
      <c r="O241">
        <f t="shared" ca="1" si="131"/>
        <v>52370.160959408757</v>
      </c>
      <c r="P241">
        <f t="shared" ca="1" si="132"/>
        <v>105484.88129640931</v>
      </c>
      <c r="Q241">
        <f t="shared" ca="1" si="133"/>
        <v>15379</v>
      </c>
      <c r="R241">
        <f t="shared" ca="1" si="134"/>
        <v>48344.096277158729</v>
      </c>
      <c r="S241">
        <f t="shared" ca="1" si="135"/>
        <v>6135.7580806299829</v>
      </c>
      <c r="T241">
        <f t="shared" ca="1" si="136"/>
        <v>462452.63937703928</v>
      </c>
      <c r="U241">
        <f t="shared" ca="1" si="137"/>
        <v>116093.2572365675</v>
      </c>
      <c r="V241">
        <f t="shared" ca="1" si="138"/>
        <v>346359.38214047177</v>
      </c>
      <c r="AF241" s="7">
        <f t="shared" ca="1" si="117"/>
        <v>1</v>
      </c>
      <c r="AG241">
        <f t="shared" ca="1" si="118"/>
        <v>0</v>
      </c>
      <c r="AI241" s="8"/>
      <c r="AN241" s="7">
        <f ca="1">IF(Table1[[#This Row],[Column5]]="Teaching",1,0)</f>
        <v>0</v>
      </c>
      <c r="AO241">
        <f ca="1">IF(Table1[[#This Row],[Column5]]="Health",1,0)</f>
        <v>0</v>
      </c>
      <c r="AP241">
        <f ca="1">IF(Table1[[#This Row],[Column5]]="IT",1,0)</f>
        <v>0</v>
      </c>
      <c r="AQ241">
        <f ca="1">IF(Table1[[#This Row],[Column5]]="Construction",1,0)</f>
        <v>1</v>
      </c>
      <c r="AR241">
        <f ca="1">IF(Table1[[#This Row],[Column5]]="Agriculture",1,0)</f>
        <v>0</v>
      </c>
      <c r="AS241">
        <f ca="1">IF(Table1[[#This Row],[Column5]]="General",1,0)</f>
        <v>0</v>
      </c>
      <c r="AT241" s="8"/>
      <c r="AZ241" s="7">
        <f t="shared" ca="1" si="155"/>
        <v>23396.498345209369</v>
      </c>
      <c r="BC241" s="8"/>
      <c r="BE241" s="7">
        <f t="shared" ca="1" si="139"/>
        <v>0</v>
      </c>
      <c r="BG241" s="8"/>
      <c r="BI241" s="7"/>
      <c r="BJ241" s="21">
        <f t="shared" ca="1" si="140"/>
        <v>0.54846043380347542</v>
      </c>
      <c r="BK241">
        <f t="shared" ca="1" si="141"/>
        <v>0</v>
      </c>
      <c r="BL241" s="8"/>
      <c r="BN241" s="7">
        <f t="shared" ca="1" si="142"/>
        <v>0</v>
      </c>
      <c r="BO241" s="42">
        <f t="shared" ca="1" si="143"/>
        <v>0</v>
      </c>
      <c r="BP241" s="42">
        <f t="shared" ca="1" si="144"/>
        <v>0</v>
      </c>
      <c r="BQ241" s="42">
        <f t="shared" ca="1" si="145"/>
        <v>0</v>
      </c>
      <c r="BR241" s="42">
        <f t="shared" ca="1" si="146"/>
        <v>0</v>
      </c>
      <c r="BS241" s="42">
        <f t="shared" ca="1" si="147"/>
        <v>0</v>
      </c>
      <c r="BT241" s="42">
        <f t="shared" ca="1" si="148"/>
        <v>0</v>
      </c>
      <c r="BU241" s="42">
        <f t="shared" ca="1" si="149"/>
        <v>0</v>
      </c>
      <c r="BV241" s="42">
        <f t="shared" ca="1" si="150"/>
        <v>38786</v>
      </c>
      <c r="BW241" s="42">
        <f t="shared" ca="1" si="151"/>
        <v>0</v>
      </c>
      <c r="BX241" s="8">
        <f t="shared" ca="1" si="152"/>
        <v>0</v>
      </c>
      <c r="BZ241" s="7">
        <f t="shared" ca="1" si="153"/>
        <v>1</v>
      </c>
      <c r="CA241" s="42"/>
      <c r="CB241" s="42"/>
      <c r="CC241" s="42"/>
      <c r="CD241" s="8"/>
      <c r="CF241" s="7">
        <f t="shared" ca="1" si="154"/>
        <v>0</v>
      </c>
      <c r="CG241" s="42"/>
      <c r="CH241" s="8"/>
    </row>
    <row r="242" spans="2:86" x14ac:dyDescent="0.3">
      <c r="B242">
        <f t="shared" ca="1" si="119"/>
        <v>1</v>
      </c>
      <c r="C242" t="str">
        <f t="shared" ca="1" si="120"/>
        <v>Men</v>
      </c>
      <c r="D242">
        <f t="shared" ca="1" si="121"/>
        <v>34</v>
      </c>
      <c r="E242">
        <f t="shared" ca="1" si="122"/>
        <v>6</v>
      </c>
      <c r="F242" t="str">
        <f ca="1">VLOOKUP(E242,$Y$4:$Z$10:Z247,2,0)</f>
        <v>Agriculture</v>
      </c>
      <c r="G242">
        <f t="shared" ca="1" si="123"/>
        <v>2</v>
      </c>
      <c r="H242" t="str">
        <f t="shared" ca="1" si="124"/>
        <v>College</v>
      </c>
      <c r="I242">
        <f t="shared" ca="1" si="125"/>
        <v>4</v>
      </c>
      <c r="J242">
        <f t="shared" ca="1" si="126"/>
        <v>2</v>
      </c>
      <c r="K242">
        <f t="shared" ca="1" si="127"/>
        <v>78266</v>
      </c>
      <c r="L242">
        <f t="shared" ca="1" si="128"/>
        <v>4</v>
      </c>
      <c r="M242" t="str">
        <f t="shared" ca="1" si="129"/>
        <v>Alberta</v>
      </c>
      <c r="N242">
        <f t="shared" ca="1" si="130"/>
        <v>313064</v>
      </c>
      <c r="O242">
        <f t="shared" ca="1" si="131"/>
        <v>160235.95427829243</v>
      </c>
      <c r="P242">
        <f t="shared" ca="1" si="132"/>
        <v>112690.79735967993</v>
      </c>
      <c r="Q242">
        <f t="shared" ca="1" si="133"/>
        <v>96546</v>
      </c>
      <c r="R242">
        <f t="shared" ca="1" si="134"/>
        <v>81.381152420924195</v>
      </c>
      <c r="S242">
        <f t="shared" ca="1" si="135"/>
        <v>3268.6765785788843</v>
      </c>
      <c r="T242">
        <f t="shared" ca="1" si="136"/>
        <v>429023.47393825883</v>
      </c>
      <c r="U242">
        <f t="shared" ca="1" si="137"/>
        <v>256863.33543071334</v>
      </c>
      <c r="V242">
        <f t="shared" ca="1" si="138"/>
        <v>172160.13850754549</v>
      </c>
      <c r="AF242" s="7">
        <f t="shared" ca="1" si="117"/>
        <v>1</v>
      </c>
      <c r="AG242">
        <f t="shared" ca="1" si="118"/>
        <v>0</v>
      </c>
      <c r="AI242" s="8"/>
      <c r="AN242" s="7">
        <f ca="1">IF(Table1[[#This Row],[Column5]]="Teaching",1,0)</f>
        <v>0</v>
      </c>
      <c r="AO242">
        <f ca="1">IF(Table1[[#This Row],[Column5]]="Health",1,0)</f>
        <v>0</v>
      </c>
      <c r="AP242">
        <f ca="1">IF(Table1[[#This Row],[Column5]]="IT",1,0)</f>
        <v>0</v>
      </c>
      <c r="AQ242">
        <f ca="1">IF(Table1[[#This Row],[Column5]]="Construction",1,0)</f>
        <v>0</v>
      </c>
      <c r="AR242">
        <f ca="1">IF(Table1[[#This Row],[Column5]]="Agriculture",1,0)</f>
        <v>1</v>
      </c>
      <c r="AS242">
        <f ca="1">IF(Table1[[#This Row],[Column5]]="General",1,0)</f>
        <v>0</v>
      </c>
      <c r="AT242" s="8"/>
      <c r="AZ242" s="7">
        <f t="shared" ca="1" si="155"/>
        <v>8794.4846667900565</v>
      </c>
      <c r="BC242" s="8"/>
      <c r="BE242" s="7">
        <f t="shared" ca="1" si="139"/>
        <v>0</v>
      </c>
      <c r="BG242" s="8"/>
      <c r="BI242" s="7"/>
      <c r="BJ242" s="21">
        <f t="shared" ca="1" si="140"/>
        <v>0.14927418524937508</v>
      </c>
      <c r="BK242">
        <f t="shared" ca="1" si="141"/>
        <v>1</v>
      </c>
      <c r="BL242" s="8"/>
      <c r="BN242" s="7">
        <f t="shared" ca="1" si="142"/>
        <v>0</v>
      </c>
      <c r="BO242" s="42">
        <f t="shared" ca="1" si="143"/>
        <v>0</v>
      </c>
      <c r="BP242" s="42">
        <f t="shared" ca="1" si="144"/>
        <v>0</v>
      </c>
      <c r="BQ242" s="42">
        <f t="shared" ca="1" si="145"/>
        <v>0</v>
      </c>
      <c r="BR242" s="42">
        <f t="shared" ca="1" si="146"/>
        <v>0</v>
      </c>
      <c r="BS242" s="42">
        <f t="shared" ca="1" si="147"/>
        <v>0</v>
      </c>
      <c r="BT242" s="42">
        <f t="shared" ca="1" si="148"/>
        <v>0</v>
      </c>
      <c r="BU242" s="42">
        <f t="shared" ca="1" si="149"/>
        <v>0</v>
      </c>
      <c r="BV242" s="42">
        <f t="shared" ca="1" si="150"/>
        <v>0</v>
      </c>
      <c r="BW242" s="42">
        <f t="shared" ca="1" si="151"/>
        <v>58472</v>
      </c>
      <c r="BX242" s="8">
        <f t="shared" ca="1" si="152"/>
        <v>0</v>
      </c>
      <c r="BZ242" s="7">
        <f t="shared" ca="1" si="153"/>
        <v>0</v>
      </c>
      <c r="CA242" s="42"/>
      <c r="CB242" s="42"/>
      <c r="CC242" s="42"/>
      <c r="CD242" s="8"/>
      <c r="CF242" s="7">
        <f t="shared" ca="1" si="154"/>
        <v>43</v>
      </c>
      <c r="CG242" s="42"/>
      <c r="CH242" s="8"/>
    </row>
    <row r="243" spans="2:86" x14ac:dyDescent="0.3">
      <c r="B243">
        <f t="shared" ca="1" si="119"/>
        <v>1</v>
      </c>
      <c r="C243" t="str">
        <f t="shared" ca="1" si="120"/>
        <v>Men</v>
      </c>
      <c r="D243">
        <f t="shared" ca="1" si="121"/>
        <v>40</v>
      </c>
      <c r="E243">
        <f t="shared" ca="1" si="122"/>
        <v>5</v>
      </c>
      <c r="F243" t="str">
        <f ca="1">VLOOKUP(E243,$Y$4:$Z$10:Z248,2,0)</f>
        <v>General</v>
      </c>
      <c r="G243">
        <f t="shared" ca="1" si="123"/>
        <v>1</v>
      </c>
      <c r="H243" t="str">
        <f t="shared" ca="1" si="124"/>
        <v>Highschool</v>
      </c>
      <c r="I243">
        <f t="shared" ca="1" si="125"/>
        <v>0</v>
      </c>
      <c r="J243">
        <f t="shared" ca="1" si="126"/>
        <v>3</v>
      </c>
      <c r="K243">
        <f t="shared" ca="1" si="127"/>
        <v>62643</v>
      </c>
      <c r="L243">
        <f t="shared" ca="1" si="128"/>
        <v>2</v>
      </c>
      <c r="M243" t="str">
        <f t="shared" ca="1" si="129"/>
        <v>BC</v>
      </c>
      <c r="N243">
        <f t="shared" ca="1" si="130"/>
        <v>375858</v>
      </c>
      <c r="O243">
        <f t="shared" ca="1" si="131"/>
        <v>361825.44483464258</v>
      </c>
      <c r="P243">
        <f t="shared" ca="1" si="132"/>
        <v>172120.05771814453</v>
      </c>
      <c r="Q243">
        <f t="shared" ca="1" si="133"/>
        <v>73954</v>
      </c>
      <c r="R243">
        <f t="shared" ca="1" si="134"/>
        <v>123632.48465809756</v>
      </c>
      <c r="S243">
        <f t="shared" ca="1" si="135"/>
        <v>12682.80233257552</v>
      </c>
      <c r="T243">
        <f t="shared" ca="1" si="136"/>
        <v>560660.86005072005</v>
      </c>
      <c r="U243">
        <f t="shared" ca="1" si="137"/>
        <v>559411.92949274019</v>
      </c>
      <c r="V243">
        <f t="shared" ca="1" si="138"/>
        <v>1248.9305579798529</v>
      </c>
      <c r="AF243" s="7">
        <f t="shared" ca="1" si="117"/>
        <v>1</v>
      </c>
      <c r="AG243">
        <f t="shared" ca="1" si="118"/>
        <v>0</v>
      </c>
      <c r="AI243" s="8"/>
      <c r="AN243" s="7">
        <f ca="1">IF(Table1[[#This Row],[Column5]]="Teaching",1,0)</f>
        <v>0</v>
      </c>
      <c r="AO243">
        <f ca="1">IF(Table1[[#This Row],[Column5]]="Health",1,0)</f>
        <v>0</v>
      </c>
      <c r="AP243">
        <f ca="1">IF(Table1[[#This Row],[Column5]]="IT",1,0)</f>
        <v>0</v>
      </c>
      <c r="AQ243">
        <f ca="1">IF(Table1[[#This Row],[Column5]]="Construction",1,0)</f>
        <v>0</v>
      </c>
      <c r="AR243">
        <f ca="1">IF(Table1[[#This Row],[Column5]]="Agriculture",1,0)</f>
        <v>0</v>
      </c>
      <c r="AS243">
        <f ca="1">IF(Table1[[#This Row],[Column5]]="General",1,0)</f>
        <v>1</v>
      </c>
      <c r="AT243" s="8"/>
      <c r="AZ243" s="7">
        <f t="shared" ca="1" si="155"/>
        <v>52742.440648204654</v>
      </c>
      <c r="BC243" s="8"/>
      <c r="BE243" s="7">
        <f t="shared" ca="1" si="139"/>
        <v>0</v>
      </c>
      <c r="BG243" s="8"/>
      <c r="BI243" s="7"/>
      <c r="BJ243" s="21">
        <f t="shared" ca="1" si="140"/>
        <v>0.51183130055928638</v>
      </c>
      <c r="BK243">
        <f t="shared" ca="1" si="141"/>
        <v>0</v>
      </c>
      <c r="BL243" s="8"/>
      <c r="BN243" s="7">
        <f t="shared" ca="1" si="142"/>
        <v>0</v>
      </c>
      <c r="BO243" s="42">
        <f t="shared" ca="1" si="143"/>
        <v>0</v>
      </c>
      <c r="BP243" s="42">
        <f t="shared" ca="1" si="144"/>
        <v>0</v>
      </c>
      <c r="BQ243" s="42">
        <f t="shared" ca="1" si="145"/>
        <v>78266</v>
      </c>
      <c r="BR243" s="42">
        <f t="shared" ca="1" si="146"/>
        <v>0</v>
      </c>
      <c r="BS243" s="42">
        <f t="shared" ca="1" si="147"/>
        <v>0</v>
      </c>
      <c r="BT243" s="42">
        <f t="shared" ca="1" si="148"/>
        <v>0</v>
      </c>
      <c r="BU243" s="42">
        <f t="shared" ca="1" si="149"/>
        <v>0</v>
      </c>
      <c r="BV243" s="42">
        <f t="shared" ca="1" si="150"/>
        <v>0</v>
      </c>
      <c r="BW243" s="42">
        <f t="shared" ca="1" si="151"/>
        <v>0</v>
      </c>
      <c r="BX243" s="8">
        <f t="shared" ca="1" si="152"/>
        <v>0</v>
      </c>
      <c r="BZ243" s="7">
        <f t="shared" ca="1" si="153"/>
        <v>0</v>
      </c>
      <c r="CA243" s="42"/>
      <c r="CB243" s="42"/>
      <c r="CC243" s="42"/>
      <c r="CD243" s="8"/>
      <c r="CF243" s="7">
        <f t="shared" ca="1" si="154"/>
        <v>34</v>
      </c>
      <c r="CG243" s="42"/>
      <c r="CH243" s="8"/>
    </row>
    <row r="244" spans="2:86" x14ac:dyDescent="0.3">
      <c r="B244">
        <f t="shared" ca="1" si="119"/>
        <v>1</v>
      </c>
      <c r="C244" t="str">
        <f t="shared" ca="1" si="120"/>
        <v>Men</v>
      </c>
      <c r="D244">
        <f t="shared" ca="1" si="121"/>
        <v>43</v>
      </c>
      <c r="E244">
        <f t="shared" ca="1" si="122"/>
        <v>2</v>
      </c>
      <c r="F244" t="str">
        <f ca="1">VLOOKUP(E244,$Y$4:$Z$10:Z249,2,0)</f>
        <v>Construction</v>
      </c>
      <c r="G244">
        <f t="shared" ca="1" si="123"/>
        <v>4</v>
      </c>
      <c r="H244" t="str">
        <f t="shared" ca="1" si="124"/>
        <v>Technical</v>
      </c>
      <c r="I244">
        <f t="shared" ca="1" si="125"/>
        <v>4</v>
      </c>
      <c r="J244">
        <f t="shared" ca="1" si="126"/>
        <v>1</v>
      </c>
      <c r="K244">
        <f t="shared" ca="1" si="127"/>
        <v>26397</v>
      </c>
      <c r="L244">
        <f t="shared" ca="1" si="128"/>
        <v>1</v>
      </c>
      <c r="M244" t="str">
        <f t="shared" ca="1" si="129"/>
        <v>Yukon</v>
      </c>
      <c r="N244">
        <f t="shared" ca="1" si="130"/>
        <v>105588</v>
      </c>
      <c r="O244">
        <f t="shared" ca="1" si="131"/>
        <v>87120.520966251002</v>
      </c>
      <c r="P244">
        <f t="shared" ca="1" si="132"/>
        <v>22239.051668282318</v>
      </c>
      <c r="Q244">
        <f t="shared" ca="1" si="133"/>
        <v>12176</v>
      </c>
      <c r="R244">
        <f t="shared" ca="1" si="134"/>
        <v>40058.953026901028</v>
      </c>
      <c r="S244">
        <f t="shared" ca="1" si="135"/>
        <v>2324.2958755055965</v>
      </c>
      <c r="T244">
        <f t="shared" ca="1" si="136"/>
        <v>130151.34754378792</v>
      </c>
      <c r="U244">
        <f t="shared" ca="1" si="137"/>
        <v>139355.47399315203</v>
      </c>
      <c r="V244">
        <f t="shared" ca="1" si="138"/>
        <v>-9204.1264493641065</v>
      </c>
      <c r="AF244" s="7">
        <f t="shared" ca="1" si="117"/>
        <v>1</v>
      </c>
      <c r="AG244">
        <f t="shared" ca="1" si="118"/>
        <v>0</v>
      </c>
      <c r="AI244" s="8"/>
      <c r="AN244" s="7">
        <f ca="1">IF(Table1[[#This Row],[Column5]]="Teaching",1,0)</f>
        <v>0</v>
      </c>
      <c r="AO244">
        <f ca="1">IF(Table1[[#This Row],[Column5]]="Health",1,0)</f>
        <v>0</v>
      </c>
      <c r="AP244">
        <f ca="1">IF(Table1[[#This Row],[Column5]]="IT",1,0)</f>
        <v>0</v>
      </c>
      <c r="AQ244">
        <f ca="1">IF(Table1[[#This Row],[Column5]]="Construction",1,0)</f>
        <v>1</v>
      </c>
      <c r="AR244">
        <f ca="1">IF(Table1[[#This Row],[Column5]]="Agriculture",1,0)</f>
        <v>0</v>
      </c>
      <c r="AS244">
        <f ca="1">IF(Table1[[#This Row],[Column5]]="General",1,0)</f>
        <v>0</v>
      </c>
      <c r="AT244" s="8"/>
      <c r="AZ244" s="7">
        <f t="shared" ca="1" si="155"/>
        <v>56345.398679839964</v>
      </c>
      <c r="BC244" s="8"/>
      <c r="BE244" s="7">
        <f t="shared" ca="1" si="139"/>
        <v>1</v>
      </c>
      <c r="BG244" s="8"/>
      <c r="BI244" s="7"/>
      <c r="BJ244" s="21">
        <f t="shared" ca="1" si="140"/>
        <v>0.96266527474376651</v>
      </c>
      <c r="BK244">
        <f t="shared" ca="1" si="141"/>
        <v>0</v>
      </c>
      <c r="BL244" s="8"/>
      <c r="BN244" s="7">
        <f t="shared" ca="1" si="142"/>
        <v>0</v>
      </c>
      <c r="BO244" s="42">
        <f t="shared" ca="1" si="143"/>
        <v>62643</v>
      </c>
      <c r="BP244" s="42">
        <f t="shared" ca="1" si="144"/>
        <v>0</v>
      </c>
      <c r="BQ244" s="42">
        <f t="shared" ca="1" si="145"/>
        <v>0</v>
      </c>
      <c r="BR244" s="42">
        <f t="shared" ca="1" si="146"/>
        <v>0</v>
      </c>
      <c r="BS244" s="42">
        <f t="shared" ca="1" si="147"/>
        <v>0</v>
      </c>
      <c r="BT244" s="42">
        <f t="shared" ca="1" si="148"/>
        <v>0</v>
      </c>
      <c r="BU244" s="42">
        <f t="shared" ca="1" si="149"/>
        <v>0</v>
      </c>
      <c r="BV244" s="42">
        <f t="shared" ca="1" si="150"/>
        <v>0</v>
      </c>
      <c r="BW244" s="42">
        <f t="shared" ca="1" si="151"/>
        <v>0</v>
      </c>
      <c r="BX244" s="8">
        <f t="shared" ca="1" si="152"/>
        <v>0</v>
      </c>
      <c r="BZ244" s="7">
        <f t="shared" ca="1" si="153"/>
        <v>1</v>
      </c>
      <c r="CA244" s="42"/>
      <c r="CB244" s="42"/>
      <c r="CC244" s="42"/>
      <c r="CD244" s="8"/>
      <c r="CF244" s="7">
        <f t="shared" ca="1" si="154"/>
        <v>0</v>
      </c>
      <c r="CG244" s="42"/>
      <c r="CH244" s="8"/>
    </row>
    <row r="245" spans="2:86" x14ac:dyDescent="0.3">
      <c r="B245">
        <f t="shared" ca="1" si="119"/>
        <v>1</v>
      </c>
      <c r="C245" t="str">
        <f t="shared" ca="1" si="120"/>
        <v>Men</v>
      </c>
      <c r="D245">
        <f t="shared" ca="1" si="121"/>
        <v>26</v>
      </c>
      <c r="E245">
        <f t="shared" ca="1" si="122"/>
        <v>5</v>
      </c>
      <c r="F245" t="str">
        <f ca="1">VLOOKUP(E245,$Y$4:$Z$10:Z250,2,0)</f>
        <v>General</v>
      </c>
      <c r="G245">
        <f t="shared" ca="1" si="123"/>
        <v>2</v>
      </c>
      <c r="H245" t="str">
        <f t="shared" ca="1" si="124"/>
        <v>College</v>
      </c>
      <c r="I245">
        <f t="shared" ca="1" si="125"/>
        <v>1</v>
      </c>
      <c r="J245">
        <f t="shared" ca="1" si="126"/>
        <v>1</v>
      </c>
      <c r="K245">
        <f t="shared" ca="1" si="127"/>
        <v>51503</v>
      </c>
      <c r="L245">
        <f t="shared" ca="1" si="128"/>
        <v>10</v>
      </c>
      <c r="M245" t="str">
        <f t="shared" ca="1" si="129"/>
        <v>Nova Scotia</v>
      </c>
      <c r="N245">
        <f t="shared" ca="1" si="130"/>
        <v>309018</v>
      </c>
      <c r="O245">
        <f t="shared" ca="1" si="131"/>
        <v>255214.90665896976</v>
      </c>
      <c r="P245">
        <f t="shared" ca="1" si="132"/>
        <v>46388.284960052013</v>
      </c>
      <c r="Q245">
        <f t="shared" ca="1" si="133"/>
        <v>23851</v>
      </c>
      <c r="R245">
        <f t="shared" ca="1" si="134"/>
        <v>94333.485913724886</v>
      </c>
      <c r="S245">
        <f t="shared" ca="1" si="135"/>
        <v>52917.774297814292</v>
      </c>
      <c r="T245">
        <f t="shared" ca="1" si="136"/>
        <v>408324.05925786629</v>
      </c>
      <c r="U245">
        <f t="shared" ca="1" si="137"/>
        <v>373399.39257269463</v>
      </c>
      <c r="V245">
        <f t="shared" ca="1" si="138"/>
        <v>34924.666685171658</v>
      </c>
      <c r="AF245" s="7">
        <f t="shared" ca="1" si="117"/>
        <v>1</v>
      </c>
      <c r="AG245">
        <f t="shared" ca="1" si="118"/>
        <v>0</v>
      </c>
      <c r="AI245" s="8"/>
      <c r="AN245" s="7">
        <f ca="1">IF(Table1[[#This Row],[Column5]]="Teaching",1,0)</f>
        <v>0</v>
      </c>
      <c r="AO245">
        <f ca="1">IF(Table1[[#This Row],[Column5]]="Health",1,0)</f>
        <v>0</v>
      </c>
      <c r="AP245">
        <f ca="1">IF(Table1[[#This Row],[Column5]]="IT",1,0)</f>
        <v>0</v>
      </c>
      <c r="AQ245">
        <f ca="1">IF(Table1[[#This Row],[Column5]]="Construction",1,0)</f>
        <v>0</v>
      </c>
      <c r="AR245">
        <f ca="1">IF(Table1[[#This Row],[Column5]]="Agriculture",1,0)</f>
        <v>0</v>
      </c>
      <c r="AS245">
        <f ca="1">IF(Table1[[#This Row],[Column5]]="General",1,0)</f>
        <v>1</v>
      </c>
      <c r="AT245" s="8"/>
      <c r="AZ245" s="7">
        <f t="shared" ca="1" si="155"/>
        <v>57373.352572714844</v>
      </c>
      <c r="BC245" s="8"/>
      <c r="BE245" s="7">
        <f t="shared" ca="1" si="139"/>
        <v>0</v>
      </c>
      <c r="BG245" s="8"/>
      <c r="BI245" s="7"/>
      <c r="BJ245" s="21">
        <f t="shared" ca="1" si="140"/>
        <v>0.82509869460782481</v>
      </c>
      <c r="BK245">
        <f t="shared" ca="1" si="141"/>
        <v>0</v>
      </c>
      <c r="BL245" s="8"/>
      <c r="BN245" s="7">
        <f t="shared" ca="1" si="142"/>
        <v>0</v>
      </c>
      <c r="BO245" s="42">
        <f t="shared" ca="1" si="143"/>
        <v>0</v>
      </c>
      <c r="BP245" s="42">
        <f t="shared" ca="1" si="144"/>
        <v>0</v>
      </c>
      <c r="BQ245" s="42">
        <f t="shared" ca="1" si="145"/>
        <v>0</v>
      </c>
      <c r="BR245" s="42">
        <f t="shared" ca="1" si="146"/>
        <v>0</v>
      </c>
      <c r="BS245" s="42">
        <f t="shared" ca="1" si="147"/>
        <v>0</v>
      </c>
      <c r="BT245" s="42">
        <f t="shared" ca="1" si="148"/>
        <v>0</v>
      </c>
      <c r="BU245" s="42">
        <f t="shared" ca="1" si="149"/>
        <v>0</v>
      </c>
      <c r="BV245" s="42">
        <f t="shared" ca="1" si="150"/>
        <v>0</v>
      </c>
      <c r="BW245" s="42">
        <f t="shared" ca="1" si="151"/>
        <v>0</v>
      </c>
      <c r="BX245" s="8">
        <f t="shared" ca="1" si="152"/>
        <v>0</v>
      </c>
      <c r="BZ245" s="7">
        <f t="shared" ca="1" si="153"/>
        <v>1</v>
      </c>
      <c r="CA245" s="42"/>
      <c r="CB245" s="42"/>
      <c r="CC245" s="42"/>
      <c r="CD245" s="8"/>
      <c r="CF245" s="7">
        <f t="shared" ca="1" si="154"/>
        <v>0</v>
      </c>
      <c r="CG245" s="42"/>
      <c r="CH245" s="8"/>
    </row>
    <row r="246" spans="2:86" x14ac:dyDescent="0.3">
      <c r="B246">
        <f t="shared" ca="1" si="119"/>
        <v>1</v>
      </c>
      <c r="C246" t="str">
        <f t="shared" ca="1" si="120"/>
        <v>Men</v>
      </c>
      <c r="D246">
        <f t="shared" ca="1" si="121"/>
        <v>43</v>
      </c>
      <c r="E246">
        <f t="shared" ca="1" si="122"/>
        <v>2</v>
      </c>
      <c r="F246" t="str">
        <f ca="1">VLOOKUP(E246,$Y$4:$Z$10:Z251,2,0)</f>
        <v>Construction</v>
      </c>
      <c r="G246">
        <f t="shared" ca="1" si="123"/>
        <v>2</v>
      </c>
      <c r="H246" t="str">
        <f t="shared" ca="1" si="124"/>
        <v>College</v>
      </c>
      <c r="I246">
        <f t="shared" ca="1" si="125"/>
        <v>0</v>
      </c>
      <c r="J246">
        <f t="shared" ca="1" si="126"/>
        <v>3</v>
      </c>
      <c r="K246">
        <f t="shared" ca="1" si="127"/>
        <v>28204</v>
      </c>
      <c r="L246">
        <f t="shared" ca="1" si="128"/>
        <v>8</v>
      </c>
      <c r="M246" t="str">
        <f t="shared" ca="1" si="129"/>
        <v>NewFarmland</v>
      </c>
      <c r="N246">
        <f t="shared" ca="1" si="130"/>
        <v>141020</v>
      </c>
      <c r="O246">
        <f t="shared" ca="1" si="131"/>
        <v>108763.67055249943</v>
      </c>
      <c r="P246">
        <f t="shared" ca="1" si="132"/>
        <v>17698.76673030866</v>
      </c>
      <c r="Q246">
        <f t="shared" ca="1" si="133"/>
        <v>362</v>
      </c>
      <c r="R246">
        <f t="shared" ca="1" si="134"/>
        <v>43989.23461070194</v>
      </c>
      <c r="S246">
        <f t="shared" ca="1" si="135"/>
        <v>41685.978684988993</v>
      </c>
      <c r="T246">
        <f t="shared" ca="1" si="136"/>
        <v>200404.74541529763</v>
      </c>
      <c r="U246">
        <f t="shared" ca="1" si="137"/>
        <v>153114.90516320139</v>
      </c>
      <c r="V246">
        <f t="shared" ca="1" si="138"/>
        <v>47289.840252096241</v>
      </c>
      <c r="AF246" s="7">
        <f t="shared" ca="1" si="117"/>
        <v>0</v>
      </c>
      <c r="AG246">
        <f t="shared" ca="1" si="118"/>
        <v>1</v>
      </c>
      <c r="AI246" s="8"/>
      <c r="AN246" s="7">
        <f ca="1">IF(Table1[[#This Row],[Column5]]="Teaching",1,0)</f>
        <v>0</v>
      </c>
      <c r="AO246">
        <f ca="1">IF(Table1[[#This Row],[Column5]]="Health",1,0)</f>
        <v>0</v>
      </c>
      <c r="AP246">
        <f ca="1">IF(Table1[[#This Row],[Column5]]="IT",1,0)</f>
        <v>0</v>
      </c>
      <c r="AQ246">
        <f ca="1">IF(Table1[[#This Row],[Column5]]="Construction",1,0)</f>
        <v>1</v>
      </c>
      <c r="AR246">
        <f ca="1">IF(Table1[[#This Row],[Column5]]="Agriculture",1,0)</f>
        <v>0</v>
      </c>
      <c r="AS246">
        <f ca="1">IF(Table1[[#This Row],[Column5]]="General",1,0)</f>
        <v>0</v>
      </c>
      <c r="AT246" s="8"/>
      <c r="AZ246" s="7">
        <f t="shared" ca="1" si="155"/>
        <v>22239.051668282318</v>
      </c>
      <c r="BC246" s="8"/>
      <c r="BE246" s="7">
        <f t="shared" ca="1" si="139"/>
        <v>0</v>
      </c>
      <c r="BG246" s="8"/>
      <c r="BI246" s="7"/>
      <c r="BJ246" s="21">
        <f t="shared" ca="1" si="140"/>
        <v>0.82589009914946621</v>
      </c>
      <c r="BK246">
        <f t="shared" ca="1" si="141"/>
        <v>0</v>
      </c>
      <c r="BL246" s="8"/>
      <c r="BN246" s="7">
        <f t="shared" ca="1" si="142"/>
        <v>51503</v>
      </c>
      <c r="BO246" s="42">
        <f t="shared" ca="1" si="143"/>
        <v>0</v>
      </c>
      <c r="BP246" s="42">
        <f t="shared" ca="1" si="144"/>
        <v>0</v>
      </c>
      <c r="BQ246" s="42">
        <f t="shared" ca="1" si="145"/>
        <v>0</v>
      </c>
      <c r="BR246" s="42">
        <f t="shared" ca="1" si="146"/>
        <v>0</v>
      </c>
      <c r="BS246" s="42">
        <f t="shared" ca="1" si="147"/>
        <v>0</v>
      </c>
      <c r="BT246" s="42">
        <f t="shared" ca="1" si="148"/>
        <v>0</v>
      </c>
      <c r="BU246" s="42">
        <f t="shared" ca="1" si="149"/>
        <v>0</v>
      </c>
      <c r="BV246" s="42">
        <f t="shared" ca="1" si="150"/>
        <v>0</v>
      </c>
      <c r="BW246" s="42">
        <f t="shared" ca="1" si="151"/>
        <v>51503</v>
      </c>
      <c r="BX246" s="8">
        <f t="shared" ca="1" si="152"/>
        <v>0</v>
      </c>
      <c r="BZ246" s="7">
        <f t="shared" ca="1" si="153"/>
        <v>1</v>
      </c>
      <c r="CA246" s="42"/>
      <c r="CB246" s="42"/>
      <c r="CC246" s="42"/>
      <c r="CD246" s="8"/>
      <c r="CF246" s="7">
        <f t="shared" ca="1" si="154"/>
        <v>0</v>
      </c>
      <c r="CG246" s="42"/>
      <c r="CH246" s="8"/>
    </row>
    <row r="247" spans="2:86" x14ac:dyDescent="0.3">
      <c r="B247">
        <f t="shared" ca="1" si="119"/>
        <v>2</v>
      </c>
      <c r="C247" t="str">
        <f t="shared" ca="1" si="120"/>
        <v>Women</v>
      </c>
      <c r="D247">
        <f t="shared" ca="1" si="121"/>
        <v>45</v>
      </c>
      <c r="E247">
        <f t="shared" ca="1" si="122"/>
        <v>1</v>
      </c>
      <c r="F247" t="str">
        <f ca="1">VLOOKUP(E247,$Y$4:$Z$10:Z252,2,0)</f>
        <v>Health</v>
      </c>
      <c r="G247">
        <f t="shared" ca="1" si="123"/>
        <v>2</v>
      </c>
      <c r="H247" t="str">
        <f t="shared" ca="1" si="124"/>
        <v>College</v>
      </c>
      <c r="I247">
        <f t="shared" ca="1" si="125"/>
        <v>4</v>
      </c>
      <c r="J247">
        <f t="shared" ca="1" si="126"/>
        <v>1</v>
      </c>
      <c r="K247">
        <f t="shared" ca="1" si="127"/>
        <v>36271</v>
      </c>
      <c r="L247">
        <f t="shared" ca="1" si="128"/>
        <v>9</v>
      </c>
      <c r="M247" t="str">
        <f t="shared" ca="1" si="129"/>
        <v>New Bruncwick</v>
      </c>
      <c r="N247">
        <f t="shared" ca="1" si="130"/>
        <v>145084</v>
      </c>
      <c r="O247">
        <f t="shared" ca="1" si="131"/>
        <v>60939.562663173885</v>
      </c>
      <c r="P247">
        <f t="shared" ca="1" si="132"/>
        <v>31180.166191342647</v>
      </c>
      <c r="Q247">
        <f t="shared" ca="1" si="133"/>
        <v>23987</v>
      </c>
      <c r="R247">
        <f t="shared" ca="1" si="134"/>
        <v>24612.41988521352</v>
      </c>
      <c r="S247">
        <f t="shared" ca="1" si="135"/>
        <v>32282.564400150375</v>
      </c>
      <c r="T247">
        <f t="shared" ca="1" si="136"/>
        <v>208546.73059149302</v>
      </c>
      <c r="U247">
        <f t="shared" ca="1" si="137"/>
        <v>109538.9825483874</v>
      </c>
      <c r="V247">
        <f t="shared" ca="1" si="138"/>
        <v>99007.748043105617</v>
      </c>
      <c r="AF247" s="7">
        <f t="shared" ca="1" si="117"/>
        <v>0</v>
      </c>
      <c r="AG247">
        <f t="shared" ca="1" si="118"/>
        <v>1</v>
      </c>
      <c r="AI247" s="8"/>
      <c r="AN247" s="7">
        <f ca="1">IF(Table1[[#This Row],[Column5]]="Teaching",1,0)</f>
        <v>0</v>
      </c>
      <c r="AO247">
        <f ca="1">IF(Table1[[#This Row],[Column5]]="Health",1,0)</f>
        <v>1</v>
      </c>
      <c r="AP247">
        <f ca="1">IF(Table1[[#This Row],[Column5]]="IT",1,0)</f>
        <v>0</v>
      </c>
      <c r="AQ247">
        <f ca="1">IF(Table1[[#This Row],[Column5]]="Construction",1,0)</f>
        <v>0</v>
      </c>
      <c r="AR247">
        <f ca="1">IF(Table1[[#This Row],[Column5]]="Agriculture",1,0)</f>
        <v>0</v>
      </c>
      <c r="AS247">
        <f ca="1">IF(Table1[[#This Row],[Column5]]="General",1,0)</f>
        <v>0</v>
      </c>
      <c r="AT247" s="8"/>
      <c r="AZ247" s="7">
        <f t="shared" ca="1" si="155"/>
        <v>46388.284960052013</v>
      </c>
      <c r="BC247" s="8"/>
      <c r="BE247" s="7">
        <f t="shared" ca="1" si="139"/>
        <v>0</v>
      </c>
      <c r="BG247" s="8"/>
      <c r="BI247" s="7"/>
      <c r="BJ247" s="21">
        <f t="shared" ca="1" si="140"/>
        <v>0.77126415084739353</v>
      </c>
      <c r="BK247">
        <f t="shared" ca="1" si="141"/>
        <v>0</v>
      </c>
      <c r="BL247" s="8"/>
      <c r="BN247" s="7">
        <f t="shared" ca="1" si="142"/>
        <v>0</v>
      </c>
      <c r="BO247" s="42">
        <f t="shared" ca="1" si="143"/>
        <v>0</v>
      </c>
      <c r="BP247" s="42">
        <f t="shared" ca="1" si="144"/>
        <v>0</v>
      </c>
      <c r="BQ247" s="42">
        <f t="shared" ca="1" si="145"/>
        <v>0</v>
      </c>
      <c r="BR247" s="42">
        <f t="shared" ca="1" si="146"/>
        <v>0</v>
      </c>
      <c r="BS247" s="42">
        <f t="shared" ca="1" si="147"/>
        <v>0</v>
      </c>
      <c r="BT247" s="42">
        <f t="shared" ca="1" si="148"/>
        <v>0</v>
      </c>
      <c r="BU247" s="42">
        <f t="shared" ca="1" si="149"/>
        <v>28204</v>
      </c>
      <c r="BV247" s="42">
        <f t="shared" ca="1" si="150"/>
        <v>0</v>
      </c>
      <c r="BW247" s="42">
        <f t="shared" ca="1" si="151"/>
        <v>0</v>
      </c>
      <c r="BX247" s="8">
        <f t="shared" ca="1" si="152"/>
        <v>0</v>
      </c>
      <c r="BZ247" s="7">
        <f t="shared" ca="1" si="153"/>
        <v>1</v>
      </c>
      <c r="CA247" s="42"/>
      <c r="CB247" s="42"/>
      <c r="CC247" s="42"/>
      <c r="CD247" s="8"/>
      <c r="CF247" s="7">
        <f t="shared" ca="1" si="154"/>
        <v>0</v>
      </c>
      <c r="CG247" s="42"/>
      <c r="CH247" s="8"/>
    </row>
    <row r="248" spans="2:86" x14ac:dyDescent="0.3">
      <c r="B248">
        <f t="shared" ca="1" si="119"/>
        <v>2</v>
      </c>
      <c r="C248" t="str">
        <f t="shared" ca="1" si="120"/>
        <v>Women</v>
      </c>
      <c r="D248">
        <f t="shared" ca="1" si="121"/>
        <v>32</v>
      </c>
      <c r="E248">
        <f t="shared" ca="1" si="122"/>
        <v>1</v>
      </c>
      <c r="F248" t="str">
        <f ca="1">VLOOKUP(E248,$Y$4:$Z$10:Z253,2,0)</f>
        <v>Health</v>
      </c>
      <c r="G248">
        <f t="shared" ca="1" si="123"/>
        <v>2</v>
      </c>
      <c r="H248" t="str">
        <f t="shared" ca="1" si="124"/>
        <v>College</v>
      </c>
      <c r="I248">
        <f t="shared" ca="1" si="125"/>
        <v>2</v>
      </c>
      <c r="J248">
        <f t="shared" ca="1" si="126"/>
        <v>2</v>
      </c>
      <c r="K248">
        <f t="shared" ca="1" si="127"/>
        <v>71683</v>
      </c>
      <c r="L248">
        <f t="shared" ca="1" si="128"/>
        <v>1</v>
      </c>
      <c r="M248" t="str">
        <f t="shared" ca="1" si="129"/>
        <v>Yukon</v>
      </c>
      <c r="N248">
        <f t="shared" ca="1" si="130"/>
        <v>215049</v>
      </c>
      <c r="O248">
        <f t="shared" ca="1" si="131"/>
        <v>59731.928912260759</v>
      </c>
      <c r="P248">
        <f t="shared" ca="1" si="132"/>
        <v>16206.128446860163</v>
      </c>
      <c r="Q248">
        <f t="shared" ca="1" si="133"/>
        <v>5008</v>
      </c>
      <c r="R248">
        <f t="shared" ca="1" si="134"/>
        <v>11709.66837384308</v>
      </c>
      <c r="S248">
        <f t="shared" ca="1" si="135"/>
        <v>49743.375214884654</v>
      </c>
      <c r="T248">
        <f t="shared" ca="1" si="136"/>
        <v>280998.50366174482</v>
      </c>
      <c r="U248">
        <f t="shared" ca="1" si="137"/>
        <v>76449.597286103846</v>
      </c>
      <c r="V248">
        <f t="shared" ca="1" si="138"/>
        <v>204548.90637564097</v>
      </c>
      <c r="AF248" s="7">
        <f t="shared" ca="1" si="117"/>
        <v>1</v>
      </c>
      <c r="AG248">
        <f t="shared" ca="1" si="118"/>
        <v>0</v>
      </c>
      <c r="AI248" s="8"/>
      <c r="AN248" s="7">
        <f ca="1">IF(Table1[[#This Row],[Column5]]="Teaching",1,0)</f>
        <v>0</v>
      </c>
      <c r="AO248">
        <f ca="1">IF(Table1[[#This Row],[Column5]]="Health",1,0)</f>
        <v>1</v>
      </c>
      <c r="AP248">
        <f ca="1">IF(Table1[[#This Row],[Column5]]="IT",1,0)</f>
        <v>0</v>
      </c>
      <c r="AQ248">
        <f ca="1">IF(Table1[[#This Row],[Column5]]="Construction",1,0)</f>
        <v>0</v>
      </c>
      <c r="AR248">
        <f ca="1">IF(Table1[[#This Row],[Column5]]="Agriculture",1,0)</f>
        <v>0</v>
      </c>
      <c r="AS248">
        <f ca="1">IF(Table1[[#This Row],[Column5]]="General",1,0)</f>
        <v>0</v>
      </c>
      <c r="AT248" s="8"/>
      <c r="AZ248" s="7">
        <f t="shared" ca="1" si="155"/>
        <v>5899.588910102887</v>
      </c>
      <c r="BC248" s="8"/>
      <c r="BE248" s="7">
        <f t="shared" ca="1" si="139"/>
        <v>0</v>
      </c>
      <c r="BG248" s="8"/>
      <c r="BI248" s="7"/>
      <c r="BJ248" s="21">
        <f t="shared" ca="1" si="140"/>
        <v>0.42002951850771886</v>
      </c>
      <c r="BK248">
        <f t="shared" ca="1" si="141"/>
        <v>0</v>
      </c>
      <c r="BL248" s="8"/>
      <c r="BN248" s="7">
        <f t="shared" ca="1" si="142"/>
        <v>0</v>
      </c>
      <c r="BO248" s="42">
        <f t="shared" ca="1" si="143"/>
        <v>0</v>
      </c>
      <c r="BP248" s="42">
        <f t="shared" ca="1" si="144"/>
        <v>0</v>
      </c>
      <c r="BQ248" s="42">
        <f t="shared" ca="1" si="145"/>
        <v>0</v>
      </c>
      <c r="BR248" s="42">
        <f t="shared" ca="1" si="146"/>
        <v>0</v>
      </c>
      <c r="BS248" s="42">
        <f t="shared" ca="1" si="147"/>
        <v>0</v>
      </c>
      <c r="BT248" s="42">
        <f t="shared" ca="1" si="148"/>
        <v>0</v>
      </c>
      <c r="BU248" s="42">
        <f t="shared" ca="1" si="149"/>
        <v>0</v>
      </c>
      <c r="BV248" s="42">
        <f t="shared" ca="1" si="150"/>
        <v>36271</v>
      </c>
      <c r="BW248" s="42">
        <f t="shared" ca="1" si="151"/>
        <v>0</v>
      </c>
      <c r="BX248" s="8">
        <f t="shared" ca="1" si="152"/>
        <v>0</v>
      </c>
      <c r="BZ248" s="7">
        <f t="shared" ca="1" si="153"/>
        <v>0</v>
      </c>
      <c r="CA248" s="42"/>
      <c r="CB248" s="42"/>
      <c r="CC248" s="42"/>
      <c r="CD248" s="8"/>
      <c r="CF248" s="7">
        <f t="shared" ca="1" si="154"/>
        <v>45</v>
      </c>
      <c r="CG248" s="42"/>
      <c r="CH248" s="8"/>
    </row>
    <row r="249" spans="2:86" x14ac:dyDescent="0.3">
      <c r="B249">
        <f t="shared" ca="1" si="119"/>
        <v>1</v>
      </c>
      <c r="C249" t="str">
        <f t="shared" ca="1" si="120"/>
        <v>Men</v>
      </c>
      <c r="D249">
        <f t="shared" ca="1" si="121"/>
        <v>43</v>
      </c>
      <c r="E249">
        <f t="shared" ca="1" si="122"/>
        <v>4</v>
      </c>
      <c r="F249" t="str">
        <f ca="1">VLOOKUP(E249,$Y$4:$Z$10:Z254,2,0)</f>
        <v>IT</v>
      </c>
      <c r="G249">
        <f t="shared" ca="1" si="123"/>
        <v>3</v>
      </c>
      <c r="H249" t="str">
        <f t="shared" ca="1" si="124"/>
        <v>University</v>
      </c>
      <c r="I249">
        <f t="shared" ca="1" si="125"/>
        <v>1</v>
      </c>
      <c r="J249">
        <f t="shared" ca="1" si="126"/>
        <v>1</v>
      </c>
      <c r="K249">
        <f t="shared" ca="1" si="127"/>
        <v>74473</v>
      </c>
      <c r="L249">
        <f t="shared" ca="1" si="128"/>
        <v>6</v>
      </c>
      <c r="M249" t="str">
        <f t="shared" ca="1" si="129"/>
        <v>Manitoba</v>
      </c>
      <c r="N249">
        <f t="shared" ca="1" si="130"/>
        <v>223419</v>
      </c>
      <c r="O249">
        <f t="shared" ca="1" si="131"/>
        <v>186231.23795769326</v>
      </c>
      <c r="P249">
        <f t="shared" ca="1" si="132"/>
        <v>13025.138056536671</v>
      </c>
      <c r="Q249">
        <f t="shared" ca="1" si="133"/>
        <v>8972</v>
      </c>
      <c r="R249">
        <f t="shared" ca="1" si="134"/>
        <v>46964.21513188292</v>
      </c>
      <c r="S249">
        <f t="shared" ca="1" si="135"/>
        <v>98666.205966878042</v>
      </c>
      <c r="T249">
        <f t="shared" ca="1" si="136"/>
        <v>335110.34402341471</v>
      </c>
      <c r="U249">
        <f t="shared" ca="1" si="137"/>
        <v>242167.45308957619</v>
      </c>
      <c r="V249">
        <f t="shared" ca="1" si="138"/>
        <v>92942.890933838527</v>
      </c>
      <c r="AF249" s="7">
        <f t="shared" ca="1" si="117"/>
        <v>0</v>
      </c>
      <c r="AG249">
        <f t="shared" ca="1" si="118"/>
        <v>1</v>
      </c>
      <c r="AI249" s="8"/>
      <c r="AN249" s="7">
        <f ca="1">IF(Table1[[#This Row],[Column5]]="Teaching",1,0)</f>
        <v>0</v>
      </c>
      <c r="AO249">
        <f ca="1">IF(Table1[[#This Row],[Column5]]="Health",1,0)</f>
        <v>0</v>
      </c>
      <c r="AP249">
        <f ca="1">IF(Table1[[#This Row],[Column5]]="IT",1,0)</f>
        <v>1</v>
      </c>
      <c r="AQ249">
        <f ca="1">IF(Table1[[#This Row],[Column5]]="Construction",1,0)</f>
        <v>0</v>
      </c>
      <c r="AR249">
        <f ca="1">IF(Table1[[#This Row],[Column5]]="Agriculture",1,0)</f>
        <v>0</v>
      </c>
      <c r="AS249">
        <f ca="1">IF(Table1[[#This Row],[Column5]]="General",1,0)</f>
        <v>0</v>
      </c>
      <c r="AT249" s="8"/>
      <c r="AZ249" s="7">
        <f t="shared" ca="1" si="155"/>
        <v>31180.166191342647</v>
      </c>
      <c r="BC249" s="8"/>
      <c r="BE249" s="7">
        <f t="shared" ca="1" si="139"/>
        <v>0</v>
      </c>
      <c r="BG249" s="8"/>
      <c r="BI249" s="7"/>
      <c r="BJ249" s="21">
        <f t="shared" ca="1" si="140"/>
        <v>0.2777596218176358</v>
      </c>
      <c r="BK249">
        <f t="shared" ca="1" si="141"/>
        <v>1</v>
      </c>
      <c r="BL249" s="8"/>
      <c r="BN249" s="7">
        <f t="shared" ca="1" si="142"/>
        <v>0</v>
      </c>
      <c r="BO249" s="42">
        <f t="shared" ca="1" si="143"/>
        <v>0</v>
      </c>
      <c r="BP249" s="42">
        <f t="shared" ca="1" si="144"/>
        <v>0</v>
      </c>
      <c r="BQ249" s="42">
        <f t="shared" ca="1" si="145"/>
        <v>0</v>
      </c>
      <c r="BR249" s="42">
        <f t="shared" ca="1" si="146"/>
        <v>0</v>
      </c>
      <c r="BS249" s="42">
        <f t="shared" ca="1" si="147"/>
        <v>0</v>
      </c>
      <c r="BT249" s="42">
        <f t="shared" ca="1" si="148"/>
        <v>0</v>
      </c>
      <c r="BU249" s="42">
        <f t="shared" ca="1" si="149"/>
        <v>0</v>
      </c>
      <c r="BV249" s="42">
        <f t="shared" ca="1" si="150"/>
        <v>0</v>
      </c>
      <c r="BW249" s="42">
        <f t="shared" ca="1" si="151"/>
        <v>0</v>
      </c>
      <c r="BX249" s="8">
        <f t="shared" ca="1" si="152"/>
        <v>0</v>
      </c>
      <c r="BZ249" s="7">
        <f t="shared" ca="1" si="153"/>
        <v>0</v>
      </c>
      <c r="CA249" s="42"/>
      <c r="CB249" s="42"/>
      <c r="CC249" s="42"/>
      <c r="CD249" s="8"/>
      <c r="CF249" s="7">
        <f t="shared" ca="1" si="154"/>
        <v>32</v>
      </c>
      <c r="CG249" s="42"/>
      <c r="CH249" s="8"/>
    </row>
    <row r="250" spans="2:86" x14ac:dyDescent="0.3">
      <c r="B250">
        <f t="shared" ca="1" si="119"/>
        <v>2</v>
      </c>
      <c r="C250" t="str">
        <f t="shared" ca="1" si="120"/>
        <v>Women</v>
      </c>
      <c r="D250">
        <f t="shared" ca="1" si="121"/>
        <v>38</v>
      </c>
      <c r="E250">
        <f t="shared" ca="1" si="122"/>
        <v>6</v>
      </c>
      <c r="F250" t="str">
        <f ca="1">VLOOKUP(E250,$Y$4:$Z$10:Z255,2,0)</f>
        <v>Agriculture</v>
      </c>
      <c r="G250">
        <f t="shared" ca="1" si="123"/>
        <v>5</v>
      </c>
      <c r="H250" t="str">
        <f t="shared" ca="1" si="124"/>
        <v>Other</v>
      </c>
      <c r="I250">
        <f t="shared" ca="1" si="125"/>
        <v>0</v>
      </c>
      <c r="J250">
        <f t="shared" ca="1" si="126"/>
        <v>1</v>
      </c>
      <c r="K250">
        <f t="shared" ca="1" si="127"/>
        <v>64191</v>
      </c>
      <c r="L250">
        <f t="shared" ca="1" si="128"/>
        <v>5</v>
      </c>
      <c r="M250" t="str">
        <f t="shared" ca="1" si="129"/>
        <v>Saskatchewan</v>
      </c>
      <c r="N250">
        <f t="shared" ca="1" si="130"/>
        <v>320955</v>
      </c>
      <c r="O250">
        <f t="shared" ca="1" si="131"/>
        <v>22881.222191362609</v>
      </c>
      <c r="P250">
        <f t="shared" ca="1" si="132"/>
        <v>6769.7695553354033</v>
      </c>
      <c r="Q250">
        <f t="shared" ca="1" si="133"/>
        <v>3180</v>
      </c>
      <c r="R250">
        <f t="shared" ca="1" si="134"/>
        <v>78911.6666033847</v>
      </c>
      <c r="S250">
        <f t="shared" ca="1" si="135"/>
        <v>5684.9543210506208</v>
      </c>
      <c r="T250">
        <f t="shared" ca="1" si="136"/>
        <v>333409.72387638601</v>
      </c>
      <c r="U250">
        <f t="shared" ca="1" si="137"/>
        <v>104972.88879474731</v>
      </c>
      <c r="V250">
        <f t="shared" ca="1" si="138"/>
        <v>228436.83508163871</v>
      </c>
      <c r="AF250" s="7">
        <f t="shared" ca="1" si="117"/>
        <v>1</v>
      </c>
      <c r="AG250">
        <f t="shared" ca="1" si="118"/>
        <v>0</v>
      </c>
      <c r="AI250" s="8"/>
      <c r="AN250" s="7">
        <f ca="1">IF(Table1[[#This Row],[Column5]]="Teaching",1,0)</f>
        <v>0</v>
      </c>
      <c r="AO250">
        <f ca="1">IF(Table1[[#This Row],[Column5]]="Health",1,0)</f>
        <v>0</v>
      </c>
      <c r="AP250">
        <f ca="1">IF(Table1[[#This Row],[Column5]]="IT",1,0)</f>
        <v>0</v>
      </c>
      <c r="AQ250">
        <f ca="1">IF(Table1[[#This Row],[Column5]]="Construction",1,0)</f>
        <v>0</v>
      </c>
      <c r="AR250">
        <f ca="1">IF(Table1[[#This Row],[Column5]]="Agriculture",1,0)</f>
        <v>1</v>
      </c>
      <c r="AS250">
        <f ca="1">IF(Table1[[#This Row],[Column5]]="General",1,0)</f>
        <v>0</v>
      </c>
      <c r="AT250" s="8"/>
      <c r="AZ250" s="7">
        <f t="shared" ca="1" si="155"/>
        <v>8103.0642234300813</v>
      </c>
      <c r="BC250" s="8"/>
      <c r="BE250" s="7">
        <f t="shared" ca="1" si="139"/>
        <v>0</v>
      </c>
      <c r="BG250" s="8"/>
      <c r="BI250" s="7"/>
      <c r="BJ250" s="21">
        <f t="shared" ca="1" si="140"/>
        <v>0.83355147931775386</v>
      </c>
      <c r="BK250">
        <f t="shared" ca="1" si="141"/>
        <v>0</v>
      </c>
      <c r="BL250" s="8"/>
      <c r="BN250" s="7">
        <f t="shared" ca="1" si="142"/>
        <v>74473</v>
      </c>
      <c r="BO250" s="42">
        <f t="shared" ca="1" si="143"/>
        <v>0</v>
      </c>
      <c r="BP250" s="42">
        <f t="shared" ca="1" si="144"/>
        <v>0</v>
      </c>
      <c r="BQ250" s="42">
        <f t="shared" ca="1" si="145"/>
        <v>0</v>
      </c>
      <c r="BR250" s="42">
        <f t="shared" ca="1" si="146"/>
        <v>0</v>
      </c>
      <c r="BS250" s="42">
        <f t="shared" ca="1" si="147"/>
        <v>74473</v>
      </c>
      <c r="BT250" s="42">
        <f t="shared" ca="1" si="148"/>
        <v>0</v>
      </c>
      <c r="BU250" s="42">
        <f t="shared" ca="1" si="149"/>
        <v>0</v>
      </c>
      <c r="BV250" s="42">
        <f t="shared" ca="1" si="150"/>
        <v>0</v>
      </c>
      <c r="BW250" s="42">
        <f t="shared" ca="1" si="151"/>
        <v>0</v>
      </c>
      <c r="BX250" s="8">
        <f t="shared" ca="1" si="152"/>
        <v>0</v>
      </c>
      <c r="BZ250" s="7">
        <f t="shared" ca="1" si="153"/>
        <v>0</v>
      </c>
      <c r="CA250" s="42"/>
      <c r="CB250" s="42"/>
      <c r="CC250" s="42"/>
      <c r="CD250" s="8"/>
      <c r="CF250" s="7">
        <f t="shared" ca="1" si="154"/>
        <v>43</v>
      </c>
      <c r="CG250" s="42"/>
      <c r="CH250" s="8"/>
    </row>
    <row r="251" spans="2:86" x14ac:dyDescent="0.3">
      <c r="B251">
        <f t="shared" ca="1" si="119"/>
        <v>1</v>
      </c>
      <c r="C251" t="str">
        <f t="shared" ca="1" si="120"/>
        <v>Men</v>
      </c>
      <c r="D251">
        <f t="shared" ca="1" si="121"/>
        <v>28</v>
      </c>
      <c r="E251">
        <f t="shared" ca="1" si="122"/>
        <v>4</v>
      </c>
      <c r="F251" t="str">
        <f ca="1">VLOOKUP(E251,$Y$4:$Z$10:Z256,2,0)</f>
        <v>IT</v>
      </c>
      <c r="G251">
        <f t="shared" ca="1" si="123"/>
        <v>2</v>
      </c>
      <c r="H251" t="str">
        <f t="shared" ca="1" si="124"/>
        <v>College</v>
      </c>
      <c r="I251">
        <f t="shared" ca="1" si="125"/>
        <v>2</v>
      </c>
      <c r="J251">
        <f t="shared" ca="1" si="126"/>
        <v>1</v>
      </c>
      <c r="K251">
        <f t="shared" ca="1" si="127"/>
        <v>79122</v>
      </c>
      <c r="L251">
        <f t="shared" ca="1" si="128"/>
        <v>3</v>
      </c>
      <c r="M251" t="str">
        <f t="shared" ca="1" si="129"/>
        <v>Northwest Ter</v>
      </c>
      <c r="N251">
        <f t="shared" ca="1" si="130"/>
        <v>474732</v>
      </c>
      <c r="O251">
        <f t="shared" ca="1" si="131"/>
        <v>211979.3350345236</v>
      </c>
      <c r="P251">
        <f t="shared" ca="1" si="132"/>
        <v>75902.143684597264</v>
      </c>
      <c r="Q251">
        <f t="shared" ca="1" si="133"/>
        <v>17090</v>
      </c>
      <c r="R251">
        <f t="shared" ca="1" si="134"/>
        <v>105386.23086696569</v>
      </c>
      <c r="S251">
        <f t="shared" ca="1" si="135"/>
        <v>51804.34723343877</v>
      </c>
      <c r="T251">
        <f t="shared" ca="1" si="136"/>
        <v>602438.49091803597</v>
      </c>
      <c r="U251">
        <f t="shared" ca="1" si="137"/>
        <v>334455.56590148929</v>
      </c>
      <c r="V251">
        <f t="shared" ca="1" si="138"/>
        <v>267982.92501654668</v>
      </c>
      <c r="AF251" s="7">
        <f t="shared" ca="1" si="117"/>
        <v>1</v>
      </c>
      <c r="AG251">
        <f t="shared" ca="1" si="118"/>
        <v>0</v>
      </c>
      <c r="AI251" s="8"/>
      <c r="AN251" s="7">
        <f ca="1">IF(Table1[[#This Row],[Column5]]="Teaching",1,0)</f>
        <v>0</v>
      </c>
      <c r="AO251">
        <f ca="1">IF(Table1[[#This Row],[Column5]]="Health",1,0)</f>
        <v>0</v>
      </c>
      <c r="AP251">
        <f ca="1">IF(Table1[[#This Row],[Column5]]="IT",1,0)</f>
        <v>1</v>
      </c>
      <c r="AQ251">
        <f ca="1">IF(Table1[[#This Row],[Column5]]="Construction",1,0)</f>
        <v>0</v>
      </c>
      <c r="AR251">
        <f ca="1">IF(Table1[[#This Row],[Column5]]="Agriculture",1,0)</f>
        <v>0</v>
      </c>
      <c r="AS251">
        <f ca="1">IF(Table1[[#This Row],[Column5]]="General",1,0)</f>
        <v>0</v>
      </c>
      <c r="AT251" s="8"/>
      <c r="AZ251" s="7">
        <f t="shared" ca="1" si="155"/>
        <v>13025.138056536671</v>
      </c>
      <c r="BC251" s="8"/>
      <c r="BE251" s="7">
        <f t="shared" ca="1" si="139"/>
        <v>0</v>
      </c>
      <c r="BG251" s="8"/>
      <c r="BI251" s="7"/>
      <c r="BJ251" s="21">
        <f t="shared" ca="1" si="140"/>
        <v>7.1291060090550418E-2</v>
      </c>
      <c r="BK251">
        <f t="shared" ca="1" si="141"/>
        <v>1</v>
      </c>
      <c r="BL251" s="8"/>
      <c r="BN251" s="7">
        <f t="shared" ca="1" si="142"/>
        <v>0</v>
      </c>
      <c r="BO251" s="42">
        <f t="shared" ca="1" si="143"/>
        <v>0</v>
      </c>
      <c r="BP251" s="42">
        <f t="shared" ca="1" si="144"/>
        <v>0</v>
      </c>
      <c r="BQ251" s="42">
        <f t="shared" ca="1" si="145"/>
        <v>0</v>
      </c>
      <c r="BR251" s="42">
        <f t="shared" ca="1" si="146"/>
        <v>64191</v>
      </c>
      <c r="BS251" s="42">
        <f t="shared" ca="1" si="147"/>
        <v>0</v>
      </c>
      <c r="BT251" s="42">
        <f t="shared" ca="1" si="148"/>
        <v>0</v>
      </c>
      <c r="BU251" s="42">
        <f t="shared" ca="1" si="149"/>
        <v>0</v>
      </c>
      <c r="BV251" s="42">
        <f t="shared" ca="1" si="150"/>
        <v>0</v>
      </c>
      <c r="BW251" s="42">
        <f t="shared" ca="1" si="151"/>
        <v>0</v>
      </c>
      <c r="BX251" s="8">
        <f t="shared" ca="1" si="152"/>
        <v>0</v>
      </c>
      <c r="BZ251" s="7">
        <f t="shared" ca="1" si="153"/>
        <v>1</v>
      </c>
      <c r="CA251" s="42"/>
      <c r="CB251" s="42"/>
      <c r="CC251" s="42"/>
      <c r="CD251" s="8"/>
      <c r="CF251" s="7">
        <f t="shared" ca="1" si="154"/>
        <v>38</v>
      </c>
      <c r="CG251" s="42"/>
      <c r="CH251" s="8"/>
    </row>
    <row r="252" spans="2:86" x14ac:dyDescent="0.3">
      <c r="B252">
        <f t="shared" ca="1" si="119"/>
        <v>1</v>
      </c>
      <c r="C252" t="str">
        <f t="shared" ca="1" si="120"/>
        <v>Men</v>
      </c>
      <c r="D252">
        <f t="shared" ca="1" si="121"/>
        <v>31</v>
      </c>
      <c r="E252">
        <f t="shared" ca="1" si="122"/>
        <v>1</v>
      </c>
      <c r="F252" t="str">
        <f ca="1">VLOOKUP(E252,$Y$4:$Z$10:Z257,2,0)</f>
        <v>Health</v>
      </c>
      <c r="G252">
        <f t="shared" ca="1" si="123"/>
        <v>5</v>
      </c>
      <c r="H252" t="str">
        <f t="shared" ca="1" si="124"/>
        <v>Other</v>
      </c>
      <c r="I252">
        <f t="shared" ca="1" si="125"/>
        <v>3</v>
      </c>
      <c r="J252">
        <f t="shared" ca="1" si="126"/>
        <v>2</v>
      </c>
      <c r="K252">
        <f t="shared" ca="1" si="127"/>
        <v>59163</v>
      </c>
      <c r="L252">
        <f t="shared" ca="1" si="128"/>
        <v>1</v>
      </c>
      <c r="M252" t="str">
        <f t="shared" ca="1" si="129"/>
        <v>Yukon</v>
      </c>
      <c r="N252">
        <f t="shared" ca="1" si="130"/>
        <v>354978</v>
      </c>
      <c r="O252">
        <f t="shared" ca="1" si="131"/>
        <v>147195.14587995328</v>
      </c>
      <c r="P252">
        <f t="shared" ca="1" si="132"/>
        <v>100617.00387109524</v>
      </c>
      <c r="Q252">
        <f t="shared" ca="1" si="133"/>
        <v>21707</v>
      </c>
      <c r="R252">
        <f t="shared" ca="1" si="134"/>
        <v>61698.251234545307</v>
      </c>
      <c r="S252">
        <f t="shared" ca="1" si="135"/>
        <v>16752.26788034432</v>
      </c>
      <c r="T252">
        <f t="shared" ca="1" si="136"/>
        <v>472347.27175143955</v>
      </c>
      <c r="U252">
        <f t="shared" ca="1" si="137"/>
        <v>230600.3971144986</v>
      </c>
      <c r="V252">
        <f t="shared" ca="1" si="138"/>
        <v>241746.87463694095</v>
      </c>
      <c r="AF252" s="7">
        <f t="shared" ca="1" si="117"/>
        <v>1</v>
      </c>
      <c r="AG252">
        <f t="shared" ca="1" si="118"/>
        <v>0</v>
      </c>
      <c r="AI252" s="8"/>
      <c r="AN252" s="7">
        <f ca="1">IF(Table1[[#This Row],[Column5]]="Teaching",1,0)</f>
        <v>0</v>
      </c>
      <c r="AO252">
        <f ca="1">IF(Table1[[#This Row],[Column5]]="Health",1,0)</f>
        <v>1</v>
      </c>
      <c r="AP252">
        <f ca="1">IF(Table1[[#This Row],[Column5]]="IT",1,0)</f>
        <v>0</v>
      </c>
      <c r="AQ252">
        <f ca="1">IF(Table1[[#This Row],[Column5]]="Construction",1,0)</f>
        <v>0</v>
      </c>
      <c r="AR252">
        <f ca="1">IF(Table1[[#This Row],[Column5]]="Agriculture",1,0)</f>
        <v>0</v>
      </c>
      <c r="AS252">
        <f ca="1">IF(Table1[[#This Row],[Column5]]="General",1,0)</f>
        <v>0</v>
      </c>
      <c r="AT252" s="8"/>
      <c r="AZ252" s="7">
        <f t="shared" ca="1" si="155"/>
        <v>6769.7695553354033</v>
      </c>
      <c r="BC252" s="8"/>
      <c r="BE252" s="7">
        <f t="shared" ca="1" si="139"/>
        <v>1</v>
      </c>
      <c r="BG252" s="8"/>
      <c r="BI252" s="7"/>
      <c r="BJ252" s="21">
        <f t="shared" ca="1" si="140"/>
        <v>0.4465242179472283</v>
      </c>
      <c r="BK252">
        <f t="shared" ca="1" si="141"/>
        <v>0</v>
      </c>
      <c r="BL252" s="8"/>
      <c r="BN252" s="7">
        <f t="shared" ca="1" si="142"/>
        <v>0</v>
      </c>
      <c r="BO252" s="42">
        <f t="shared" ca="1" si="143"/>
        <v>0</v>
      </c>
      <c r="BP252" s="42">
        <f t="shared" ca="1" si="144"/>
        <v>79122</v>
      </c>
      <c r="BQ252" s="42">
        <f t="shared" ca="1" si="145"/>
        <v>0</v>
      </c>
      <c r="BR252" s="42">
        <f t="shared" ca="1" si="146"/>
        <v>0</v>
      </c>
      <c r="BS252" s="42">
        <f t="shared" ca="1" si="147"/>
        <v>0</v>
      </c>
      <c r="BT252" s="42">
        <f t="shared" ca="1" si="148"/>
        <v>0</v>
      </c>
      <c r="BU252" s="42">
        <f t="shared" ca="1" si="149"/>
        <v>0</v>
      </c>
      <c r="BV252" s="42">
        <f t="shared" ca="1" si="150"/>
        <v>0</v>
      </c>
      <c r="BW252" s="42">
        <f t="shared" ca="1" si="151"/>
        <v>0</v>
      </c>
      <c r="BX252" s="8">
        <f t="shared" ca="1" si="152"/>
        <v>0</v>
      </c>
      <c r="BZ252" s="7">
        <f t="shared" ca="1" si="153"/>
        <v>1</v>
      </c>
      <c r="CA252" s="42"/>
      <c r="CB252" s="42"/>
      <c r="CC252" s="42"/>
      <c r="CD252" s="8"/>
      <c r="CF252" s="7">
        <f t="shared" ca="1" si="154"/>
        <v>28</v>
      </c>
      <c r="CG252" s="42"/>
      <c r="CH252" s="8"/>
    </row>
    <row r="253" spans="2:86" x14ac:dyDescent="0.3">
      <c r="B253">
        <f t="shared" ca="1" si="119"/>
        <v>1</v>
      </c>
      <c r="C253" t="str">
        <f t="shared" ca="1" si="120"/>
        <v>Men</v>
      </c>
      <c r="D253">
        <f t="shared" ca="1" si="121"/>
        <v>33</v>
      </c>
      <c r="E253">
        <f t="shared" ca="1" si="122"/>
        <v>4</v>
      </c>
      <c r="F253" t="str">
        <f ca="1">VLOOKUP(E253,$Y$4:$Z$10:Z258,2,0)</f>
        <v>IT</v>
      </c>
      <c r="G253">
        <f t="shared" ca="1" si="123"/>
        <v>4</v>
      </c>
      <c r="H253" t="str">
        <f t="shared" ca="1" si="124"/>
        <v>Technical</v>
      </c>
      <c r="I253">
        <f t="shared" ca="1" si="125"/>
        <v>3</v>
      </c>
      <c r="J253">
        <f t="shared" ca="1" si="126"/>
        <v>1</v>
      </c>
      <c r="K253">
        <f t="shared" ca="1" si="127"/>
        <v>43089</v>
      </c>
      <c r="L253">
        <f t="shared" ca="1" si="128"/>
        <v>11</v>
      </c>
      <c r="M253" t="str">
        <f t="shared" ca="1" si="129"/>
        <v>Prince Edward Island</v>
      </c>
      <c r="N253">
        <f t="shared" ca="1" si="130"/>
        <v>172356</v>
      </c>
      <c r="O253">
        <f t="shared" ca="1" si="131"/>
        <v>105143.78002960033</v>
      </c>
      <c r="P253">
        <f t="shared" ca="1" si="132"/>
        <v>10611.901583923105</v>
      </c>
      <c r="Q253">
        <f t="shared" ca="1" si="133"/>
        <v>4423</v>
      </c>
      <c r="R253">
        <f t="shared" ca="1" si="134"/>
        <v>24359.754722672384</v>
      </c>
      <c r="S253">
        <f t="shared" ca="1" si="135"/>
        <v>38111.176568260722</v>
      </c>
      <c r="T253">
        <f t="shared" ca="1" si="136"/>
        <v>221079.07815218385</v>
      </c>
      <c r="U253">
        <f t="shared" ca="1" si="137"/>
        <v>133926.53475227271</v>
      </c>
      <c r="V253">
        <f t="shared" ca="1" si="138"/>
        <v>87152.543399911141</v>
      </c>
      <c r="AF253" s="7">
        <f t="shared" ca="1" si="117"/>
        <v>1</v>
      </c>
      <c r="AG253">
        <f t="shared" ca="1" si="118"/>
        <v>0</v>
      </c>
      <c r="AI253" s="8"/>
      <c r="AN253" s="7">
        <f ca="1">IF(Table1[[#This Row],[Column5]]="Teaching",1,0)</f>
        <v>0</v>
      </c>
      <c r="AO253">
        <f ca="1">IF(Table1[[#This Row],[Column5]]="Health",1,0)</f>
        <v>0</v>
      </c>
      <c r="AP253">
        <f ca="1">IF(Table1[[#This Row],[Column5]]="IT",1,0)</f>
        <v>1</v>
      </c>
      <c r="AQ253">
        <f ca="1">IF(Table1[[#This Row],[Column5]]="Construction",1,0)</f>
        <v>0</v>
      </c>
      <c r="AR253">
        <f ca="1">IF(Table1[[#This Row],[Column5]]="Agriculture",1,0)</f>
        <v>0</v>
      </c>
      <c r="AS253">
        <f ca="1">IF(Table1[[#This Row],[Column5]]="General",1,0)</f>
        <v>0</v>
      </c>
      <c r="AT253" s="8"/>
      <c r="AZ253" s="7">
        <f t="shared" ca="1" si="155"/>
        <v>75902.143684597264</v>
      </c>
      <c r="BC253" s="8"/>
      <c r="BE253" s="7">
        <f t="shared" ca="1" si="139"/>
        <v>0</v>
      </c>
      <c r="BG253" s="8"/>
      <c r="BI253" s="7"/>
      <c r="BJ253" s="21">
        <f t="shared" ca="1" si="140"/>
        <v>0.41465991098026717</v>
      </c>
      <c r="BK253">
        <f t="shared" ca="1" si="141"/>
        <v>0</v>
      </c>
      <c r="BL253" s="8"/>
      <c r="BN253" s="7">
        <f t="shared" ca="1" si="142"/>
        <v>0</v>
      </c>
      <c r="BO253" s="42">
        <f t="shared" ca="1" si="143"/>
        <v>0</v>
      </c>
      <c r="BP253" s="42">
        <f t="shared" ca="1" si="144"/>
        <v>0</v>
      </c>
      <c r="BQ253" s="42">
        <f t="shared" ca="1" si="145"/>
        <v>0</v>
      </c>
      <c r="BR253" s="42">
        <f t="shared" ca="1" si="146"/>
        <v>0</v>
      </c>
      <c r="BS253" s="42">
        <f t="shared" ca="1" si="147"/>
        <v>0</v>
      </c>
      <c r="BT253" s="42">
        <f t="shared" ca="1" si="148"/>
        <v>0</v>
      </c>
      <c r="BU253" s="42">
        <f t="shared" ca="1" si="149"/>
        <v>0</v>
      </c>
      <c r="BV253" s="42">
        <f t="shared" ca="1" si="150"/>
        <v>0</v>
      </c>
      <c r="BW253" s="42">
        <f t="shared" ca="1" si="151"/>
        <v>0</v>
      </c>
      <c r="BX253" s="8">
        <f t="shared" ca="1" si="152"/>
        <v>0</v>
      </c>
      <c r="BZ253" s="7">
        <f t="shared" ca="1" si="153"/>
        <v>1</v>
      </c>
      <c r="CA253" s="42"/>
      <c r="CB253" s="42"/>
      <c r="CC253" s="42"/>
      <c r="CD253" s="8"/>
      <c r="CF253" s="7">
        <f t="shared" ca="1" si="154"/>
        <v>31</v>
      </c>
      <c r="CG253" s="42"/>
      <c r="CH253" s="8"/>
    </row>
    <row r="254" spans="2:86" x14ac:dyDescent="0.3">
      <c r="B254">
        <f t="shared" ca="1" si="119"/>
        <v>1</v>
      </c>
      <c r="C254" t="str">
        <f t="shared" ca="1" si="120"/>
        <v>Men</v>
      </c>
      <c r="D254">
        <f t="shared" ca="1" si="121"/>
        <v>40</v>
      </c>
      <c r="E254">
        <f t="shared" ca="1" si="122"/>
        <v>3</v>
      </c>
      <c r="F254" t="str">
        <f ca="1">VLOOKUP(E254,$Y$4:$Z$10:Z259,2,0)</f>
        <v>Teaching</v>
      </c>
      <c r="G254">
        <f t="shared" ca="1" si="123"/>
        <v>4</v>
      </c>
      <c r="H254" t="str">
        <f t="shared" ca="1" si="124"/>
        <v>Technical</v>
      </c>
      <c r="I254">
        <f t="shared" ca="1" si="125"/>
        <v>1</v>
      </c>
      <c r="J254">
        <f t="shared" ca="1" si="126"/>
        <v>2</v>
      </c>
      <c r="K254">
        <f t="shared" ca="1" si="127"/>
        <v>74916</v>
      </c>
      <c r="L254">
        <f t="shared" ca="1" si="128"/>
        <v>1</v>
      </c>
      <c r="M254" t="str">
        <f t="shared" ca="1" si="129"/>
        <v>Yukon</v>
      </c>
      <c r="N254">
        <f t="shared" ca="1" si="130"/>
        <v>374580</v>
      </c>
      <c r="O254">
        <f t="shared" ca="1" si="131"/>
        <v>16171.984714770211</v>
      </c>
      <c r="P254">
        <f t="shared" ca="1" si="132"/>
        <v>132724.73050886625</v>
      </c>
      <c r="Q254">
        <f t="shared" ca="1" si="133"/>
        <v>132111</v>
      </c>
      <c r="R254">
        <f t="shared" ca="1" si="134"/>
        <v>109619.18575508533</v>
      </c>
      <c r="S254">
        <f t="shared" ca="1" si="135"/>
        <v>72707.949135742761</v>
      </c>
      <c r="T254">
        <f t="shared" ca="1" si="136"/>
        <v>580012.67964460899</v>
      </c>
      <c r="U254">
        <f t="shared" ca="1" si="137"/>
        <v>257902.17046985554</v>
      </c>
      <c r="V254">
        <f t="shared" ca="1" si="138"/>
        <v>322110.50917475345</v>
      </c>
      <c r="AF254" s="7">
        <f t="shared" ca="1" si="117"/>
        <v>1</v>
      </c>
      <c r="AG254">
        <f t="shared" ca="1" si="118"/>
        <v>0</v>
      </c>
      <c r="AI254" s="8"/>
      <c r="AN254" s="7">
        <f ca="1">IF(Table1[[#This Row],[Column5]]="Teaching",1,0)</f>
        <v>1</v>
      </c>
      <c r="AO254">
        <f ca="1">IF(Table1[[#This Row],[Column5]]="Health",1,0)</f>
        <v>0</v>
      </c>
      <c r="AP254">
        <f ca="1">IF(Table1[[#This Row],[Column5]]="IT",1,0)</f>
        <v>0</v>
      </c>
      <c r="AQ254">
        <f ca="1">IF(Table1[[#This Row],[Column5]]="Construction",1,0)</f>
        <v>0</v>
      </c>
      <c r="AR254">
        <f ca="1">IF(Table1[[#This Row],[Column5]]="Agriculture",1,0)</f>
        <v>0</v>
      </c>
      <c r="AS254">
        <f ca="1">IF(Table1[[#This Row],[Column5]]="General",1,0)</f>
        <v>0</v>
      </c>
      <c r="AT254" s="8"/>
      <c r="AZ254" s="7">
        <f t="shared" ca="1" si="155"/>
        <v>50308.501935547618</v>
      </c>
      <c r="BC254" s="8"/>
      <c r="BE254" s="7">
        <f t="shared" ca="1" si="139"/>
        <v>0</v>
      </c>
      <c r="BG254" s="8"/>
      <c r="BI254" s="7"/>
      <c r="BJ254" s="21">
        <f t="shared" ca="1" si="140"/>
        <v>0.61003840904639428</v>
      </c>
      <c r="BK254">
        <f t="shared" ca="1" si="141"/>
        <v>0</v>
      </c>
      <c r="BL254" s="8"/>
      <c r="BN254" s="7">
        <f t="shared" ca="1" si="142"/>
        <v>43089</v>
      </c>
      <c r="BO254" s="42">
        <f t="shared" ca="1" si="143"/>
        <v>0</v>
      </c>
      <c r="BP254" s="42">
        <f t="shared" ca="1" si="144"/>
        <v>0</v>
      </c>
      <c r="BQ254" s="42">
        <f t="shared" ca="1" si="145"/>
        <v>0</v>
      </c>
      <c r="BR254" s="42">
        <f t="shared" ca="1" si="146"/>
        <v>0</v>
      </c>
      <c r="BS254" s="42">
        <f t="shared" ca="1" si="147"/>
        <v>0</v>
      </c>
      <c r="BT254" s="42">
        <f t="shared" ca="1" si="148"/>
        <v>0</v>
      </c>
      <c r="BU254" s="42">
        <f t="shared" ca="1" si="149"/>
        <v>0</v>
      </c>
      <c r="BV254" s="42">
        <f t="shared" ca="1" si="150"/>
        <v>0</v>
      </c>
      <c r="BW254" s="42">
        <f t="shared" ca="1" si="151"/>
        <v>0</v>
      </c>
      <c r="BX254" s="8">
        <f t="shared" ca="1" si="152"/>
        <v>43089</v>
      </c>
      <c r="BZ254" s="7">
        <f t="shared" ca="1" si="153"/>
        <v>0</v>
      </c>
      <c r="CA254" s="42"/>
      <c r="CB254" s="42"/>
      <c r="CC254" s="42"/>
      <c r="CD254" s="8"/>
      <c r="CF254" s="7">
        <f t="shared" ca="1" si="154"/>
        <v>33</v>
      </c>
      <c r="CG254" s="42"/>
      <c r="CH254" s="8"/>
    </row>
    <row r="255" spans="2:86" x14ac:dyDescent="0.3">
      <c r="B255">
        <f t="shared" ca="1" si="119"/>
        <v>1</v>
      </c>
      <c r="C255" t="str">
        <f t="shared" ca="1" si="120"/>
        <v>Men</v>
      </c>
      <c r="D255">
        <f t="shared" ca="1" si="121"/>
        <v>28</v>
      </c>
      <c r="E255">
        <f t="shared" ca="1" si="122"/>
        <v>3</v>
      </c>
      <c r="F255" t="str">
        <f ca="1">VLOOKUP(E255,$Y$4:$Z$10:Z260,2,0)</f>
        <v>Teaching</v>
      </c>
      <c r="G255">
        <f t="shared" ca="1" si="123"/>
        <v>3</v>
      </c>
      <c r="H255" t="str">
        <f t="shared" ca="1" si="124"/>
        <v>University</v>
      </c>
      <c r="I255">
        <f t="shared" ca="1" si="125"/>
        <v>1</v>
      </c>
      <c r="J255">
        <f t="shared" ca="1" si="126"/>
        <v>1</v>
      </c>
      <c r="K255">
        <f t="shared" ca="1" si="127"/>
        <v>64785</v>
      </c>
      <c r="L255">
        <f t="shared" ca="1" si="128"/>
        <v>4</v>
      </c>
      <c r="M255" t="str">
        <f t="shared" ca="1" si="129"/>
        <v>Alberta</v>
      </c>
      <c r="N255">
        <f t="shared" ca="1" si="130"/>
        <v>194355</v>
      </c>
      <c r="O255">
        <f t="shared" ca="1" si="131"/>
        <v>179648.91164364651</v>
      </c>
      <c r="P255">
        <f t="shared" ca="1" si="132"/>
        <v>56420.628121460599</v>
      </c>
      <c r="Q255">
        <f t="shared" ca="1" si="133"/>
        <v>6494</v>
      </c>
      <c r="R255">
        <f t="shared" ca="1" si="134"/>
        <v>84475.57421447766</v>
      </c>
      <c r="S255">
        <f t="shared" ca="1" si="135"/>
        <v>86116.61747418897</v>
      </c>
      <c r="T255">
        <f t="shared" ca="1" si="136"/>
        <v>336892.24559564958</v>
      </c>
      <c r="U255">
        <f t="shared" ca="1" si="137"/>
        <v>270618.48585812416</v>
      </c>
      <c r="V255">
        <f t="shared" ca="1" si="138"/>
        <v>66273.759737525426</v>
      </c>
      <c r="AF255" s="7">
        <f t="shared" ca="1" si="117"/>
        <v>1</v>
      </c>
      <c r="AG255">
        <f t="shared" ca="1" si="118"/>
        <v>0</v>
      </c>
      <c r="AI255" s="8"/>
      <c r="AN255" s="7">
        <f ca="1">IF(Table1[[#This Row],[Column5]]="Teaching",1,0)</f>
        <v>1</v>
      </c>
      <c r="AO255">
        <f ca="1">IF(Table1[[#This Row],[Column5]]="Health",1,0)</f>
        <v>0</v>
      </c>
      <c r="AP255">
        <f ca="1">IF(Table1[[#This Row],[Column5]]="IT",1,0)</f>
        <v>0</v>
      </c>
      <c r="AQ255">
        <f ca="1">IF(Table1[[#This Row],[Column5]]="Construction",1,0)</f>
        <v>0</v>
      </c>
      <c r="AR255">
        <f ca="1">IF(Table1[[#This Row],[Column5]]="Agriculture",1,0)</f>
        <v>0</v>
      </c>
      <c r="AS255">
        <f ca="1">IF(Table1[[#This Row],[Column5]]="General",1,0)</f>
        <v>0</v>
      </c>
      <c r="AT255" s="8"/>
      <c r="AZ255" s="7">
        <f t="shared" ca="1" si="155"/>
        <v>10611.901583923105</v>
      </c>
      <c r="BC255" s="8"/>
      <c r="BE255" s="7">
        <f t="shared" ca="1" si="139"/>
        <v>1</v>
      </c>
      <c r="BG255" s="8"/>
      <c r="BI255" s="7"/>
      <c r="BJ255" s="21">
        <f t="shared" ca="1" si="140"/>
        <v>4.317364705742488E-2</v>
      </c>
      <c r="BK255">
        <f t="shared" ca="1" si="141"/>
        <v>1</v>
      </c>
      <c r="BL255" s="8"/>
      <c r="BN255" s="7">
        <f t="shared" ca="1" si="142"/>
        <v>0</v>
      </c>
      <c r="BO255" s="42">
        <f t="shared" ca="1" si="143"/>
        <v>0</v>
      </c>
      <c r="BP255" s="42">
        <f t="shared" ca="1" si="144"/>
        <v>0</v>
      </c>
      <c r="BQ255" s="42">
        <f t="shared" ca="1" si="145"/>
        <v>0</v>
      </c>
      <c r="BR255" s="42">
        <f t="shared" ca="1" si="146"/>
        <v>0</v>
      </c>
      <c r="BS255" s="42">
        <f t="shared" ca="1" si="147"/>
        <v>0</v>
      </c>
      <c r="BT255" s="42">
        <f t="shared" ca="1" si="148"/>
        <v>0</v>
      </c>
      <c r="BU255" s="42">
        <f t="shared" ca="1" si="149"/>
        <v>0</v>
      </c>
      <c r="BV255" s="42">
        <f t="shared" ca="1" si="150"/>
        <v>0</v>
      </c>
      <c r="BW255" s="42">
        <f t="shared" ca="1" si="151"/>
        <v>0</v>
      </c>
      <c r="BX255" s="8">
        <f t="shared" ca="1" si="152"/>
        <v>0</v>
      </c>
      <c r="BZ255" s="7">
        <f t="shared" ca="1" si="153"/>
        <v>1</v>
      </c>
      <c r="CA255" s="42"/>
      <c r="CB255" s="42"/>
      <c r="CC255" s="42"/>
      <c r="CD255" s="8"/>
      <c r="CF255" s="7">
        <f t="shared" ca="1" si="154"/>
        <v>40</v>
      </c>
      <c r="CG255" s="42"/>
      <c r="CH255" s="8"/>
    </row>
    <row r="256" spans="2:86" x14ac:dyDescent="0.3">
      <c r="B256">
        <f t="shared" ca="1" si="119"/>
        <v>1</v>
      </c>
      <c r="C256" t="str">
        <f t="shared" ca="1" si="120"/>
        <v>Men</v>
      </c>
      <c r="D256">
        <f t="shared" ca="1" si="121"/>
        <v>32</v>
      </c>
      <c r="E256">
        <f t="shared" ca="1" si="122"/>
        <v>2</v>
      </c>
      <c r="F256" t="str">
        <f ca="1">VLOOKUP(E256,$Y$4:$Z$10:Z261,2,0)</f>
        <v>Construction</v>
      </c>
      <c r="G256">
        <f t="shared" ca="1" si="123"/>
        <v>3</v>
      </c>
      <c r="H256" t="str">
        <f t="shared" ca="1" si="124"/>
        <v>University</v>
      </c>
      <c r="I256">
        <f t="shared" ca="1" si="125"/>
        <v>3</v>
      </c>
      <c r="J256">
        <f t="shared" ca="1" si="126"/>
        <v>1</v>
      </c>
      <c r="K256">
        <f t="shared" ca="1" si="127"/>
        <v>81487</v>
      </c>
      <c r="L256">
        <f t="shared" ca="1" si="128"/>
        <v>6</v>
      </c>
      <c r="M256" t="str">
        <f t="shared" ca="1" si="129"/>
        <v>Manitoba</v>
      </c>
      <c r="N256">
        <f t="shared" ca="1" si="130"/>
        <v>407435</v>
      </c>
      <c r="O256">
        <f t="shared" ca="1" si="131"/>
        <v>167862.50598568004</v>
      </c>
      <c r="P256">
        <f t="shared" ca="1" si="132"/>
        <v>6291.8699536312579</v>
      </c>
      <c r="Q256">
        <f t="shared" ca="1" si="133"/>
        <v>1010</v>
      </c>
      <c r="R256">
        <f t="shared" ca="1" si="134"/>
        <v>89087.180861587884</v>
      </c>
      <c r="S256">
        <f t="shared" ca="1" si="135"/>
        <v>90436.021084384774</v>
      </c>
      <c r="T256">
        <f t="shared" ca="1" si="136"/>
        <v>504162.89103801601</v>
      </c>
      <c r="U256">
        <f t="shared" ca="1" si="137"/>
        <v>257959.68684726791</v>
      </c>
      <c r="V256">
        <f t="shared" ca="1" si="138"/>
        <v>246203.2041907481</v>
      </c>
      <c r="AF256" s="7">
        <f t="shared" ca="1" si="117"/>
        <v>0</v>
      </c>
      <c r="AG256">
        <f t="shared" ca="1" si="118"/>
        <v>1</v>
      </c>
      <c r="AI256" s="8"/>
      <c r="AN256" s="7">
        <f ca="1">IF(Table1[[#This Row],[Column5]]="Teaching",1,0)</f>
        <v>0</v>
      </c>
      <c r="AO256">
        <f ca="1">IF(Table1[[#This Row],[Column5]]="Health",1,0)</f>
        <v>0</v>
      </c>
      <c r="AP256">
        <f ca="1">IF(Table1[[#This Row],[Column5]]="IT",1,0)</f>
        <v>0</v>
      </c>
      <c r="AQ256">
        <f ca="1">IF(Table1[[#This Row],[Column5]]="Construction",1,0)</f>
        <v>1</v>
      </c>
      <c r="AR256">
        <f ca="1">IF(Table1[[#This Row],[Column5]]="Agriculture",1,0)</f>
        <v>0</v>
      </c>
      <c r="AS256">
        <f ca="1">IF(Table1[[#This Row],[Column5]]="General",1,0)</f>
        <v>0</v>
      </c>
      <c r="AT256" s="8"/>
      <c r="AZ256" s="7">
        <f t="shared" ca="1" si="155"/>
        <v>66362.365254433127</v>
      </c>
      <c r="BC256" s="8"/>
      <c r="BE256" s="7">
        <f t="shared" ca="1" si="139"/>
        <v>0</v>
      </c>
      <c r="BG256" s="8"/>
      <c r="BI256" s="7"/>
      <c r="BJ256" s="21">
        <f t="shared" ca="1" si="140"/>
        <v>0.92433388203877709</v>
      </c>
      <c r="BK256">
        <f t="shared" ca="1" si="141"/>
        <v>0</v>
      </c>
      <c r="BL256" s="8"/>
      <c r="BN256" s="7">
        <f t="shared" ca="1" si="142"/>
        <v>64785</v>
      </c>
      <c r="BO256" s="42">
        <f t="shared" ca="1" si="143"/>
        <v>0</v>
      </c>
      <c r="BP256" s="42">
        <f t="shared" ca="1" si="144"/>
        <v>0</v>
      </c>
      <c r="BQ256" s="42">
        <f t="shared" ca="1" si="145"/>
        <v>64785</v>
      </c>
      <c r="BR256" s="42">
        <f t="shared" ca="1" si="146"/>
        <v>0</v>
      </c>
      <c r="BS256" s="42">
        <f t="shared" ca="1" si="147"/>
        <v>0</v>
      </c>
      <c r="BT256" s="42">
        <f t="shared" ca="1" si="148"/>
        <v>0</v>
      </c>
      <c r="BU256" s="42">
        <f t="shared" ca="1" si="149"/>
        <v>0</v>
      </c>
      <c r="BV256" s="42">
        <f t="shared" ca="1" si="150"/>
        <v>0</v>
      </c>
      <c r="BW256" s="42">
        <f t="shared" ca="1" si="151"/>
        <v>0</v>
      </c>
      <c r="BX256" s="8">
        <f t="shared" ca="1" si="152"/>
        <v>0</v>
      </c>
      <c r="BZ256" s="7">
        <f t="shared" ca="1" si="153"/>
        <v>1</v>
      </c>
      <c r="CA256" s="42"/>
      <c r="CB256" s="42"/>
      <c r="CC256" s="42"/>
      <c r="CD256" s="8"/>
      <c r="CF256" s="7">
        <f t="shared" ca="1" si="154"/>
        <v>28</v>
      </c>
      <c r="CG256" s="42"/>
      <c r="CH256" s="8"/>
    </row>
    <row r="257" spans="2:86" x14ac:dyDescent="0.3">
      <c r="B257">
        <f t="shared" ca="1" si="119"/>
        <v>2</v>
      </c>
      <c r="C257" t="str">
        <f t="shared" ca="1" si="120"/>
        <v>Women</v>
      </c>
      <c r="D257">
        <f t="shared" ca="1" si="121"/>
        <v>27</v>
      </c>
      <c r="E257">
        <f t="shared" ca="1" si="122"/>
        <v>2</v>
      </c>
      <c r="F257" t="str">
        <f ca="1">VLOOKUP(E257,$Y$4:$Z$10:Z262,2,0)</f>
        <v>Construction</v>
      </c>
      <c r="G257">
        <f t="shared" ca="1" si="123"/>
        <v>4</v>
      </c>
      <c r="H257" t="str">
        <f t="shared" ca="1" si="124"/>
        <v>Technical</v>
      </c>
      <c r="I257">
        <f t="shared" ca="1" si="125"/>
        <v>2</v>
      </c>
      <c r="J257">
        <f t="shared" ca="1" si="126"/>
        <v>1</v>
      </c>
      <c r="K257">
        <f t="shared" ca="1" si="127"/>
        <v>28892</v>
      </c>
      <c r="L257">
        <f t="shared" ca="1" si="128"/>
        <v>8</v>
      </c>
      <c r="M257" t="str">
        <f t="shared" ca="1" si="129"/>
        <v>NewFarmland</v>
      </c>
      <c r="N257">
        <f t="shared" ca="1" si="130"/>
        <v>144460</v>
      </c>
      <c r="O257">
        <f t="shared" ca="1" si="131"/>
        <v>33976.403935642636</v>
      </c>
      <c r="P257">
        <f t="shared" ca="1" si="132"/>
        <v>15664.711357153259</v>
      </c>
      <c r="Q257">
        <f t="shared" ca="1" si="133"/>
        <v>3690</v>
      </c>
      <c r="R257">
        <f t="shared" ca="1" si="134"/>
        <v>44740.073373519372</v>
      </c>
      <c r="S257">
        <f t="shared" ca="1" si="135"/>
        <v>35606.924617156255</v>
      </c>
      <c r="T257">
        <f t="shared" ca="1" si="136"/>
        <v>195731.63597430952</v>
      </c>
      <c r="U257">
        <f t="shared" ca="1" si="137"/>
        <v>82406.477309162001</v>
      </c>
      <c r="V257">
        <f t="shared" ca="1" si="138"/>
        <v>113325.15866514752</v>
      </c>
      <c r="AF257" s="7">
        <f t="shared" ca="1" si="117"/>
        <v>1</v>
      </c>
      <c r="AG257">
        <f t="shared" ca="1" si="118"/>
        <v>0</v>
      </c>
      <c r="AI257" s="8"/>
      <c r="AN257" s="7">
        <f ca="1">IF(Table1[[#This Row],[Column5]]="Teaching",1,0)</f>
        <v>0</v>
      </c>
      <c r="AO257">
        <f ca="1">IF(Table1[[#This Row],[Column5]]="Health",1,0)</f>
        <v>0</v>
      </c>
      <c r="AP257">
        <f ca="1">IF(Table1[[#This Row],[Column5]]="IT",1,0)</f>
        <v>0</v>
      </c>
      <c r="AQ257">
        <f ca="1">IF(Table1[[#This Row],[Column5]]="Construction",1,0)</f>
        <v>1</v>
      </c>
      <c r="AR257">
        <f ca="1">IF(Table1[[#This Row],[Column5]]="Agriculture",1,0)</f>
        <v>0</v>
      </c>
      <c r="AS257">
        <f ca="1">IF(Table1[[#This Row],[Column5]]="General",1,0)</f>
        <v>0</v>
      </c>
      <c r="AT257" s="8"/>
      <c r="AZ257" s="7">
        <f t="shared" ca="1" si="155"/>
        <v>56420.628121460599</v>
      </c>
      <c r="BC257" s="8"/>
      <c r="BE257" s="7">
        <f t="shared" ca="1" si="139"/>
        <v>0</v>
      </c>
      <c r="BG257" s="8"/>
      <c r="BI257" s="7"/>
      <c r="BJ257" s="21">
        <f t="shared" ca="1" si="140"/>
        <v>0.41199824753808589</v>
      </c>
      <c r="BK257">
        <f t="shared" ca="1" si="141"/>
        <v>0</v>
      </c>
      <c r="BL257" s="8"/>
      <c r="BN257" s="7">
        <f t="shared" ca="1" si="142"/>
        <v>0</v>
      </c>
      <c r="BO257" s="42">
        <f t="shared" ca="1" si="143"/>
        <v>0</v>
      </c>
      <c r="BP257" s="42">
        <f t="shared" ca="1" si="144"/>
        <v>0</v>
      </c>
      <c r="BQ257" s="42">
        <f t="shared" ca="1" si="145"/>
        <v>0</v>
      </c>
      <c r="BR257" s="42">
        <f t="shared" ca="1" si="146"/>
        <v>0</v>
      </c>
      <c r="BS257" s="42">
        <f t="shared" ca="1" si="147"/>
        <v>81487</v>
      </c>
      <c r="BT257" s="42">
        <f t="shared" ca="1" si="148"/>
        <v>0</v>
      </c>
      <c r="BU257" s="42">
        <f t="shared" ca="1" si="149"/>
        <v>0</v>
      </c>
      <c r="BV257" s="42">
        <f t="shared" ca="1" si="150"/>
        <v>0</v>
      </c>
      <c r="BW257" s="42">
        <f t="shared" ca="1" si="151"/>
        <v>0</v>
      </c>
      <c r="BX257" s="8">
        <f t="shared" ca="1" si="152"/>
        <v>0</v>
      </c>
      <c r="BZ257" s="7">
        <f t="shared" ca="1" si="153"/>
        <v>1</v>
      </c>
      <c r="CA257" s="42"/>
      <c r="CB257" s="42"/>
      <c r="CC257" s="42"/>
      <c r="CD257" s="8"/>
      <c r="CF257" s="7">
        <f t="shared" ca="1" si="154"/>
        <v>32</v>
      </c>
      <c r="CG257" s="42"/>
      <c r="CH257" s="8"/>
    </row>
    <row r="258" spans="2:86" x14ac:dyDescent="0.3">
      <c r="B258">
        <f t="shared" ca="1" si="119"/>
        <v>1</v>
      </c>
      <c r="C258" t="str">
        <f t="shared" ca="1" si="120"/>
        <v>Men</v>
      </c>
      <c r="D258">
        <f t="shared" ca="1" si="121"/>
        <v>25</v>
      </c>
      <c r="E258">
        <f t="shared" ca="1" si="122"/>
        <v>5</v>
      </c>
      <c r="F258" t="str">
        <f ca="1">VLOOKUP(E258,$Y$4:$Z$10:Z263,2,0)</f>
        <v>General</v>
      </c>
      <c r="G258">
        <f t="shared" ca="1" si="123"/>
        <v>3</v>
      </c>
      <c r="H258" t="str">
        <f t="shared" ca="1" si="124"/>
        <v>University</v>
      </c>
      <c r="I258">
        <f t="shared" ca="1" si="125"/>
        <v>3</v>
      </c>
      <c r="J258">
        <f t="shared" ca="1" si="126"/>
        <v>1</v>
      </c>
      <c r="K258">
        <f t="shared" ca="1" si="127"/>
        <v>27854</v>
      </c>
      <c r="L258">
        <f t="shared" ca="1" si="128"/>
        <v>10</v>
      </c>
      <c r="M258" t="str">
        <f t="shared" ca="1" si="129"/>
        <v>Nova Scotia</v>
      </c>
      <c r="N258">
        <f t="shared" ca="1" si="130"/>
        <v>111416</v>
      </c>
      <c r="O258">
        <f t="shared" ca="1" si="131"/>
        <v>90250.171272988344</v>
      </c>
      <c r="P258">
        <f t="shared" ca="1" si="132"/>
        <v>8316.0022010790235</v>
      </c>
      <c r="Q258">
        <f t="shared" ca="1" si="133"/>
        <v>3045</v>
      </c>
      <c r="R258">
        <f t="shared" ca="1" si="134"/>
        <v>4952.817064618509</v>
      </c>
      <c r="S258">
        <f t="shared" ca="1" si="135"/>
        <v>40900.79206668312</v>
      </c>
      <c r="T258">
        <f t="shared" ca="1" si="136"/>
        <v>160632.79426776216</v>
      </c>
      <c r="U258">
        <f t="shared" ca="1" si="137"/>
        <v>98247.988337606846</v>
      </c>
      <c r="V258">
        <f t="shared" ca="1" si="138"/>
        <v>62384.805930155315</v>
      </c>
      <c r="AF258" s="7">
        <f t="shared" ca="1" si="117"/>
        <v>0</v>
      </c>
      <c r="AG258">
        <f t="shared" ca="1" si="118"/>
        <v>1</v>
      </c>
      <c r="AI258" s="8"/>
      <c r="AN258" s="7">
        <f ca="1">IF(Table1[[#This Row],[Column5]]="Teaching",1,0)</f>
        <v>0</v>
      </c>
      <c r="AO258">
        <f ca="1">IF(Table1[[#This Row],[Column5]]="Health",1,0)</f>
        <v>0</v>
      </c>
      <c r="AP258">
        <f ca="1">IF(Table1[[#This Row],[Column5]]="IT",1,0)</f>
        <v>0</v>
      </c>
      <c r="AQ258">
        <f ca="1">IF(Table1[[#This Row],[Column5]]="Construction",1,0)</f>
        <v>0</v>
      </c>
      <c r="AR258">
        <f ca="1">IF(Table1[[#This Row],[Column5]]="Agriculture",1,0)</f>
        <v>0</v>
      </c>
      <c r="AS258">
        <f ca="1">IF(Table1[[#This Row],[Column5]]="General",1,0)</f>
        <v>1</v>
      </c>
      <c r="AT258" s="8"/>
      <c r="AZ258" s="7">
        <f t="shared" ca="1" si="155"/>
        <v>6291.8699536312579</v>
      </c>
      <c r="BC258" s="8"/>
      <c r="BE258" s="7">
        <f t="shared" ca="1" si="139"/>
        <v>0</v>
      </c>
      <c r="BG258" s="8"/>
      <c r="BI258" s="7"/>
      <c r="BJ258" s="21">
        <f t="shared" ca="1" si="140"/>
        <v>0.23519592922360955</v>
      </c>
      <c r="BK258">
        <f t="shared" ca="1" si="141"/>
        <v>1</v>
      </c>
      <c r="BL258" s="8"/>
      <c r="BN258" s="7">
        <f t="shared" ca="1" si="142"/>
        <v>0</v>
      </c>
      <c r="BO258" s="42">
        <f t="shared" ca="1" si="143"/>
        <v>0</v>
      </c>
      <c r="BP258" s="42">
        <f t="shared" ca="1" si="144"/>
        <v>0</v>
      </c>
      <c r="BQ258" s="42">
        <f t="shared" ca="1" si="145"/>
        <v>0</v>
      </c>
      <c r="BR258" s="42">
        <f t="shared" ca="1" si="146"/>
        <v>0</v>
      </c>
      <c r="BS258" s="42">
        <f t="shared" ca="1" si="147"/>
        <v>0</v>
      </c>
      <c r="BT258" s="42">
        <f t="shared" ca="1" si="148"/>
        <v>0</v>
      </c>
      <c r="BU258" s="42">
        <f t="shared" ca="1" si="149"/>
        <v>28892</v>
      </c>
      <c r="BV258" s="42">
        <f t="shared" ca="1" si="150"/>
        <v>0</v>
      </c>
      <c r="BW258" s="42">
        <f t="shared" ca="1" si="151"/>
        <v>0</v>
      </c>
      <c r="BX258" s="8">
        <f t="shared" ca="1" si="152"/>
        <v>0</v>
      </c>
      <c r="BZ258" s="7">
        <f t="shared" ca="1" si="153"/>
        <v>1</v>
      </c>
      <c r="CA258" s="42"/>
      <c r="CB258" s="42"/>
      <c r="CC258" s="42"/>
      <c r="CD258" s="8"/>
      <c r="CF258" s="7">
        <f t="shared" ca="1" si="154"/>
        <v>27</v>
      </c>
      <c r="CG258" s="42"/>
      <c r="CH258" s="8"/>
    </row>
    <row r="259" spans="2:86" x14ac:dyDescent="0.3">
      <c r="B259">
        <f t="shared" ca="1" si="119"/>
        <v>2</v>
      </c>
      <c r="C259" t="str">
        <f t="shared" ca="1" si="120"/>
        <v>Women</v>
      </c>
      <c r="D259">
        <f t="shared" ca="1" si="121"/>
        <v>26</v>
      </c>
      <c r="E259">
        <f t="shared" ca="1" si="122"/>
        <v>1</v>
      </c>
      <c r="F259" t="str">
        <f ca="1">VLOOKUP(E259,$Y$4:$Z$10:Z264,2,0)</f>
        <v>Health</v>
      </c>
      <c r="G259">
        <f t="shared" ca="1" si="123"/>
        <v>2</v>
      </c>
      <c r="H259" t="str">
        <f t="shared" ca="1" si="124"/>
        <v>College</v>
      </c>
      <c r="I259">
        <f t="shared" ca="1" si="125"/>
        <v>0</v>
      </c>
      <c r="J259">
        <f t="shared" ca="1" si="126"/>
        <v>3</v>
      </c>
      <c r="K259">
        <f t="shared" ca="1" si="127"/>
        <v>42548</v>
      </c>
      <c r="L259">
        <f t="shared" ca="1" si="128"/>
        <v>3</v>
      </c>
      <c r="M259" t="str">
        <f t="shared" ca="1" si="129"/>
        <v>Northwest Ter</v>
      </c>
      <c r="N259">
        <f t="shared" ca="1" si="130"/>
        <v>127644</v>
      </c>
      <c r="O259">
        <f t="shared" ca="1" si="131"/>
        <v>99260.935752107995</v>
      </c>
      <c r="P259">
        <f t="shared" ca="1" si="132"/>
        <v>21803.33999286262</v>
      </c>
      <c r="Q259">
        <f t="shared" ca="1" si="133"/>
        <v>14499</v>
      </c>
      <c r="R259">
        <f t="shared" ca="1" si="134"/>
        <v>12498.189228833373</v>
      </c>
      <c r="S259">
        <f t="shared" ca="1" si="135"/>
        <v>20711.729352535742</v>
      </c>
      <c r="T259">
        <f t="shared" ca="1" si="136"/>
        <v>170159.06934539837</v>
      </c>
      <c r="U259">
        <f t="shared" ca="1" si="137"/>
        <v>126258.12498094137</v>
      </c>
      <c r="V259">
        <f t="shared" ca="1" si="138"/>
        <v>43900.944364456998</v>
      </c>
      <c r="AF259" s="7">
        <f t="shared" ca="1" si="117"/>
        <v>0</v>
      </c>
      <c r="AG259">
        <f t="shared" ca="1" si="118"/>
        <v>1</v>
      </c>
      <c r="AI259" s="8"/>
      <c r="AN259" s="7">
        <f ca="1">IF(Table1[[#This Row],[Column5]]="Teaching",1,0)</f>
        <v>0</v>
      </c>
      <c r="AO259">
        <f ca="1">IF(Table1[[#This Row],[Column5]]="Health",1,0)</f>
        <v>1</v>
      </c>
      <c r="AP259">
        <f ca="1">IF(Table1[[#This Row],[Column5]]="IT",1,0)</f>
        <v>0</v>
      </c>
      <c r="AQ259">
        <f ca="1">IF(Table1[[#This Row],[Column5]]="Construction",1,0)</f>
        <v>0</v>
      </c>
      <c r="AR259">
        <f ca="1">IF(Table1[[#This Row],[Column5]]="Agriculture",1,0)</f>
        <v>0</v>
      </c>
      <c r="AS259">
        <f ca="1">IF(Table1[[#This Row],[Column5]]="General",1,0)</f>
        <v>0</v>
      </c>
      <c r="AT259" s="8"/>
      <c r="AZ259" s="7">
        <f t="shared" ca="1" si="155"/>
        <v>15664.711357153259</v>
      </c>
      <c r="BC259" s="8"/>
      <c r="BE259" s="7">
        <f t="shared" ca="1" si="139"/>
        <v>0</v>
      </c>
      <c r="BG259" s="8"/>
      <c r="BI259" s="7"/>
      <c r="BJ259" s="21">
        <f t="shared" ca="1" si="140"/>
        <v>0.81002882236831641</v>
      </c>
      <c r="BK259">
        <f t="shared" ca="1" si="141"/>
        <v>0</v>
      </c>
      <c r="BL259" s="8"/>
      <c r="BN259" s="7">
        <f t="shared" ca="1" si="142"/>
        <v>0</v>
      </c>
      <c r="BO259" s="42">
        <f t="shared" ca="1" si="143"/>
        <v>0</v>
      </c>
      <c r="BP259" s="42">
        <f t="shared" ca="1" si="144"/>
        <v>0</v>
      </c>
      <c r="BQ259" s="42">
        <f t="shared" ca="1" si="145"/>
        <v>0</v>
      </c>
      <c r="BR259" s="42">
        <f t="shared" ca="1" si="146"/>
        <v>0</v>
      </c>
      <c r="BS259" s="42">
        <f t="shared" ca="1" si="147"/>
        <v>0</v>
      </c>
      <c r="BT259" s="42">
        <f t="shared" ca="1" si="148"/>
        <v>0</v>
      </c>
      <c r="BU259" s="42">
        <f t="shared" ca="1" si="149"/>
        <v>0</v>
      </c>
      <c r="BV259" s="42">
        <f t="shared" ca="1" si="150"/>
        <v>0</v>
      </c>
      <c r="BW259" s="42">
        <f t="shared" ca="1" si="151"/>
        <v>27854</v>
      </c>
      <c r="BX259" s="8">
        <f t="shared" ca="1" si="152"/>
        <v>0</v>
      </c>
      <c r="BZ259" s="7">
        <f t="shared" ca="1" si="153"/>
        <v>0</v>
      </c>
      <c r="CA259" s="42"/>
      <c r="CB259" s="42"/>
      <c r="CC259" s="42"/>
      <c r="CD259" s="8"/>
      <c r="CF259" s="7">
        <f t="shared" ca="1" si="154"/>
        <v>25</v>
      </c>
      <c r="CG259" s="42"/>
      <c r="CH259" s="8"/>
    </row>
    <row r="260" spans="2:86" x14ac:dyDescent="0.3">
      <c r="B260">
        <f t="shared" ca="1" si="119"/>
        <v>2</v>
      </c>
      <c r="C260" t="str">
        <f t="shared" ca="1" si="120"/>
        <v>Women</v>
      </c>
      <c r="D260">
        <f t="shared" ca="1" si="121"/>
        <v>41</v>
      </c>
      <c r="E260">
        <f t="shared" ca="1" si="122"/>
        <v>2</v>
      </c>
      <c r="F260" t="str">
        <f ca="1">VLOOKUP(E260,$Y$4:$Z$10:Z265,2,0)</f>
        <v>Construction</v>
      </c>
      <c r="G260">
        <f t="shared" ca="1" si="123"/>
        <v>3</v>
      </c>
      <c r="H260" t="str">
        <f t="shared" ca="1" si="124"/>
        <v>University</v>
      </c>
      <c r="I260">
        <f t="shared" ca="1" si="125"/>
        <v>3</v>
      </c>
      <c r="J260">
        <f t="shared" ca="1" si="126"/>
        <v>1</v>
      </c>
      <c r="K260">
        <f t="shared" ca="1" si="127"/>
        <v>26411</v>
      </c>
      <c r="L260">
        <f t="shared" ca="1" si="128"/>
        <v>3</v>
      </c>
      <c r="M260" t="str">
        <f t="shared" ca="1" si="129"/>
        <v>Northwest Ter</v>
      </c>
      <c r="N260">
        <f t="shared" ca="1" si="130"/>
        <v>79233</v>
      </c>
      <c r="O260">
        <f t="shared" ca="1" si="131"/>
        <v>970.60097651905062</v>
      </c>
      <c r="P260">
        <f t="shared" ca="1" si="132"/>
        <v>25069.949635364581</v>
      </c>
      <c r="Q260">
        <f t="shared" ca="1" si="133"/>
        <v>19147</v>
      </c>
      <c r="R260">
        <f t="shared" ca="1" si="134"/>
        <v>36696.913345844594</v>
      </c>
      <c r="S260">
        <f t="shared" ca="1" si="135"/>
        <v>29056.520419812019</v>
      </c>
      <c r="T260">
        <f t="shared" ca="1" si="136"/>
        <v>133359.47005517659</v>
      </c>
      <c r="U260">
        <f t="shared" ca="1" si="137"/>
        <v>56814.514322363641</v>
      </c>
      <c r="V260">
        <f t="shared" ca="1" si="138"/>
        <v>76544.955732812945</v>
      </c>
      <c r="AF260" s="7">
        <f t="shared" ca="1" si="117"/>
        <v>1</v>
      </c>
      <c r="AG260">
        <f t="shared" ca="1" si="118"/>
        <v>0</v>
      </c>
      <c r="AI260" s="8"/>
      <c r="AN260" s="7">
        <f ca="1">IF(Table1[[#This Row],[Column5]]="Teaching",1,0)</f>
        <v>0</v>
      </c>
      <c r="AO260">
        <f ca="1">IF(Table1[[#This Row],[Column5]]="Health",1,0)</f>
        <v>0</v>
      </c>
      <c r="AP260">
        <f ca="1">IF(Table1[[#This Row],[Column5]]="IT",1,0)</f>
        <v>0</v>
      </c>
      <c r="AQ260">
        <f ca="1">IF(Table1[[#This Row],[Column5]]="Construction",1,0)</f>
        <v>1</v>
      </c>
      <c r="AR260">
        <f ca="1">IF(Table1[[#This Row],[Column5]]="Agriculture",1,0)</f>
        <v>0</v>
      </c>
      <c r="AS260">
        <f ca="1">IF(Table1[[#This Row],[Column5]]="General",1,0)</f>
        <v>0</v>
      </c>
      <c r="AT260" s="8"/>
      <c r="AZ260" s="7">
        <f t="shared" ca="1" si="155"/>
        <v>8316.0022010790235</v>
      </c>
      <c r="BC260" s="8"/>
      <c r="BE260" s="7">
        <f t="shared" ca="1" si="139"/>
        <v>0</v>
      </c>
      <c r="BG260" s="8"/>
      <c r="BI260" s="7"/>
      <c r="BJ260" s="21">
        <f t="shared" ca="1" si="140"/>
        <v>0.7776388686668233</v>
      </c>
      <c r="BK260">
        <f t="shared" ca="1" si="141"/>
        <v>0</v>
      </c>
      <c r="BL260" s="8"/>
      <c r="BN260" s="7">
        <f t="shared" ca="1" si="142"/>
        <v>0</v>
      </c>
      <c r="BO260" s="42">
        <f t="shared" ca="1" si="143"/>
        <v>0</v>
      </c>
      <c r="BP260" s="42">
        <f t="shared" ca="1" si="144"/>
        <v>42548</v>
      </c>
      <c r="BQ260" s="42">
        <f t="shared" ca="1" si="145"/>
        <v>0</v>
      </c>
      <c r="BR260" s="42">
        <f t="shared" ca="1" si="146"/>
        <v>0</v>
      </c>
      <c r="BS260" s="42">
        <f t="shared" ca="1" si="147"/>
        <v>0</v>
      </c>
      <c r="BT260" s="42">
        <f t="shared" ca="1" si="148"/>
        <v>0</v>
      </c>
      <c r="BU260" s="42">
        <f t="shared" ca="1" si="149"/>
        <v>0</v>
      </c>
      <c r="BV260" s="42">
        <f t="shared" ca="1" si="150"/>
        <v>0</v>
      </c>
      <c r="BW260" s="42">
        <f t="shared" ca="1" si="151"/>
        <v>0</v>
      </c>
      <c r="BX260" s="8">
        <f t="shared" ca="1" si="152"/>
        <v>0</v>
      </c>
      <c r="BZ260" s="7">
        <f t="shared" ca="1" si="153"/>
        <v>0</v>
      </c>
      <c r="CA260" s="42"/>
      <c r="CB260" s="42"/>
      <c r="CC260" s="42"/>
      <c r="CD260" s="8"/>
      <c r="CF260" s="7">
        <f t="shared" ca="1" si="154"/>
        <v>0</v>
      </c>
      <c r="CG260" s="42"/>
      <c r="CH260" s="8"/>
    </row>
    <row r="261" spans="2:86" x14ac:dyDescent="0.3">
      <c r="B261">
        <f t="shared" ca="1" si="119"/>
        <v>1</v>
      </c>
      <c r="C261" t="str">
        <f t="shared" ca="1" si="120"/>
        <v>Men</v>
      </c>
      <c r="D261">
        <f t="shared" ca="1" si="121"/>
        <v>41</v>
      </c>
      <c r="E261">
        <f t="shared" ca="1" si="122"/>
        <v>1</v>
      </c>
      <c r="F261" t="str">
        <f ca="1">VLOOKUP(E261,$Y$4:$Z$10:Z266,2,0)</f>
        <v>Health</v>
      </c>
      <c r="G261">
        <f t="shared" ca="1" si="123"/>
        <v>5</v>
      </c>
      <c r="H261" t="str">
        <f t="shared" ca="1" si="124"/>
        <v>Other</v>
      </c>
      <c r="I261">
        <f t="shared" ca="1" si="125"/>
        <v>3</v>
      </c>
      <c r="J261">
        <f t="shared" ca="1" si="126"/>
        <v>2</v>
      </c>
      <c r="K261">
        <f t="shared" ca="1" si="127"/>
        <v>78961</v>
      </c>
      <c r="L261">
        <f t="shared" ca="1" si="128"/>
        <v>2</v>
      </c>
      <c r="M261" t="str">
        <f t="shared" ca="1" si="129"/>
        <v>BC</v>
      </c>
      <c r="N261">
        <f t="shared" ca="1" si="130"/>
        <v>236883</v>
      </c>
      <c r="O261">
        <f t="shared" ca="1" si="131"/>
        <v>153409.89701423032</v>
      </c>
      <c r="P261">
        <f t="shared" ca="1" si="132"/>
        <v>64086.695263981499</v>
      </c>
      <c r="Q261">
        <f t="shared" ca="1" si="133"/>
        <v>40159</v>
      </c>
      <c r="R261">
        <f t="shared" ca="1" si="134"/>
        <v>109382.62060075092</v>
      </c>
      <c r="S261">
        <f t="shared" ca="1" si="135"/>
        <v>71667.249870603584</v>
      </c>
      <c r="T261">
        <f t="shared" ca="1" si="136"/>
        <v>372636.94513458502</v>
      </c>
      <c r="U261">
        <f t="shared" ca="1" si="137"/>
        <v>302951.51761498122</v>
      </c>
      <c r="V261">
        <f t="shared" ca="1" si="138"/>
        <v>69685.427519603807</v>
      </c>
      <c r="AF261" s="7">
        <f t="shared" ref="AF261:AF324" ca="1" si="156">IF(C262="Men",1,0)</f>
        <v>1</v>
      </c>
      <c r="AG261">
        <f t="shared" ref="AG261:AG324" ca="1" si="157">IF(C262="Women",1,0)</f>
        <v>0</v>
      </c>
      <c r="AI261" s="8"/>
      <c r="AN261" s="7">
        <f ca="1">IF(Table1[[#This Row],[Column5]]="Teaching",1,0)</f>
        <v>0</v>
      </c>
      <c r="AO261">
        <f ca="1">IF(Table1[[#This Row],[Column5]]="Health",1,0)</f>
        <v>1</v>
      </c>
      <c r="AP261">
        <f ca="1">IF(Table1[[#This Row],[Column5]]="IT",1,0)</f>
        <v>0</v>
      </c>
      <c r="AQ261">
        <f ca="1">IF(Table1[[#This Row],[Column5]]="Construction",1,0)</f>
        <v>0</v>
      </c>
      <c r="AR261">
        <f ca="1">IF(Table1[[#This Row],[Column5]]="Agriculture",1,0)</f>
        <v>0</v>
      </c>
      <c r="AS261">
        <f ca="1">IF(Table1[[#This Row],[Column5]]="General",1,0)</f>
        <v>0</v>
      </c>
      <c r="AT261" s="8"/>
      <c r="AZ261" s="7">
        <f t="shared" ca="1" si="155"/>
        <v>7267.7799976208735</v>
      </c>
      <c r="BC261" s="8"/>
      <c r="BE261" s="7">
        <f t="shared" ca="1" si="139"/>
        <v>0</v>
      </c>
      <c r="BG261" s="8"/>
      <c r="BI261" s="7"/>
      <c r="BJ261" s="21">
        <f t="shared" ca="1" si="140"/>
        <v>1.2249958685384255E-2</v>
      </c>
      <c r="BK261">
        <f t="shared" ca="1" si="141"/>
        <v>1</v>
      </c>
      <c r="BL261" s="8"/>
      <c r="BN261" s="7">
        <f t="shared" ca="1" si="142"/>
        <v>0</v>
      </c>
      <c r="BO261" s="42">
        <f t="shared" ca="1" si="143"/>
        <v>0</v>
      </c>
      <c r="BP261" s="42">
        <f t="shared" ca="1" si="144"/>
        <v>26411</v>
      </c>
      <c r="BQ261" s="42">
        <f t="shared" ca="1" si="145"/>
        <v>0</v>
      </c>
      <c r="BR261" s="42">
        <f t="shared" ca="1" si="146"/>
        <v>0</v>
      </c>
      <c r="BS261" s="42">
        <f t="shared" ca="1" si="147"/>
        <v>0</v>
      </c>
      <c r="BT261" s="42">
        <f t="shared" ca="1" si="148"/>
        <v>0</v>
      </c>
      <c r="BU261" s="42">
        <f t="shared" ca="1" si="149"/>
        <v>0</v>
      </c>
      <c r="BV261" s="42">
        <f t="shared" ca="1" si="150"/>
        <v>0</v>
      </c>
      <c r="BW261" s="42">
        <f t="shared" ca="1" si="151"/>
        <v>0</v>
      </c>
      <c r="BX261" s="8">
        <f t="shared" ca="1" si="152"/>
        <v>0</v>
      </c>
      <c r="BZ261" s="7">
        <f t="shared" ca="1" si="153"/>
        <v>1</v>
      </c>
      <c r="CA261" s="42"/>
      <c r="CB261" s="42"/>
      <c r="CC261" s="42"/>
      <c r="CD261" s="8"/>
      <c r="CF261" s="7">
        <f t="shared" ca="1" si="154"/>
        <v>41</v>
      </c>
      <c r="CG261" s="42"/>
      <c r="CH261" s="8"/>
    </row>
    <row r="262" spans="2:86" x14ac:dyDescent="0.3">
      <c r="B262">
        <f t="shared" ref="B262:B325" ca="1" si="158">RANDBETWEEN(1,2)</f>
        <v>1</v>
      </c>
      <c r="C262" t="str">
        <f t="shared" ref="C262:C325" ca="1" si="159">IF(B262=1,"Men","Women")</f>
        <v>Men</v>
      </c>
      <c r="D262">
        <f t="shared" ref="D262:D325" ca="1" si="160">RANDBETWEEN(25,45)</f>
        <v>40</v>
      </c>
      <c r="E262">
        <f t="shared" ref="E262:E325" ca="1" si="161">RANDBETWEEN(1,6)</f>
        <v>3</v>
      </c>
      <c r="F262" t="str">
        <f ca="1">VLOOKUP(E262,$Y$4:$Z$10:Z267,2,0)</f>
        <v>Teaching</v>
      </c>
      <c r="G262">
        <f t="shared" ref="G262:G325" ca="1" si="162">RANDBETWEEN(1,5)</f>
        <v>4</v>
      </c>
      <c r="H262" t="str">
        <f t="shared" ref="H262:H325" ca="1" si="163">VLOOKUP(G262,$AA$4:$AB$9,2,0)</f>
        <v>Technical</v>
      </c>
      <c r="I262">
        <f t="shared" ref="I262:I325" ca="1" si="164">RANDBETWEEN(0,4)</f>
        <v>1</v>
      </c>
      <c r="J262">
        <f t="shared" ref="J262:J325" ca="1" si="165">RANDBETWEEN(1,3)</f>
        <v>2</v>
      </c>
      <c r="K262">
        <f t="shared" ref="K262:K325" ca="1" si="166">RANDBETWEEN(25000,90000)</f>
        <v>38646</v>
      </c>
      <c r="L262">
        <f t="shared" ref="L262:L325" ca="1" si="167">RANDBETWEEN(1,11)</f>
        <v>2</v>
      </c>
      <c r="M262" t="str">
        <f t="shared" ref="M262:M325" ca="1" si="168">VLOOKUP(L262,$AC$4:$AE$15,2,0)</f>
        <v>BC</v>
      </c>
      <c r="N262">
        <f t="shared" ref="N262:N309" ca="1" si="169">K262*RANDBETWEEN(3,6)</f>
        <v>193230</v>
      </c>
      <c r="O262">
        <f t="shared" ref="O262:O325" ca="1" si="170">RAND()*N262</f>
        <v>66680.104618743339</v>
      </c>
      <c r="P262">
        <f t="shared" ref="P262:P309" ca="1" si="171">J262*RAND()*K262</f>
        <v>26347.977764307194</v>
      </c>
      <c r="Q262">
        <f t="shared" ref="Q262:Q325" ca="1" si="172">RANDBETWEEN(0,P262)</f>
        <v>23887</v>
      </c>
      <c r="R262">
        <f t="shared" ref="R262:R309" ca="1" si="173">RAND()*K262*2</f>
        <v>53978.201794691609</v>
      </c>
      <c r="S262">
        <f t="shared" ref="S262:S309" ca="1" si="174">RAND()*K262*1.5</f>
        <v>20423.196477744346</v>
      </c>
      <c r="T262">
        <f t="shared" ref="T262:T309" ca="1" si="175">N262+P262+S262</f>
        <v>240001.17424205155</v>
      </c>
      <c r="U262">
        <f t="shared" ref="U262:U309" ca="1" si="176">O262+Q262+R262</f>
        <v>144545.30641343494</v>
      </c>
      <c r="V262">
        <f t="shared" ref="V262:V309" ca="1" si="177">T262-U262</f>
        <v>95455.86782861661</v>
      </c>
      <c r="AF262" s="7">
        <f t="shared" ca="1" si="156"/>
        <v>1</v>
      </c>
      <c r="AG262">
        <f t="shared" ca="1" si="157"/>
        <v>0</v>
      </c>
      <c r="AI262" s="8"/>
      <c r="AN262" s="7">
        <f ca="1">IF(Table1[[#This Row],[Column5]]="Teaching",1,0)</f>
        <v>1</v>
      </c>
      <c r="AO262">
        <f ca="1">IF(Table1[[#This Row],[Column5]]="Health",1,0)</f>
        <v>0</v>
      </c>
      <c r="AP262">
        <f ca="1">IF(Table1[[#This Row],[Column5]]="IT",1,0)</f>
        <v>0</v>
      </c>
      <c r="AQ262">
        <f ca="1">IF(Table1[[#This Row],[Column5]]="Construction",1,0)</f>
        <v>0</v>
      </c>
      <c r="AR262">
        <f ca="1">IF(Table1[[#This Row],[Column5]]="Agriculture",1,0)</f>
        <v>0</v>
      </c>
      <c r="AS262">
        <f ca="1">IF(Table1[[#This Row],[Column5]]="General",1,0)</f>
        <v>0</v>
      </c>
      <c r="AT262" s="8"/>
      <c r="AZ262" s="7">
        <f t="shared" ca="1" si="155"/>
        <v>25069.949635364581</v>
      </c>
      <c r="BC262" s="8"/>
      <c r="BE262" s="7">
        <f t="shared" ca="1" si="139"/>
        <v>1</v>
      </c>
      <c r="BG262" s="8"/>
      <c r="BI262" s="7"/>
      <c r="BJ262" s="21">
        <f t="shared" ca="1" si="140"/>
        <v>0.64761885409349895</v>
      </c>
      <c r="BK262">
        <f t="shared" ca="1" si="141"/>
        <v>0</v>
      </c>
      <c r="BL262" s="8"/>
      <c r="BN262" s="7">
        <f t="shared" ca="1" si="142"/>
        <v>0</v>
      </c>
      <c r="BO262" s="42">
        <f t="shared" ca="1" si="143"/>
        <v>78961</v>
      </c>
      <c r="BP262" s="42">
        <f t="shared" ca="1" si="144"/>
        <v>0</v>
      </c>
      <c r="BQ262" s="42">
        <f t="shared" ca="1" si="145"/>
        <v>0</v>
      </c>
      <c r="BR262" s="42">
        <f t="shared" ca="1" si="146"/>
        <v>0</v>
      </c>
      <c r="BS262" s="42">
        <f t="shared" ca="1" si="147"/>
        <v>0</v>
      </c>
      <c r="BT262" s="42">
        <f t="shared" ca="1" si="148"/>
        <v>0</v>
      </c>
      <c r="BU262" s="42">
        <f t="shared" ca="1" si="149"/>
        <v>0</v>
      </c>
      <c r="BV262" s="42">
        <f t="shared" ca="1" si="150"/>
        <v>0</v>
      </c>
      <c r="BW262" s="42">
        <f t="shared" ca="1" si="151"/>
        <v>0</v>
      </c>
      <c r="BX262" s="8">
        <f t="shared" ca="1" si="152"/>
        <v>0</v>
      </c>
      <c r="BZ262" s="7">
        <f t="shared" ca="1" si="153"/>
        <v>1</v>
      </c>
      <c r="CA262" s="42"/>
      <c r="CB262" s="42"/>
      <c r="CC262" s="42"/>
      <c r="CD262" s="8"/>
      <c r="CF262" s="7">
        <f t="shared" ca="1" si="154"/>
        <v>41</v>
      </c>
      <c r="CG262" s="42"/>
      <c r="CH262" s="8"/>
    </row>
    <row r="263" spans="2:86" x14ac:dyDescent="0.3">
      <c r="B263">
        <f t="shared" ca="1" si="158"/>
        <v>1</v>
      </c>
      <c r="C263" t="str">
        <f t="shared" ca="1" si="159"/>
        <v>Men</v>
      </c>
      <c r="D263">
        <f t="shared" ca="1" si="160"/>
        <v>34</v>
      </c>
      <c r="E263">
        <f t="shared" ca="1" si="161"/>
        <v>1</v>
      </c>
      <c r="F263" t="str">
        <f ca="1">VLOOKUP(E263,$Y$4:$Z$10:Z268,2,0)</f>
        <v>Health</v>
      </c>
      <c r="G263">
        <f t="shared" ca="1" si="162"/>
        <v>3</v>
      </c>
      <c r="H263" t="str">
        <f t="shared" ca="1" si="163"/>
        <v>University</v>
      </c>
      <c r="I263">
        <f t="shared" ca="1" si="164"/>
        <v>0</v>
      </c>
      <c r="J263">
        <f t="shared" ca="1" si="165"/>
        <v>2</v>
      </c>
      <c r="K263">
        <f t="shared" ca="1" si="166"/>
        <v>64541</v>
      </c>
      <c r="L263">
        <f t="shared" ca="1" si="167"/>
        <v>1</v>
      </c>
      <c r="M263" t="str">
        <f t="shared" ca="1" si="168"/>
        <v>Yukon</v>
      </c>
      <c r="N263">
        <f t="shared" ca="1" si="169"/>
        <v>387246</v>
      </c>
      <c r="O263">
        <f t="shared" ca="1" si="170"/>
        <v>99650.908354430823</v>
      </c>
      <c r="P263">
        <f t="shared" ca="1" si="171"/>
        <v>117906.28140287868</v>
      </c>
      <c r="Q263">
        <f t="shared" ca="1" si="172"/>
        <v>50070</v>
      </c>
      <c r="R263">
        <f t="shared" ca="1" si="173"/>
        <v>94507.218588254444</v>
      </c>
      <c r="S263">
        <f t="shared" ca="1" si="174"/>
        <v>83972.726832581975</v>
      </c>
      <c r="T263">
        <f t="shared" ca="1" si="175"/>
        <v>589125.00823546061</v>
      </c>
      <c r="U263">
        <f t="shared" ca="1" si="176"/>
        <v>244228.12694268525</v>
      </c>
      <c r="V263">
        <f t="shared" ca="1" si="177"/>
        <v>344896.88129277539</v>
      </c>
      <c r="AF263" s="7">
        <f t="shared" ca="1" si="156"/>
        <v>1</v>
      </c>
      <c r="AG263">
        <f t="shared" ca="1" si="157"/>
        <v>0</v>
      </c>
      <c r="AI263" s="8"/>
      <c r="AN263" s="7">
        <f ca="1">IF(Table1[[#This Row],[Column5]]="Teaching",1,0)</f>
        <v>0</v>
      </c>
      <c r="AO263">
        <f ca="1">IF(Table1[[#This Row],[Column5]]="Health",1,0)</f>
        <v>1</v>
      </c>
      <c r="AP263">
        <f ca="1">IF(Table1[[#This Row],[Column5]]="IT",1,0)</f>
        <v>0</v>
      </c>
      <c r="AQ263">
        <f ca="1">IF(Table1[[#This Row],[Column5]]="Construction",1,0)</f>
        <v>0</v>
      </c>
      <c r="AR263">
        <f ca="1">IF(Table1[[#This Row],[Column5]]="Agriculture",1,0)</f>
        <v>0</v>
      </c>
      <c r="AS263">
        <f ca="1">IF(Table1[[#This Row],[Column5]]="General",1,0)</f>
        <v>0</v>
      </c>
      <c r="AT263" s="8"/>
      <c r="AZ263" s="7">
        <f t="shared" ca="1" si="155"/>
        <v>32043.34763199075</v>
      </c>
      <c r="BC263" s="8"/>
      <c r="BE263" s="7">
        <f t="shared" ref="BE263:BE326" ca="1" si="178">IF(R262&gt;$BF$5,1,0)</f>
        <v>0</v>
      </c>
      <c r="BG263" s="8"/>
      <c r="BI263" s="7"/>
      <c r="BJ263" s="21">
        <f t="shared" ref="BJ263:BJ326" ca="1" si="179">O262/N262</f>
        <v>0.345081532985268</v>
      </c>
      <c r="BK263">
        <f t="shared" ref="BK263:BK326" ca="1" si="180">IF(BJ263&lt;30%,1,0)</f>
        <v>0</v>
      </c>
      <c r="BL263" s="8"/>
      <c r="BN263" s="7">
        <f t="shared" ref="BN263:BN326" ca="1" si="181">IF(M261="Yukon",K262,)</f>
        <v>0</v>
      </c>
      <c r="BO263" s="42">
        <f t="shared" ref="BO263:BO326" ca="1" si="182">IF(M262="BC",K262,0)</f>
        <v>38646</v>
      </c>
      <c r="BP263" s="42">
        <f t="shared" ref="BP263:BP326" ca="1" si="183">IF(M262="Northwest Ter",K262,0)</f>
        <v>0</v>
      </c>
      <c r="BQ263" s="42">
        <f t="shared" ref="BQ263:BQ326" ca="1" si="184">IF(M262="Alberta",K262,0)</f>
        <v>0</v>
      </c>
      <c r="BR263" s="42">
        <f t="shared" ref="BR263:BR326" ca="1" si="185">IF(M262="Saskatchewan",K262,0)</f>
        <v>0</v>
      </c>
      <c r="BS263" s="42">
        <f t="shared" ref="BS263:BS326" ca="1" si="186">IF(M262="Manitoba",K262,0)</f>
        <v>0</v>
      </c>
      <c r="BT263" s="42">
        <f t="shared" ref="BT263:BT326" ca="1" si="187">IF(M262="Ontario",K262,0)</f>
        <v>0</v>
      </c>
      <c r="BU263" s="42">
        <f t="shared" ref="BU263:BU326" ca="1" si="188">IF(M262="NewFarmland",K262,0)</f>
        <v>0</v>
      </c>
      <c r="BV263" s="42">
        <f t="shared" ref="BV263:BV326" ca="1" si="189">IF(M262="New Bruncwick",K262,0)</f>
        <v>0</v>
      </c>
      <c r="BW263" s="42">
        <f t="shared" ref="BW263:BW326" ca="1" si="190">IF(M262="Nova Scotia",K262,0)</f>
        <v>0</v>
      </c>
      <c r="BX263" s="8">
        <f t="shared" ref="BX263:BX326" ca="1" si="191">IF(M262="Prince Edward Island",K262,0)</f>
        <v>0</v>
      </c>
      <c r="BZ263" s="7">
        <f t="shared" ref="BZ263:BZ326" ca="1" si="192">IF(R262&gt;K262,1,0)</f>
        <v>1</v>
      </c>
      <c r="CA263" s="42"/>
      <c r="CB263" s="42"/>
      <c r="CC263" s="42"/>
      <c r="CD263" s="8"/>
      <c r="CF263" s="7">
        <f t="shared" ref="CF263:CF326" ca="1" si="193">IF(V262&gt;50000,D262,0)</f>
        <v>40</v>
      </c>
      <c r="CG263" s="42"/>
      <c r="CH263" s="8"/>
    </row>
    <row r="264" spans="2:86" x14ac:dyDescent="0.3">
      <c r="B264">
        <f t="shared" ca="1" si="158"/>
        <v>1</v>
      </c>
      <c r="C264" t="str">
        <f t="shared" ca="1" si="159"/>
        <v>Men</v>
      </c>
      <c r="D264">
        <f t="shared" ca="1" si="160"/>
        <v>33</v>
      </c>
      <c r="E264">
        <f t="shared" ca="1" si="161"/>
        <v>1</v>
      </c>
      <c r="F264" t="str">
        <f ca="1">VLOOKUP(E264,$Y$4:$Z$10:Z269,2,0)</f>
        <v>Health</v>
      </c>
      <c r="G264">
        <f t="shared" ca="1" si="162"/>
        <v>2</v>
      </c>
      <c r="H264" t="str">
        <f t="shared" ca="1" si="163"/>
        <v>College</v>
      </c>
      <c r="I264">
        <f t="shared" ca="1" si="164"/>
        <v>4</v>
      </c>
      <c r="J264">
        <f t="shared" ca="1" si="165"/>
        <v>1</v>
      </c>
      <c r="K264">
        <f t="shared" ca="1" si="166"/>
        <v>49126</v>
      </c>
      <c r="L264">
        <f t="shared" ca="1" si="167"/>
        <v>2</v>
      </c>
      <c r="M264" t="str">
        <f t="shared" ca="1" si="168"/>
        <v>BC</v>
      </c>
      <c r="N264">
        <f t="shared" ca="1" si="169"/>
        <v>147378</v>
      </c>
      <c r="O264">
        <f t="shared" ca="1" si="170"/>
        <v>123957.21405207516</v>
      </c>
      <c r="P264">
        <f t="shared" ca="1" si="171"/>
        <v>47492.357958489556</v>
      </c>
      <c r="Q264">
        <f t="shared" ca="1" si="172"/>
        <v>22092</v>
      </c>
      <c r="R264">
        <f t="shared" ca="1" si="173"/>
        <v>88547.116822365671</v>
      </c>
      <c r="S264">
        <f t="shared" ca="1" si="174"/>
        <v>72512.906527576546</v>
      </c>
      <c r="T264">
        <f t="shared" ca="1" si="175"/>
        <v>267383.26448606612</v>
      </c>
      <c r="U264">
        <f t="shared" ca="1" si="176"/>
        <v>234596.33087444084</v>
      </c>
      <c r="V264">
        <f t="shared" ca="1" si="177"/>
        <v>32786.933611625282</v>
      </c>
      <c r="AF264" s="7">
        <f t="shared" ca="1" si="156"/>
        <v>0</v>
      </c>
      <c r="AG264">
        <f t="shared" ca="1" si="157"/>
        <v>1</v>
      </c>
      <c r="AI264" s="8"/>
      <c r="AN264" s="7">
        <f ca="1">IF(Table1[[#This Row],[Column5]]="Teaching",1,0)</f>
        <v>0</v>
      </c>
      <c r="AO264">
        <f ca="1">IF(Table1[[#This Row],[Column5]]="Health",1,0)</f>
        <v>1</v>
      </c>
      <c r="AP264">
        <f ca="1">IF(Table1[[#This Row],[Column5]]="IT",1,0)</f>
        <v>0</v>
      </c>
      <c r="AQ264">
        <f ca="1">IF(Table1[[#This Row],[Column5]]="Construction",1,0)</f>
        <v>0</v>
      </c>
      <c r="AR264">
        <f ca="1">IF(Table1[[#This Row],[Column5]]="Agriculture",1,0)</f>
        <v>0</v>
      </c>
      <c r="AS264">
        <f ca="1">IF(Table1[[#This Row],[Column5]]="General",1,0)</f>
        <v>0</v>
      </c>
      <c r="AT264" s="8"/>
      <c r="AZ264" s="7">
        <f t="shared" ref="AZ264:AZ327" ca="1" si="194">P262/J262</f>
        <v>13173.988882153597</v>
      </c>
      <c r="BC264" s="8"/>
      <c r="BE264" s="7">
        <f t="shared" ca="1" si="178"/>
        <v>0</v>
      </c>
      <c r="BG264" s="8"/>
      <c r="BI264" s="7"/>
      <c r="BJ264" s="21">
        <f t="shared" ca="1" si="179"/>
        <v>0.25733231164280801</v>
      </c>
      <c r="BK264">
        <f t="shared" ca="1" si="180"/>
        <v>1</v>
      </c>
      <c r="BL264" s="8"/>
      <c r="BN264" s="7">
        <f t="shared" ca="1" si="181"/>
        <v>0</v>
      </c>
      <c r="BO264" s="42">
        <f t="shared" ca="1" si="182"/>
        <v>0</v>
      </c>
      <c r="BP264" s="42">
        <f t="shared" ca="1" si="183"/>
        <v>0</v>
      </c>
      <c r="BQ264" s="42">
        <f t="shared" ca="1" si="184"/>
        <v>0</v>
      </c>
      <c r="BR264" s="42">
        <f t="shared" ca="1" si="185"/>
        <v>0</v>
      </c>
      <c r="BS264" s="42">
        <f t="shared" ca="1" si="186"/>
        <v>0</v>
      </c>
      <c r="BT264" s="42">
        <f t="shared" ca="1" si="187"/>
        <v>0</v>
      </c>
      <c r="BU264" s="42">
        <f t="shared" ca="1" si="188"/>
        <v>0</v>
      </c>
      <c r="BV264" s="42">
        <f t="shared" ca="1" si="189"/>
        <v>0</v>
      </c>
      <c r="BW264" s="42">
        <f t="shared" ca="1" si="190"/>
        <v>0</v>
      </c>
      <c r="BX264" s="8">
        <f t="shared" ca="1" si="191"/>
        <v>0</v>
      </c>
      <c r="BZ264" s="7">
        <f t="shared" ca="1" si="192"/>
        <v>1</v>
      </c>
      <c r="CA264" s="42"/>
      <c r="CB264" s="42"/>
      <c r="CC264" s="42"/>
      <c r="CD264" s="8"/>
      <c r="CF264" s="7">
        <f t="shared" ca="1" si="193"/>
        <v>34</v>
      </c>
      <c r="CG264" s="42"/>
      <c r="CH264" s="8"/>
    </row>
    <row r="265" spans="2:86" x14ac:dyDescent="0.3">
      <c r="B265">
        <f t="shared" ca="1" si="158"/>
        <v>2</v>
      </c>
      <c r="C265" t="str">
        <f t="shared" ca="1" si="159"/>
        <v>Women</v>
      </c>
      <c r="D265">
        <f t="shared" ca="1" si="160"/>
        <v>35</v>
      </c>
      <c r="E265">
        <f t="shared" ca="1" si="161"/>
        <v>6</v>
      </c>
      <c r="F265" t="str">
        <f ca="1">VLOOKUP(E265,$Y$4:$Z$10:Z270,2,0)</f>
        <v>Agriculture</v>
      </c>
      <c r="G265">
        <f t="shared" ca="1" si="162"/>
        <v>1</v>
      </c>
      <c r="H265" t="str">
        <f t="shared" ca="1" si="163"/>
        <v>Highschool</v>
      </c>
      <c r="I265">
        <f t="shared" ca="1" si="164"/>
        <v>3</v>
      </c>
      <c r="J265">
        <f t="shared" ca="1" si="165"/>
        <v>2</v>
      </c>
      <c r="K265">
        <f t="shared" ca="1" si="166"/>
        <v>37893</v>
      </c>
      <c r="L265">
        <f t="shared" ca="1" si="167"/>
        <v>6</v>
      </c>
      <c r="M265" t="str">
        <f t="shared" ca="1" si="168"/>
        <v>Manitoba</v>
      </c>
      <c r="N265">
        <f t="shared" ca="1" si="169"/>
        <v>227358</v>
      </c>
      <c r="O265">
        <f t="shared" ca="1" si="170"/>
        <v>202482.81064623457</v>
      </c>
      <c r="P265">
        <f t="shared" ca="1" si="171"/>
        <v>50338.568179519498</v>
      </c>
      <c r="Q265">
        <f t="shared" ca="1" si="172"/>
        <v>28999</v>
      </c>
      <c r="R265">
        <f t="shared" ca="1" si="173"/>
        <v>39515.384399602022</v>
      </c>
      <c r="S265">
        <f t="shared" ca="1" si="174"/>
        <v>40640.111782170956</v>
      </c>
      <c r="T265">
        <f t="shared" ca="1" si="175"/>
        <v>318336.67996169045</v>
      </c>
      <c r="U265">
        <f t="shared" ca="1" si="176"/>
        <v>270997.19504583662</v>
      </c>
      <c r="V265">
        <f t="shared" ca="1" si="177"/>
        <v>47339.484915853827</v>
      </c>
      <c r="AF265" s="7">
        <f t="shared" ca="1" si="156"/>
        <v>0</v>
      </c>
      <c r="AG265">
        <f t="shared" ca="1" si="157"/>
        <v>1</v>
      </c>
      <c r="AI265" s="8"/>
      <c r="AN265" s="7">
        <f ca="1">IF(Table1[[#This Row],[Column5]]="Teaching",1,0)</f>
        <v>0</v>
      </c>
      <c r="AO265">
        <f ca="1">IF(Table1[[#This Row],[Column5]]="Health",1,0)</f>
        <v>0</v>
      </c>
      <c r="AP265">
        <f ca="1">IF(Table1[[#This Row],[Column5]]="IT",1,0)</f>
        <v>0</v>
      </c>
      <c r="AQ265">
        <f ca="1">IF(Table1[[#This Row],[Column5]]="Construction",1,0)</f>
        <v>0</v>
      </c>
      <c r="AR265">
        <f ca="1">IF(Table1[[#This Row],[Column5]]="Agriculture",1,0)</f>
        <v>1</v>
      </c>
      <c r="AS265">
        <f ca="1">IF(Table1[[#This Row],[Column5]]="General",1,0)</f>
        <v>0</v>
      </c>
      <c r="AT265" s="8"/>
      <c r="AZ265" s="7">
        <f t="shared" ca="1" si="194"/>
        <v>58953.140701439341</v>
      </c>
      <c r="BC265" s="8"/>
      <c r="BE265" s="7">
        <f t="shared" ca="1" si="178"/>
        <v>0</v>
      </c>
      <c r="BG265" s="8"/>
      <c r="BI265" s="7"/>
      <c r="BJ265" s="21">
        <f t="shared" ca="1" si="179"/>
        <v>0.84108356777860438</v>
      </c>
      <c r="BK265">
        <f t="shared" ca="1" si="180"/>
        <v>0</v>
      </c>
      <c r="BL265" s="8"/>
      <c r="BN265" s="7">
        <f t="shared" ca="1" si="181"/>
        <v>49126</v>
      </c>
      <c r="BO265" s="42">
        <f t="shared" ca="1" si="182"/>
        <v>49126</v>
      </c>
      <c r="BP265" s="42">
        <f t="shared" ca="1" si="183"/>
        <v>0</v>
      </c>
      <c r="BQ265" s="42">
        <f t="shared" ca="1" si="184"/>
        <v>0</v>
      </c>
      <c r="BR265" s="42">
        <f t="shared" ca="1" si="185"/>
        <v>0</v>
      </c>
      <c r="BS265" s="42">
        <f t="shared" ca="1" si="186"/>
        <v>0</v>
      </c>
      <c r="BT265" s="42">
        <f t="shared" ca="1" si="187"/>
        <v>0</v>
      </c>
      <c r="BU265" s="42">
        <f t="shared" ca="1" si="188"/>
        <v>0</v>
      </c>
      <c r="BV265" s="42">
        <f t="shared" ca="1" si="189"/>
        <v>0</v>
      </c>
      <c r="BW265" s="42">
        <f t="shared" ca="1" si="190"/>
        <v>0</v>
      </c>
      <c r="BX265" s="8">
        <f t="shared" ca="1" si="191"/>
        <v>0</v>
      </c>
      <c r="BZ265" s="7">
        <f t="shared" ca="1" si="192"/>
        <v>1</v>
      </c>
      <c r="CA265" s="42"/>
      <c r="CB265" s="42"/>
      <c r="CC265" s="42"/>
      <c r="CD265" s="8"/>
      <c r="CF265" s="7">
        <f t="shared" ca="1" si="193"/>
        <v>0</v>
      </c>
      <c r="CG265" s="42"/>
      <c r="CH265" s="8"/>
    </row>
    <row r="266" spans="2:86" x14ac:dyDescent="0.3">
      <c r="B266">
        <f t="shared" ca="1" si="158"/>
        <v>2</v>
      </c>
      <c r="C266" t="str">
        <f t="shared" ca="1" si="159"/>
        <v>Women</v>
      </c>
      <c r="D266">
        <f t="shared" ca="1" si="160"/>
        <v>33</v>
      </c>
      <c r="E266">
        <f t="shared" ca="1" si="161"/>
        <v>5</v>
      </c>
      <c r="F266" t="str">
        <f ca="1">VLOOKUP(E266,$Y$4:$Z$10:Z271,2,0)</f>
        <v>General</v>
      </c>
      <c r="G266">
        <f t="shared" ca="1" si="162"/>
        <v>2</v>
      </c>
      <c r="H266" t="str">
        <f t="shared" ca="1" si="163"/>
        <v>College</v>
      </c>
      <c r="I266">
        <f t="shared" ca="1" si="164"/>
        <v>1</v>
      </c>
      <c r="J266">
        <f t="shared" ca="1" si="165"/>
        <v>1</v>
      </c>
      <c r="K266">
        <f t="shared" ca="1" si="166"/>
        <v>87554</v>
      </c>
      <c r="L266">
        <f t="shared" ca="1" si="167"/>
        <v>1</v>
      </c>
      <c r="M266" t="str">
        <f t="shared" ca="1" si="168"/>
        <v>Yukon</v>
      </c>
      <c r="N266">
        <f t="shared" ca="1" si="169"/>
        <v>350216</v>
      </c>
      <c r="O266">
        <f t="shared" ca="1" si="170"/>
        <v>43096.332334675884</v>
      </c>
      <c r="P266">
        <f t="shared" ca="1" si="171"/>
        <v>47855.567264154568</v>
      </c>
      <c r="Q266">
        <f t="shared" ca="1" si="172"/>
        <v>21442</v>
      </c>
      <c r="R266">
        <f t="shared" ca="1" si="173"/>
        <v>156348.50311468204</v>
      </c>
      <c r="S266">
        <f t="shared" ca="1" si="174"/>
        <v>118403.84429376271</v>
      </c>
      <c r="T266">
        <f t="shared" ca="1" si="175"/>
        <v>516475.41155791725</v>
      </c>
      <c r="U266">
        <f t="shared" ca="1" si="176"/>
        <v>220886.83544935792</v>
      </c>
      <c r="V266">
        <f t="shared" ca="1" si="177"/>
        <v>295588.57610855933</v>
      </c>
      <c r="AF266" s="7">
        <f t="shared" ca="1" si="156"/>
        <v>0</v>
      </c>
      <c r="AG266">
        <f t="shared" ca="1" si="157"/>
        <v>1</v>
      </c>
      <c r="AI266" s="8"/>
      <c r="AN266" s="7">
        <f ca="1">IF(Table1[[#This Row],[Column5]]="Teaching",1,0)</f>
        <v>0</v>
      </c>
      <c r="AO266">
        <f ca="1">IF(Table1[[#This Row],[Column5]]="Health",1,0)</f>
        <v>0</v>
      </c>
      <c r="AP266">
        <f ca="1">IF(Table1[[#This Row],[Column5]]="IT",1,0)</f>
        <v>0</v>
      </c>
      <c r="AQ266">
        <f ca="1">IF(Table1[[#This Row],[Column5]]="Construction",1,0)</f>
        <v>0</v>
      </c>
      <c r="AR266">
        <f ca="1">IF(Table1[[#This Row],[Column5]]="Agriculture",1,0)</f>
        <v>0</v>
      </c>
      <c r="AS266">
        <f ca="1">IF(Table1[[#This Row],[Column5]]="General",1,0)</f>
        <v>1</v>
      </c>
      <c r="AT266" s="8"/>
      <c r="AZ266" s="7">
        <f t="shared" ca="1" si="194"/>
        <v>47492.357958489556</v>
      </c>
      <c r="BC266" s="8"/>
      <c r="BE266" s="7">
        <f t="shared" ca="1" si="178"/>
        <v>0</v>
      </c>
      <c r="BG266" s="8"/>
      <c r="BI266" s="7"/>
      <c r="BJ266" s="21">
        <f t="shared" ca="1" si="179"/>
        <v>0.8905902173938659</v>
      </c>
      <c r="BK266">
        <f t="shared" ca="1" si="180"/>
        <v>0</v>
      </c>
      <c r="BL266" s="8"/>
      <c r="BN266" s="7">
        <f t="shared" ca="1" si="181"/>
        <v>0</v>
      </c>
      <c r="BO266" s="42">
        <f t="shared" ca="1" si="182"/>
        <v>0</v>
      </c>
      <c r="BP266" s="42">
        <f t="shared" ca="1" si="183"/>
        <v>0</v>
      </c>
      <c r="BQ266" s="42">
        <f t="shared" ca="1" si="184"/>
        <v>0</v>
      </c>
      <c r="BR266" s="42">
        <f t="shared" ca="1" si="185"/>
        <v>0</v>
      </c>
      <c r="BS266" s="42">
        <f t="shared" ca="1" si="186"/>
        <v>37893</v>
      </c>
      <c r="BT266" s="42">
        <f t="shared" ca="1" si="187"/>
        <v>0</v>
      </c>
      <c r="BU266" s="42">
        <f t="shared" ca="1" si="188"/>
        <v>0</v>
      </c>
      <c r="BV266" s="42">
        <f t="shared" ca="1" si="189"/>
        <v>0</v>
      </c>
      <c r="BW266" s="42">
        <f t="shared" ca="1" si="190"/>
        <v>0</v>
      </c>
      <c r="BX266" s="8">
        <f t="shared" ca="1" si="191"/>
        <v>0</v>
      </c>
      <c r="BZ266" s="7">
        <f t="shared" ca="1" si="192"/>
        <v>1</v>
      </c>
      <c r="CA266" s="42"/>
      <c r="CB266" s="42"/>
      <c r="CC266" s="42"/>
      <c r="CD266" s="8"/>
      <c r="CF266" s="7">
        <f t="shared" ca="1" si="193"/>
        <v>0</v>
      </c>
      <c r="CG266" s="42"/>
      <c r="CH266" s="8"/>
    </row>
    <row r="267" spans="2:86" x14ac:dyDescent="0.3">
      <c r="B267">
        <f t="shared" ca="1" si="158"/>
        <v>2</v>
      </c>
      <c r="C267" t="str">
        <f t="shared" ca="1" si="159"/>
        <v>Women</v>
      </c>
      <c r="D267">
        <f t="shared" ca="1" si="160"/>
        <v>34</v>
      </c>
      <c r="E267">
        <f t="shared" ca="1" si="161"/>
        <v>4</v>
      </c>
      <c r="F267" t="str">
        <f ca="1">VLOOKUP(E267,$Y$4:$Z$10:Z272,2,0)</f>
        <v>IT</v>
      </c>
      <c r="G267">
        <f t="shared" ca="1" si="162"/>
        <v>3</v>
      </c>
      <c r="H267" t="str">
        <f t="shared" ca="1" si="163"/>
        <v>University</v>
      </c>
      <c r="I267">
        <f t="shared" ca="1" si="164"/>
        <v>0</v>
      </c>
      <c r="J267">
        <f t="shared" ca="1" si="165"/>
        <v>3</v>
      </c>
      <c r="K267">
        <f t="shared" ca="1" si="166"/>
        <v>73115</v>
      </c>
      <c r="L267">
        <f t="shared" ca="1" si="167"/>
        <v>3</v>
      </c>
      <c r="M267" t="str">
        <f t="shared" ca="1" si="168"/>
        <v>Northwest Ter</v>
      </c>
      <c r="N267">
        <f t="shared" ca="1" si="169"/>
        <v>365575</v>
      </c>
      <c r="O267">
        <f t="shared" ca="1" si="170"/>
        <v>215965.82198389352</v>
      </c>
      <c r="P267">
        <f t="shared" ca="1" si="171"/>
        <v>94508.061075477657</v>
      </c>
      <c r="Q267">
        <f t="shared" ca="1" si="172"/>
        <v>4288</v>
      </c>
      <c r="R267">
        <f t="shared" ca="1" si="173"/>
        <v>113639.37019967454</v>
      </c>
      <c r="S267">
        <f t="shared" ca="1" si="174"/>
        <v>91760.359898253111</v>
      </c>
      <c r="T267">
        <f t="shared" ca="1" si="175"/>
        <v>551843.42097373074</v>
      </c>
      <c r="U267">
        <f t="shared" ca="1" si="176"/>
        <v>333893.19218356803</v>
      </c>
      <c r="V267">
        <f t="shared" ca="1" si="177"/>
        <v>217950.22879016271</v>
      </c>
      <c r="AF267" s="7">
        <f t="shared" ca="1" si="156"/>
        <v>0</v>
      </c>
      <c r="AG267">
        <f t="shared" ca="1" si="157"/>
        <v>1</v>
      </c>
      <c r="AI267" s="8"/>
      <c r="AN267" s="7">
        <f ca="1">IF(Table1[[#This Row],[Column5]]="Teaching",1,0)</f>
        <v>0</v>
      </c>
      <c r="AO267">
        <f ca="1">IF(Table1[[#This Row],[Column5]]="Health",1,0)</f>
        <v>0</v>
      </c>
      <c r="AP267">
        <f ca="1">IF(Table1[[#This Row],[Column5]]="IT",1,0)</f>
        <v>1</v>
      </c>
      <c r="AQ267">
        <f ca="1">IF(Table1[[#This Row],[Column5]]="Construction",1,0)</f>
        <v>0</v>
      </c>
      <c r="AR267">
        <f ca="1">IF(Table1[[#This Row],[Column5]]="Agriculture",1,0)</f>
        <v>0</v>
      </c>
      <c r="AS267">
        <f ca="1">IF(Table1[[#This Row],[Column5]]="General",1,0)</f>
        <v>0</v>
      </c>
      <c r="AT267" s="8"/>
      <c r="AZ267" s="7">
        <f t="shared" ca="1" si="194"/>
        <v>25169.284089759749</v>
      </c>
      <c r="BC267" s="8"/>
      <c r="BE267" s="7">
        <f t="shared" ca="1" si="178"/>
        <v>1</v>
      </c>
      <c r="BG267" s="8"/>
      <c r="BI267" s="7"/>
      <c r="BJ267" s="21">
        <f t="shared" ca="1" si="179"/>
        <v>0.12305643469937377</v>
      </c>
      <c r="BK267">
        <f t="shared" ca="1" si="180"/>
        <v>1</v>
      </c>
      <c r="BL267" s="8"/>
      <c r="BN267" s="7">
        <f t="shared" ca="1" si="181"/>
        <v>0</v>
      </c>
      <c r="BO267" s="42">
        <f t="shared" ca="1" si="182"/>
        <v>0</v>
      </c>
      <c r="BP267" s="42">
        <f t="shared" ca="1" si="183"/>
        <v>0</v>
      </c>
      <c r="BQ267" s="42">
        <f t="shared" ca="1" si="184"/>
        <v>0</v>
      </c>
      <c r="BR267" s="42">
        <f t="shared" ca="1" si="185"/>
        <v>0</v>
      </c>
      <c r="BS267" s="42">
        <f t="shared" ca="1" si="186"/>
        <v>0</v>
      </c>
      <c r="BT267" s="42">
        <f t="shared" ca="1" si="187"/>
        <v>0</v>
      </c>
      <c r="BU267" s="42">
        <f t="shared" ca="1" si="188"/>
        <v>0</v>
      </c>
      <c r="BV267" s="42">
        <f t="shared" ca="1" si="189"/>
        <v>0</v>
      </c>
      <c r="BW267" s="42">
        <f t="shared" ca="1" si="190"/>
        <v>0</v>
      </c>
      <c r="BX267" s="8">
        <f t="shared" ca="1" si="191"/>
        <v>0</v>
      </c>
      <c r="BZ267" s="7">
        <f t="shared" ca="1" si="192"/>
        <v>1</v>
      </c>
      <c r="CA267" s="42"/>
      <c r="CB267" s="42"/>
      <c r="CC267" s="42"/>
      <c r="CD267" s="8"/>
      <c r="CF267" s="7">
        <f t="shared" ca="1" si="193"/>
        <v>33</v>
      </c>
      <c r="CG267" s="42"/>
      <c r="CH267" s="8"/>
    </row>
    <row r="268" spans="2:86" x14ac:dyDescent="0.3">
      <c r="B268">
        <f t="shared" ca="1" si="158"/>
        <v>2</v>
      </c>
      <c r="C268" t="str">
        <f t="shared" ca="1" si="159"/>
        <v>Women</v>
      </c>
      <c r="D268">
        <f t="shared" ca="1" si="160"/>
        <v>43</v>
      </c>
      <c r="E268">
        <f t="shared" ca="1" si="161"/>
        <v>6</v>
      </c>
      <c r="F268" t="str">
        <f ca="1">VLOOKUP(E268,$Y$4:$Z$10:Z273,2,0)</f>
        <v>Agriculture</v>
      </c>
      <c r="G268">
        <f t="shared" ca="1" si="162"/>
        <v>1</v>
      </c>
      <c r="H268" t="str">
        <f t="shared" ca="1" si="163"/>
        <v>Highschool</v>
      </c>
      <c r="I268">
        <f t="shared" ca="1" si="164"/>
        <v>3</v>
      </c>
      <c r="J268">
        <f t="shared" ca="1" si="165"/>
        <v>2</v>
      </c>
      <c r="K268">
        <f t="shared" ca="1" si="166"/>
        <v>79645</v>
      </c>
      <c r="L268">
        <f t="shared" ca="1" si="167"/>
        <v>3</v>
      </c>
      <c r="M268" t="str">
        <f t="shared" ca="1" si="168"/>
        <v>Northwest Ter</v>
      </c>
      <c r="N268">
        <f t="shared" ca="1" si="169"/>
        <v>318580</v>
      </c>
      <c r="O268">
        <f t="shared" ca="1" si="170"/>
        <v>18017.496298901198</v>
      </c>
      <c r="P268">
        <f t="shared" ca="1" si="171"/>
        <v>7461.8918127244306</v>
      </c>
      <c r="Q268">
        <f t="shared" ca="1" si="172"/>
        <v>4606</v>
      </c>
      <c r="R268">
        <f t="shared" ca="1" si="173"/>
        <v>96467.834878863723</v>
      </c>
      <c r="S268">
        <f t="shared" ca="1" si="174"/>
        <v>5429.2764536885816</v>
      </c>
      <c r="T268">
        <f t="shared" ca="1" si="175"/>
        <v>331471.16826641298</v>
      </c>
      <c r="U268">
        <f t="shared" ca="1" si="176"/>
        <v>119091.33117776492</v>
      </c>
      <c r="V268">
        <f t="shared" ca="1" si="177"/>
        <v>212379.83708864806</v>
      </c>
      <c r="AF268" s="7">
        <f t="shared" ca="1" si="156"/>
        <v>0</v>
      </c>
      <c r="AG268">
        <f t="shared" ca="1" si="157"/>
        <v>1</v>
      </c>
      <c r="AI268" s="8"/>
      <c r="AN268" s="7">
        <f ca="1">IF(Table1[[#This Row],[Column5]]="Teaching",1,0)</f>
        <v>0</v>
      </c>
      <c r="AO268">
        <f ca="1">IF(Table1[[#This Row],[Column5]]="Health",1,0)</f>
        <v>0</v>
      </c>
      <c r="AP268">
        <f ca="1">IF(Table1[[#This Row],[Column5]]="IT",1,0)</f>
        <v>0</v>
      </c>
      <c r="AQ268">
        <f ca="1">IF(Table1[[#This Row],[Column5]]="Construction",1,0)</f>
        <v>0</v>
      </c>
      <c r="AR268">
        <f ca="1">IF(Table1[[#This Row],[Column5]]="Agriculture",1,0)</f>
        <v>1</v>
      </c>
      <c r="AS268">
        <f ca="1">IF(Table1[[#This Row],[Column5]]="General",1,0)</f>
        <v>0</v>
      </c>
      <c r="AT268" s="8"/>
      <c r="AZ268" s="7">
        <f t="shared" ca="1" si="194"/>
        <v>47855.567264154568</v>
      </c>
      <c r="BC268" s="8"/>
      <c r="BE268" s="7">
        <f t="shared" ca="1" si="178"/>
        <v>1</v>
      </c>
      <c r="BG268" s="8"/>
      <c r="BI268" s="7"/>
      <c r="BJ268" s="21">
        <f t="shared" ca="1" si="179"/>
        <v>0.59075653965367847</v>
      </c>
      <c r="BK268">
        <f t="shared" ca="1" si="180"/>
        <v>0</v>
      </c>
      <c r="BL268" s="8"/>
      <c r="BN268" s="7">
        <f t="shared" ca="1" si="181"/>
        <v>73115</v>
      </c>
      <c r="BO268" s="42">
        <f t="shared" ca="1" si="182"/>
        <v>0</v>
      </c>
      <c r="BP268" s="42">
        <f t="shared" ca="1" si="183"/>
        <v>73115</v>
      </c>
      <c r="BQ268" s="42">
        <f t="shared" ca="1" si="184"/>
        <v>0</v>
      </c>
      <c r="BR268" s="42">
        <f t="shared" ca="1" si="185"/>
        <v>0</v>
      </c>
      <c r="BS268" s="42">
        <f t="shared" ca="1" si="186"/>
        <v>0</v>
      </c>
      <c r="BT268" s="42">
        <f t="shared" ca="1" si="187"/>
        <v>0</v>
      </c>
      <c r="BU268" s="42">
        <f t="shared" ca="1" si="188"/>
        <v>0</v>
      </c>
      <c r="BV268" s="42">
        <f t="shared" ca="1" si="189"/>
        <v>0</v>
      </c>
      <c r="BW268" s="42">
        <f t="shared" ca="1" si="190"/>
        <v>0</v>
      </c>
      <c r="BX268" s="8">
        <f t="shared" ca="1" si="191"/>
        <v>0</v>
      </c>
      <c r="BZ268" s="7">
        <f t="shared" ca="1" si="192"/>
        <v>1</v>
      </c>
      <c r="CA268" s="42"/>
      <c r="CB268" s="42"/>
      <c r="CC268" s="42"/>
      <c r="CD268" s="8"/>
      <c r="CF268" s="7">
        <f t="shared" ca="1" si="193"/>
        <v>34</v>
      </c>
      <c r="CG268" s="42"/>
      <c r="CH268" s="8"/>
    </row>
    <row r="269" spans="2:86" x14ac:dyDescent="0.3">
      <c r="B269">
        <f t="shared" ca="1" si="158"/>
        <v>2</v>
      </c>
      <c r="C269" t="str">
        <f t="shared" ca="1" si="159"/>
        <v>Women</v>
      </c>
      <c r="D269">
        <f t="shared" ca="1" si="160"/>
        <v>38</v>
      </c>
      <c r="E269">
        <f t="shared" ca="1" si="161"/>
        <v>5</v>
      </c>
      <c r="F269" t="str">
        <f ca="1">VLOOKUP(E269,$Y$4:$Z$10:Z274,2,0)</f>
        <v>General</v>
      </c>
      <c r="G269">
        <f t="shared" ca="1" si="162"/>
        <v>4</v>
      </c>
      <c r="H269" t="str">
        <f t="shared" ca="1" si="163"/>
        <v>Technical</v>
      </c>
      <c r="I269">
        <f t="shared" ca="1" si="164"/>
        <v>0</v>
      </c>
      <c r="J269">
        <f t="shared" ca="1" si="165"/>
        <v>3</v>
      </c>
      <c r="K269">
        <f t="shared" ca="1" si="166"/>
        <v>45650</v>
      </c>
      <c r="L269">
        <f t="shared" ca="1" si="167"/>
        <v>1</v>
      </c>
      <c r="M269" t="str">
        <f t="shared" ca="1" si="168"/>
        <v>Yukon</v>
      </c>
      <c r="N269">
        <f t="shared" ca="1" si="169"/>
        <v>136950</v>
      </c>
      <c r="O269">
        <f t="shared" ca="1" si="170"/>
        <v>61367.861250713991</v>
      </c>
      <c r="P269">
        <f t="shared" ca="1" si="171"/>
        <v>114972.86937977618</v>
      </c>
      <c r="Q269">
        <f t="shared" ca="1" si="172"/>
        <v>32838</v>
      </c>
      <c r="R269">
        <f t="shared" ca="1" si="173"/>
        <v>24245.555492687487</v>
      </c>
      <c r="S269">
        <f t="shared" ca="1" si="174"/>
        <v>54974.036052015173</v>
      </c>
      <c r="T269">
        <f t="shared" ca="1" si="175"/>
        <v>306896.90543179133</v>
      </c>
      <c r="U269">
        <f t="shared" ca="1" si="176"/>
        <v>118451.41674340148</v>
      </c>
      <c r="V269">
        <f t="shared" ca="1" si="177"/>
        <v>188445.48868838983</v>
      </c>
      <c r="AF269" s="7">
        <f t="shared" ca="1" si="156"/>
        <v>1</v>
      </c>
      <c r="AG269">
        <f t="shared" ca="1" si="157"/>
        <v>0</v>
      </c>
      <c r="AI269" s="8"/>
      <c r="AN269" s="7">
        <f ca="1">IF(Table1[[#This Row],[Column5]]="Teaching",1,0)</f>
        <v>0</v>
      </c>
      <c r="AO269">
        <f ca="1">IF(Table1[[#This Row],[Column5]]="Health",1,0)</f>
        <v>0</v>
      </c>
      <c r="AP269">
        <f ca="1">IF(Table1[[#This Row],[Column5]]="IT",1,0)</f>
        <v>0</v>
      </c>
      <c r="AQ269">
        <f ca="1">IF(Table1[[#This Row],[Column5]]="Construction",1,0)</f>
        <v>0</v>
      </c>
      <c r="AR269">
        <f ca="1">IF(Table1[[#This Row],[Column5]]="Agriculture",1,0)</f>
        <v>0</v>
      </c>
      <c r="AS269">
        <f ca="1">IF(Table1[[#This Row],[Column5]]="General",1,0)</f>
        <v>1</v>
      </c>
      <c r="AT269" s="8"/>
      <c r="AZ269" s="7">
        <f t="shared" ca="1" si="194"/>
        <v>31502.687025159219</v>
      </c>
      <c r="BC269" s="8"/>
      <c r="BE269" s="7">
        <f t="shared" ca="1" si="178"/>
        <v>0</v>
      </c>
      <c r="BG269" s="8"/>
      <c r="BI269" s="7"/>
      <c r="BJ269" s="21">
        <f t="shared" ca="1" si="179"/>
        <v>5.6555641593638011E-2</v>
      </c>
      <c r="BK269">
        <f t="shared" ca="1" si="180"/>
        <v>1</v>
      </c>
      <c r="BL269" s="8"/>
      <c r="BN269" s="7">
        <f t="shared" ca="1" si="181"/>
        <v>0</v>
      </c>
      <c r="BO269" s="42">
        <f t="shared" ca="1" si="182"/>
        <v>0</v>
      </c>
      <c r="BP269" s="42">
        <f t="shared" ca="1" si="183"/>
        <v>79645</v>
      </c>
      <c r="BQ269" s="42">
        <f t="shared" ca="1" si="184"/>
        <v>0</v>
      </c>
      <c r="BR269" s="42">
        <f t="shared" ca="1" si="185"/>
        <v>0</v>
      </c>
      <c r="BS269" s="42">
        <f t="shared" ca="1" si="186"/>
        <v>0</v>
      </c>
      <c r="BT269" s="42">
        <f t="shared" ca="1" si="187"/>
        <v>0</v>
      </c>
      <c r="BU269" s="42">
        <f t="shared" ca="1" si="188"/>
        <v>0</v>
      </c>
      <c r="BV269" s="42">
        <f t="shared" ca="1" si="189"/>
        <v>0</v>
      </c>
      <c r="BW269" s="42">
        <f t="shared" ca="1" si="190"/>
        <v>0</v>
      </c>
      <c r="BX269" s="8">
        <f t="shared" ca="1" si="191"/>
        <v>0</v>
      </c>
      <c r="BZ269" s="7">
        <f t="shared" ca="1" si="192"/>
        <v>1</v>
      </c>
      <c r="CA269" s="42"/>
      <c r="CB269" s="42"/>
      <c r="CC269" s="42"/>
      <c r="CD269" s="8"/>
      <c r="CF269" s="7">
        <f t="shared" ca="1" si="193"/>
        <v>43</v>
      </c>
      <c r="CG269" s="42"/>
      <c r="CH269" s="8"/>
    </row>
    <row r="270" spans="2:86" x14ac:dyDescent="0.3">
      <c r="B270">
        <f t="shared" ca="1" si="158"/>
        <v>1</v>
      </c>
      <c r="C270" t="str">
        <f t="shared" ca="1" si="159"/>
        <v>Men</v>
      </c>
      <c r="D270">
        <f t="shared" ca="1" si="160"/>
        <v>29</v>
      </c>
      <c r="E270">
        <f t="shared" ca="1" si="161"/>
        <v>5</v>
      </c>
      <c r="F270" t="str">
        <f ca="1">VLOOKUP(E270,$Y$4:$Z$10:Z275,2,0)</f>
        <v>General</v>
      </c>
      <c r="G270">
        <f t="shared" ca="1" si="162"/>
        <v>4</v>
      </c>
      <c r="H270" t="str">
        <f t="shared" ca="1" si="163"/>
        <v>Technical</v>
      </c>
      <c r="I270">
        <f t="shared" ca="1" si="164"/>
        <v>1</v>
      </c>
      <c r="J270">
        <f t="shared" ca="1" si="165"/>
        <v>3</v>
      </c>
      <c r="K270">
        <f t="shared" ca="1" si="166"/>
        <v>50929</v>
      </c>
      <c r="L270">
        <f t="shared" ca="1" si="167"/>
        <v>4</v>
      </c>
      <c r="M270" t="str">
        <f t="shared" ca="1" si="168"/>
        <v>Alberta</v>
      </c>
      <c r="N270">
        <f t="shared" ca="1" si="169"/>
        <v>152787</v>
      </c>
      <c r="O270">
        <f t="shared" ca="1" si="170"/>
        <v>12914.528060991805</v>
      </c>
      <c r="P270">
        <f t="shared" ca="1" si="171"/>
        <v>141742.92837265835</v>
      </c>
      <c r="Q270">
        <f t="shared" ca="1" si="172"/>
        <v>32363</v>
      </c>
      <c r="R270">
        <f t="shared" ca="1" si="173"/>
        <v>79874.174692240544</v>
      </c>
      <c r="S270">
        <f t="shared" ca="1" si="174"/>
        <v>57806.724701448911</v>
      </c>
      <c r="T270">
        <f t="shared" ca="1" si="175"/>
        <v>352336.65307410725</v>
      </c>
      <c r="U270">
        <f t="shared" ca="1" si="176"/>
        <v>125151.70275323236</v>
      </c>
      <c r="V270">
        <f t="shared" ca="1" si="177"/>
        <v>227184.95032087489</v>
      </c>
      <c r="AF270" s="7">
        <f t="shared" ca="1" si="156"/>
        <v>0</v>
      </c>
      <c r="AG270">
        <f t="shared" ca="1" si="157"/>
        <v>1</v>
      </c>
      <c r="AI270" s="8"/>
      <c r="AN270" s="7">
        <f ca="1">IF(Table1[[#This Row],[Column5]]="Teaching",1,0)</f>
        <v>0</v>
      </c>
      <c r="AO270">
        <f ca="1">IF(Table1[[#This Row],[Column5]]="Health",1,0)</f>
        <v>0</v>
      </c>
      <c r="AP270">
        <f ca="1">IF(Table1[[#This Row],[Column5]]="IT",1,0)</f>
        <v>0</v>
      </c>
      <c r="AQ270">
        <f ca="1">IF(Table1[[#This Row],[Column5]]="Construction",1,0)</f>
        <v>0</v>
      </c>
      <c r="AR270">
        <f ca="1">IF(Table1[[#This Row],[Column5]]="Agriculture",1,0)</f>
        <v>0</v>
      </c>
      <c r="AS270">
        <f ca="1">IF(Table1[[#This Row],[Column5]]="General",1,0)</f>
        <v>1</v>
      </c>
      <c r="AT270" s="8"/>
      <c r="AZ270" s="7">
        <f t="shared" ca="1" si="194"/>
        <v>3730.9459063622153</v>
      </c>
      <c r="BC270" s="8"/>
      <c r="BE270" s="7">
        <f t="shared" ca="1" si="178"/>
        <v>0</v>
      </c>
      <c r="BG270" s="8"/>
      <c r="BI270" s="7"/>
      <c r="BJ270" s="21">
        <f t="shared" ca="1" si="179"/>
        <v>0.44810413472591448</v>
      </c>
      <c r="BK270">
        <f t="shared" ca="1" si="180"/>
        <v>0</v>
      </c>
      <c r="BL270" s="8"/>
      <c r="BN270" s="7">
        <f t="shared" ca="1" si="181"/>
        <v>0</v>
      </c>
      <c r="BO270" s="42">
        <f t="shared" ca="1" si="182"/>
        <v>0</v>
      </c>
      <c r="BP270" s="42">
        <f t="shared" ca="1" si="183"/>
        <v>0</v>
      </c>
      <c r="BQ270" s="42">
        <f t="shared" ca="1" si="184"/>
        <v>0</v>
      </c>
      <c r="BR270" s="42">
        <f t="shared" ca="1" si="185"/>
        <v>0</v>
      </c>
      <c r="BS270" s="42">
        <f t="shared" ca="1" si="186"/>
        <v>0</v>
      </c>
      <c r="BT270" s="42">
        <f t="shared" ca="1" si="187"/>
        <v>0</v>
      </c>
      <c r="BU270" s="42">
        <f t="shared" ca="1" si="188"/>
        <v>0</v>
      </c>
      <c r="BV270" s="42">
        <f t="shared" ca="1" si="189"/>
        <v>0</v>
      </c>
      <c r="BW270" s="42">
        <f t="shared" ca="1" si="190"/>
        <v>0</v>
      </c>
      <c r="BX270" s="8">
        <f t="shared" ca="1" si="191"/>
        <v>0</v>
      </c>
      <c r="BZ270" s="7">
        <f t="shared" ca="1" si="192"/>
        <v>0</v>
      </c>
      <c r="CA270" s="42"/>
      <c r="CB270" s="42"/>
      <c r="CC270" s="42"/>
      <c r="CD270" s="8"/>
      <c r="CF270" s="7">
        <f t="shared" ca="1" si="193"/>
        <v>38</v>
      </c>
      <c r="CG270" s="42"/>
      <c r="CH270" s="8"/>
    </row>
    <row r="271" spans="2:86" x14ac:dyDescent="0.3">
      <c r="B271">
        <f t="shared" ca="1" si="158"/>
        <v>2</v>
      </c>
      <c r="C271" t="str">
        <f t="shared" ca="1" si="159"/>
        <v>Women</v>
      </c>
      <c r="D271">
        <f t="shared" ca="1" si="160"/>
        <v>28</v>
      </c>
      <c r="E271">
        <f t="shared" ca="1" si="161"/>
        <v>2</v>
      </c>
      <c r="F271" t="str">
        <f ca="1">VLOOKUP(E271,$Y$4:$Z$10:Z276,2,0)</f>
        <v>Construction</v>
      </c>
      <c r="G271">
        <f t="shared" ca="1" si="162"/>
        <v>2</v>
      </c>
      <c r="H271" t="str">
        <f t="shared" ca="1" si="163"/>
        <v>College</v>
      </c>
      <c r="I271">
        <f t="shared" ca="1" si="164"/>
        <v>2</v>
      </c>
      <c r="J271">
        <f t="shared" ca="1" si="165"/>
        <v>3</v>
      </c>
      <c r="K271">
        <f t="shared" ca="1" si="166"/>
        <v>51904</v>
      </c>
      <c r="L271">
        <f t="shared" ca="1" si="167"/>
        <v>11</v>
      </c>
      <c r="M271" t="str">
        <f t="shared" ca="1" si="168"/>
        <v>Prince Edward Island</v>
      </c>
      <c r="N271">
        <f t="shared" ca="1" si="169"/>
        <v>259520</v>
      </c>
      <c r="O271">
        <f t="shared" ca="1" si="170"/>
        <v>74367.593412218455</v>
      </c>
      <c r="P271">
        <f t="shared" ca="1" si="171"/>
        <v>26364.50412274315</v>
      </c>
      <c r="Q271">
        <f t="shared" ca="1" si="172"/>
        <v>15629</v>
      </c>
      <c r="R271">
        <f t="shared" ca="1" si="173"/>
        <v>63349.799148127371</v>
      </c>
      <c r="S271">
        <f t="shared" ca="1" si="174"/>
        <v>68470.915593181548</v>
      </c>
      <c r="T271">
        <f t="shared" ca="1" si="175"/>
        <v>354355.41971592471</v>
      </c>
      <c r="U271">
        <f t="shared" ca="1" si="176"/>
        <v>153346.39256034582</v>
      </c>
      <c r="V271">
        <f t="shared" ca="1" si="177"/>
        <v>201009.02715557889</v>
      </c>
      <c r="AF271" s="7">
        <f t="shared" ca="1" si="156"/>
        <v>0</v>
      </c>
      <c r="AG271">
        <f t="shared" ca="1" si="157"/>
        <v>1</v>
      </c>
      <c r="AI271" s="8"/>
      <c r="AN271" s="7">
        <f ca="1">IF(Table1[[#This Row],[Column5]]="Teaching",1,0)</f>
        <v>0</v>
      </c>
      <c r="AO271">
        <f ca="1">IF(Table1[[#This Row],[Column5]]="Health",1,0)</f>
        <v>0</v>
      </c>
      <c r="AP271">
        <f ca="1">IF(Table1[[#This Row],[Column5]]="IT",1,0)</f>
        <v>0</v>
      </c>
      <c r="AQ271">
        <f ca="1">IF(Table1[[#This Row],[Column5]]="Construction",1,0)</f>
        <v>1</v>
      </c>
      <c r="AR271">
        <f ca="1">IF(Table1[[#This Row],[Column5]]="Agriculture",1,0)</f>
        <v>0</v>
      </c>
      <c r="AS271">
        <f ca="1">IF(Table1[[#This Row],[Column5]]="General",1,0)</f>
        <v>0</v>
      </c>
      <c r="AT271" s="8"/>
      <c r="AZ271" s="7">
        <f t="shared" ca="1" si="194"/>
        <v>38324.289793258729</v>
      </c>
      <c r="BC271" s="8"/>
      <c r="BE271" s="7">
        <f t="shared" ca="1" si="178"/>
        <v>0</v>
      </c>
      <c r="BG271" s="8"/>
      <c r="BI271" s="7"/>
      <c r="BJ271" s="21">
        <f t="shared" ca="1" si="179"/>
        <v>8.4526354081118193E-2</v>
      </c>
      <c r="BK271">
        <f t="shared" ca="1" si="180"/>
        <v>1</v>
      </c>
      <c r="BL271" s="8"/>
      <c r="BN271" s="7">
        <f t="shared" ca="1" si="181"/>
        <v>50929</v>
      </c>
      <c r="BO271" s="42">
        <f t="shared" ca="1" si="182"/>
        <v>0</v>
      </c>
      <c r="BP271" s="42">
        <f t="shared" ca="1" si="183"/>
        <v>0</v>
      </c>
      <c r="BQ271" s="42">
        <f t="shared" ca="1" si="184"/>
        <v>50929</v>
      </c>
      <c r="BR271" s="42">
        <f t="shared" ca="1" si="185"/>
        <v>0</v>
      </c>
      <c r="BS271" s="42">
        <f t="shared" ca="1" si="186"/>
        <v>0</v>
      </c>
      <c r="BT271" s="42">
        <f t="shared" ca="1" si="187"/>
        <v>0</v>
      </c>
      <c r="BU271" s="42">
        <f t="shared" ca="1" si="188"/>
        <v>0</v>
      </c>
      <c r="BV271" s="42">
        <f t="shared" ca="1" si="189"/>
        <v>0</v>
      </c>
      <c r="BW271" s="42">
        <f t="shared" ca="1" si="190"/>
        <v>0</v>
      </c>
      <c r="BX271" s="8">
        <f t="shared" ca="1" si="191"/>
        <v>0</v>
      </c>
      <c r="BZ271" s="7">
        <f t="shared" ca="1" si="192"/>
        <v>1</v>
      </c>
      <c r="CA271" s="42"/>
      <c r="CB271" s="42"/>
      <c r="CC271" s="42"/>
      <c r="CD271" s="8"/>
      <c r="CF271" s="7">
        <f t="shared" ca="1" si="193"/>
        <v>29</v>
      </c>
      <c r="CG271" s="42"/>
      <c r="CH271" s="8"/>
    </row>
    <row r="272" spans="2:86" x14ac:dyDescent="0.3">
      <c r="B272">
        <f t="shared" ca="1" si="158"/>
        <v>2</v>
      </c>
      <c r="C272" t="str">
        <f t="shared" ca="1" si="159"/>
        <v>Women</v>
      </c>
      <c r="D272">
        <f t="shared" ca="1" si="160"/>
        <v>37</v>
      </c>
      <c r="E272">
        <f t="shared" ca="1" si="161"/>
        <v>3</v>
      </c>
      <c r="F272" t="str">
        <f ca="1">VLOOKUP(E272,$Y$4:$Z$10:Z277,2,0)</f>
        <v>Teaching</v>
      </c>
      <c r="G272">
        <f t="shared" ca="1" si="162"/>
        <v>1</v>
      </c>
      <c r="H272" t="str">
        <f t="shared" ca="1" si="163"/>
        <v>Highschool</v>
      </c>
      <c r="I272">
        <f t="shared" ca="1" si="164"/>
        <v>0</v>
      </c>
      <c r="J272">
        <f t="shared" ca="1" si="165"/>
        <v>3</v>
      </c>
      <c r="K272">
        <f t="shared" ca="1" si="166"/>
        <v>77257</v>
      </c>
      <c r="L272">
        <f t="shared" ca="1" si="167"/>
        <v>11</v>
      </c>
      <c r="M272" t="str">
        <f t="shared" ca="1" si="168"/>
        <v>Prince Edward Island</v>
      </c>
      <c r="N272">
        <f t="shared" ca="1" si="169"/>
        <v>231771</v>
      </c>
      <c r="O272">
        <f t="shared" ca="1" si="170"/>
        <v>6158.7250777932331</v>
      </c>
      <c r="P272">
        <f t="shared" ca="1" si="171"/>
        <v>189781.74510043918</v>
      </c>
      <c r="Q272">
        <f t="shared" ca="1" si="172"/>
        <v>3763</v>
      </c>
      <c r="R272">
        <f t="shared" ca="1" si="173"/>
        <v>38002.11404588641</v>
      </c>
      <c r="S272">
        <f t="shared" ca="1" si="174"/>
        <v>89336.618451887058</v>
      </c>
      <c r="T272">
        <f t="shared" ca="1" si="175"/>
        <v>510889.36355232622</v>
      </c>
      <c r="U272">
        <f t="shared" ca="1" si="176"/>
        <v>47923.839123679645</v>
      </c>
      <c r="V272">
        <f t="shared" ca="1" si="177"/>
        <v>462965.52442864655</v>
      </c>
      <c r="AF272" s="7">
        <f t="shared" ca="1" si="156"/>
        <v>1</v>
      </c>
      <c r="AG272">
        <f t="shared" ca="1" si="157"/>
        <v>0</v>
      </c>
      <c r="AI272" s="8"/>
      <c r="AN272" s="7">
        <f ca="1">IF(Table1[[#This Row],[Column5]]="Teaching",1,0)</f>
        <v>1</v>
      </c>
      <c r="AO272">
        <f ca="1">IF(Table1[[#This Row],[Column5]]="Health",1,0)</f>
        <v>0</v>
      </c>
      <c r="AP272">
        <f ca="1">IF(Table1[[#This Row],[Column5]]="IT",1,0)</f>
        <v>0</v>
      </c>
      <c r="AQ272">
        <f ca="1">IF(Table1[[#This Row],[Column5]]="Construction",1,0)</f>
        <v>0</v>
      </c>
      <c r="AR272">
        <f ca="1">IF(Table1[[#This Row],[Column5]]="Agriculture",1,0)</f>
        <v>0</v>
      </c>
      <c r="AS272">
        <f ca="1">IF(Table1[[#This Row],[Column5]]="General",1,0)</f>
        <v>0</v>
      </c>
      <c r="AT272" s="8"/>
      <c r="AZ272" s="7">
        <f t="shared" ca="1" si="194"/>
        <v>47247.642790886115</v>
      </c>
      <c r="BC272" s="8"/>
      <c r="BE272" s="7">
        <f t="shared" ca="1" si="178"/>
        <v>0</v>
      </c>
      <c r="BG272" s="8"/>
      <c r="BI272" s="7"/>
      <c r="BJ272" s="21">
        <f t="shared" ca="1" si="179"/>
        <v>0.28655823602118702</v>
      </c>
      <c r="BK272">
        <f t="shared" ca="1" si="180"/>
        <v>1</v>
      </c>
      <c r="BL272" s="8"/>
      <c r="BN272" s="7">
        <f t="shared" ca="1" si="181"/>
        <v>0</v>
      </c>
      <c r="BO272" s="42">
        <f t="shared" ca="1" si="182"/>
        <v>0</v>
      </c>
      <c r="BP272" s="42">
        <f t="shared" ca="1" si="183"/>
        <v>0</v>
      </c>
      <c r="BQ272" s="42">
        <f t="shared" ca="1" si="184"/>
        <v>0</v>
      </c>
      <c r="BR272" s="42">
        <f t="shared" ca="1" si="185"/>
        <v>0</v>
      </c>
      <c r="BS272" s="42">
        <f t="shared" ca="1" si="186"/>
        <v>0</v>
      </c>
      <c r="BT272" s="42">
        <f t="shared" ca="1" si="187"/>
        <v>0</v>
      </c>
      <c r="BU272" s="42">
        <f t="shared" ca="1" si="188"/>
        <v>0</v>
      </c>
      <c r="BV272" s="42">
        <f t="shared" ca="1" si="189"/>
        <v>0</v>
      </c>
      <c r="BW272" s="42">
        <f t="shared" ca="1" si="190"/>
        <v>0</v>
      </c>
      <c r="BX272" s="8">
        <f t="shared" ca="1" si="191"/>
        <v>51904</v>
      </c>
      <c r="BZ272" s="7">
        <f t="shared" ca="1" si="192"/>
        <v>1</v>
      </c>
      <c r="CA272" s="42"/>
      <c r="CB272" s="42"/>
      <c r="CC272" s="42"/>
      <c r="CD272" s="8"/>
      <c r="CF272" s="7">
        <f t="shared" ca="1" si="193"/>
        <v>28</v>
      </c>
      <c r="CG272" s="42"/>
      <c r="CH272" s="8"/>
    </row>
    <row r="273" spans="2:86" x14ac:dyDescent="0.3">
      <c r="B273">
        <f t="shared" ca="1" si="158"/>
        <v>1</v>
      </c>
      <c r="C273" t="str">
        <f t="shared" ca="1" si="159"/>
        <v>Men</v>
      </c>
      <c r="D273">
        <f t="shared" ca="1" si="160"/>
        <v>32</v>
      </c>
      <c r="E273">
        <f t="shared" ca="1" si="161"/>
        <v>4</v>
      </c>
      <c r="F273" t="str">
        <f ca="1">VLOOKUP(E273,$Y$4:$Z$10:Z278,2,0)</f>
        <v>IT</v>
      </c>
      <c r="G273">
        <f t="shared" ca="1" si="162"/>
        <v>5</v>
      </c>
      <c r="H273" t="str">
        <f t="shared" ca="1" si="163"/>
        <v>Other</v>
      </c>
      <c r="I273">
        <f t="shared" ca="1" si="164"/>
        <v>4</v>
      </c>
      <c r="J273">
        <f t="shared" ca="1" si="165"/>
        <v>2</v>
      </c>
      <c r="K273">
        <f t="shared" ca="1" si="166"/>
        <v>80351</v>
      </c>
      <c r="L273">
        <f t="shared" ca="1" si="167"/>
        <v>10</v>
      </c>
      <c r="M273" t="str">
        <f t="shared" ca="1" si="168"/>
        <v>Nova Scotia</v>
      </c>
      <c r="N273">
        <f t="shared" ca="1" si="169"/>
        <v>241053</v>
      </c>
      <c r="O273">
        <f t="shared" ca="1" si="170"/>
        <v>72726.863228085029</v>
      </c>
      <c r="P273">
        <f t="shared" ca="1" si="171"/>
        <v>56068.020127944961</v>
      </c>
      <c r="Q273">
        <f t="shared" ca="1" si="172"/>
        <v>16765</v>
      </c>
      <c r="R273">
        <f t="shared" ca="1" si="173"/>
        <v>118352.48634766281</v>
      </c>
      <c r="S273">
        <f t="shared" ca="1" si="174"/>
        <v>29168.961892102569</v>
      </c>
      <c r="T273">
        <f t="shared" ca="1" si="175"/>
        <v>326289.98202004749</v>
      </c>
      <c r="U273">
        <f t="shared" ca="1" si="176"/>
        <v>207844.34957574785</v>
      </c>
      <c r="V273">
        <f t="shared" ca="1" si="177"/>
        <v>118445.63244429964</v>
      </c>
      <c r="AF273" s="7">
        <f t="shared" ca="1" si="156"/>
        <v>0</v>
      </c>
      <c r="AG273">
        <f t="shared" ca="1" si="157"/>
        <v>1</v>
      </c>
      <c r="AI273" s="8"/>
      <c r="AN273" s="7">
        <f ca="1">IF(Table1[[#This Row],[Column5]]="Teaching",1,0)</f>
        <v>0</v>
      </c>
      <c r="AO273">
        <f ca="1">IF(Table1[[#This Row],[Column5]]="Health",1,0)</f>
        <v>0</v>
      </c>
      <c r="AP273">
        <f ca="1">IF(Table1[[#This Row],[Column5]]="IT",1,0)</f>
        <v>1</v>
      </c>
      <c r="AQ273">
        <f ca="1">IF(Table1[[#This Row],[Column5]]="Construction",1,0)</f>
        <v>0</v>
      </c>
      <c r="AR273">
        <f ca="1">IF(Table1[[#This Row],[Column5]]="Agriculture",1,0)</f>
        <v>0</v>
      </c>
      <c r="AS273">
        <f ca="1">IF(Table1[[#This Row],[Column5]]="General",1,0)</f>
        <v>0</v>
      </c>
      <c r="AT273" s="8"/>
      <c r="AZ273" s="7">
        <f t="shared" ca="1" si="194"/>
        <v>8788.1680409143828</v>
      </c>
      <c r="BC273" s="8"/>
      <c r="BE273" s="7">
        <f t="shared" ca="1" si="178"/>
        <v>0</v>
      </c>
      <c r="BG273" s="8"/>
      <c r="BI273" s="7"/>
      <c r="BJ273" s="21">
        <f t="shared" ca="1" si="179"/>
        <v>2.6572457631857449E-2</v>
      </c>
      <c r="BK273">
        <f t="shared" ca="1" si="180"/>
        <v>1</v>
      </c>
      <c r="BL273" s="8"/>
      <c r="BN273" s="7">
        <f t="shared" ca="1" si="181"/>
        <v>0</v>
      </c>
      <c r="BO273" s="42">
        <f t="shared" ca="1" si="182"/>
        <v>0</v>
      </c>
      <c r="BP273" s="42">
        <f t="shared" ca="1" si="183"/>
        <v>0</v>
      </c>
      <c r="BQ273" s="42">
        <f t="shared" ca="1" si="184"/>
        <v>0</v>
      </c>
      <c r="BR273" s="42">
        <f t="shared" ca="1" si="185"/>
        <v>0</v>
      </c>
      <c r="BS273" s="42">
        <f t="shared" ca="1" si="186"/>
        <v>0</v>
      </c>
      <c r="BT273" s="42">
        <f t="shared" ca="1" si="187"/>
        <v>0</v>
      </c>
      <c r="BU273" s="42">
        <f t="shared" ca="1" si="188"/>
        <v>0</v>
      </c>
      <c r="BV273" s="42">
        <f t="shared" ca="1" si="189"/>
        <v>0</v>
      </c>
      <c r="BW273" s="42">
        <f t="shared" ca="1" si="190"/>
        <v>0</v>
      </c>
      <c r="BX273" s="8">
        <f t="shared" ca="1" si="191"/>
        <v>77257</v>
      </c>
      <c r="BZ273" s="7">
        <f t="shared" ca="1" si="192"/>
        <v>0</v>
      </c>
      <c r="CA273" s="42"/>
      <c r="CB273" s="42"/>
      <c r="CC273" s="42"/>
      <c r="CD273" s="8"/>
      <c r="CF273" s="7">
        <f t="shared" ca="1" si="193"/>
        <v>37</v>
      </c>
      <c r="CG273" s="42"/>
      <c r="CH273" s="8"/>
    </row>
    <row r="274" spans="2:86" x14ac:dyDescent="0.3">
      <c r="B274">
        <f t="shared" ca="1" si="158"/>
        <v>2</v>
      </c>
      <c r="C274" t="str">
        <f t="shared" ca="1" si="159"/>
        <v>Women</v>
      </c>
      <c r="D274">
        <f t="shared" ca="1" si="160"/>
        <v>28</v>
      </c>
      <c r="E274">
        <f t="shared" ca="1" si="161"/>
        <v>5</v>
      </c>
      <c r="F274" t="str">
        <f ca="1">VLOOKUP(E274,$Y$4:$Z$10:Z279,2,0)</f>
        <v>General</v>
      </c>
      <c r="G274">
        <f t="shared" ca="1" si="162"/>
        <v>1</v>
      </c>
      <c r="H274" t="str">
        <f t="shared" ca="1" si="163"/>
        <v>Highschool</v>
      </c>
      <c r="I274">
        <f t="shared" ca="1" si="164"/>
        <v>3</v>
      </c>
      <c r="J274">
        <f t="shared" ca="1" si="165"/>
        <v>3</v>
      </c>
      <c r="K274">
        <f t="shared" ca="1" si="166"/>
        <v>84382</v>
      </c>
      <c r="L274">
        <f t="shared" ca="1" si="167"/>
        <v>6</v>
      </c>
      <c r="M274" t="str">
        <f t="shared" ca="1" si="168"/>
        <v>Manitoba</v>
      </c>
      <c r="N274">
        <f t="shared" ca="1" si="169"/>
        <v>506292</v>
      </c>
      <c r="O274">
        <f t="shared" ca="1" si="170"/>
        <v>235960.90178040855</v>
      </c>
      <c r="P274">
        <f t="shared" ca="1" si="171"/>
        <v>18486.187570539532</v>
      </c>
      <c r="Q274">
        <f t="shared" ca="1" si="172"/>
        <v>244</v>
      </c>
      <c r="R274">
        <f t="shared" ca="1" si="173"/>
        <v>47736.941226405572</v>
      </c>
      <c r="S274">
        <f t="shared" ca="1" si="174"/>
        <v>30805.584230161709</v>
      </c>
      <c r="T274">
        <f t="shared" ca="1" si="175"/>
        <v>555583.77180070127</v>
      </c>
      <c r="U274">
        <f t="shared" ca="1" si="176"/>
        <v>283941.84300681413</v>
      </c>
      <c r="V274">
        <f t="shared" ca="1" si="177"/>
        <v>271641.92879388714</v>
      </c>
      <c r="AF274" s="7">
        <f t="shared" ca="1" si="156"/>
        <v>0</v>
      </c>
      <c r="AG274">
        <f t="shared" ca="1" si="157"/>
        <v>1</v>
      </c>
      <c r="AI274" s="8"/>
      <c r="AN274" s="7">
        <f ca="1">IF(Table1[[#This Row],[Column5]]="Teaching",1,0)</f>
        <v>0</v>
      </c>
      <c r="AO274">
        <f ca="1">IF(Table1[[#This Row],[Column5]]="Health",1,0)</f>
        <v>0</v>
      </c>
      <c r="AP274">
        <f ca="1">IF(Table1[[#This Row],[Column5]]="IT",1,0)</f>
        <v>0</v>
      </c>
      <c r="AQ274">
        <f ca="1">IF(Table1[[#This Row],[Column5]]="Construction",1,0)</f>
        <v>0</v>
      </c>
      <c r="AR274">
        <f ca="1">IF(Table1[[#This Row],[Column5]]="Agriculture",1,0)</f>
        <v>0</v>
      </c>
      <c r="AS274">
        <f ca="1">IF(Table1[[#This Row],[Column5]]="General",1,0)</f>
        <v>1</v>
      </c>
      <c r="AT274" s="8"/>
      <c r="AZ274" s="7">
        <f t="shared" ca="1" si="194"/>
        <v>63260.581700146395</v>
      </c>
      <c r="BC274" s="8"/>
      <c r="BE274" s="7">
        <f t="shared" ca="1" si="178"/>
        <v>1</v>
      </c>
      <c r="BG274" s="8"/>
      <c r="BI274" s="7"/>
      <c r="BJ274" s="21">
        <f t="shared" ca="1" si="179"/>
        <v>0.30170486668112417</v>
      </c>
      <c r="BK274">
        <f t="shared" ca="1" si="180"/>
        <v>0</v>
      </c>
      <c r="BL274" s="8"/>
      <c r="BN274" s="7">
        <f t="shared" ca="1" si="181"/>
        <v>0</v>
      </c>
      <c r="BO274" s="42">
        <f t="shared" ca="1" si="182"/>
        <v>0</v>
      </c>
      <c r="BP274" s="42">
        <f t="shared" ca="1" si="183"/>
        <v>0</v>
      </c>
      <c r="BQ274" s="42">
        <f t="shared" ca="1" si="184"/>
        <v>0</v>
      </c>
      <c r="BR274" s="42">
        <f t="shared" ca="1" si="185"/>
        <v>0</v>
      </c>
      <c r="BS274" s="42">
        <f t="shared" ca="1" si="186"/>
        <v>0</v>
      </c>
      <c r="BT274" s="42">
        <f t="shared" ca="1" si="187"/>
        <v>0</v>
      </c>
      <c r="BU274" s="42">
        <f t="shared" ca="1" si="188"/>
        <v>0</v>
      </c>
      <c r="BV274" s="42">
        <f t="shared" ca="1" si="189"/>
        <v>0</v>
      </c>
      <c r="BW274" s="42">
        <f t="shared" ca="1" si="190"/>
        <v>80351</v>
      </c>
      <c r="BX274" s="8">
        <f t="shared" ca="1" si="191"/>
        <v>0</v>
      </c>
      <c r="BZ274" s="7">
        <f t="shared" ca="1" si="192"/>
        <v>1</v>
      </c>
      <c r="CA274" s="42"/>
      <c r="CB274" s="42"/>
      <c r="CC274" s="42"/>
      <c r="CD274" s="8"/>
      <c r="CF274" s="7">
        <f t="shared" ca="1" si="193"/>
        <v>32</v>
      </c>
      <c r="CG274" s="42"/>
      <c r="CH274" s="8"/>
    </row>
    <row r="275" spans="2:86" x14ac:dyDescent="0.3">
      <c r="B275">
        <f t="shared" ca="1" si="158"/>
        <v>2</v>
      </c>
      <c r="C275" t="str">
        <f t="shared" ca="1" si="159"/>
        <v>Women</v>
      </c>
      <c r="D275">
        <f t="shared" ca="1" si="160"/>
        <v>34</v>
      </c>
      <c r="E275">
        <f t="shared" ca="1" si="161"/>
        <v>2</v>
      </c>
      <c r="F275" t="str">
        <f ca="1">VLOOKUP(E275,$Y$4:$Z$10:Z280,2,0)</f>
        <v>Construction</v>
      </c>
      <c r="G275">
        <f t="shared" ca="1" si="162"/>
        <v>3</v>
      </c>
      <c r="H275" t="str">
        <f t="shared" ca="1" si="163"/>
        <v>University</v>
      </c>
      <c r="I275">
        <f t="shared" ca="1" si="164"/>
        <v>3</v>
      </c>
      <c r="J275">
        <f t="shared" ca="1" si="165"/>
        <v>2</v>
      </c>
      <c r="K275">
        <f t="shared" ca="1" si="166"/>
        <v>29583</v>
      </c>
      <c r="L275">
        <f t="shared" ca="1" si="167"/>
        <v>5</v>
      </c>
      <c r="M275" t="str">
        <f t="shared" ca="1" si="168"/>
        <v>Saskatchewan</v>
      </c>
      <c r="N275">
        <f t="shared" ca="1" si="169"/>
        <v>177498</v>
      </c>
      <c r="O275">
        <f t="shared" ca="1" si="170"/>
        <v>59480.215713987658</v>
      </c>
      <c r="P275">
        <f t="shared" ca="1" si="171"/>
        <v>24360.754954180451</v>
      </c>
      <c r="Q275">
        <f t="shared" ca="1" si="172"/>
        <v>5216</v>
      </c>
      <c r="R275">
        <f t="shared" ca="1" si="173"/>
        <v>27918.17526757974</v>
      </c>
      <c r="S275">
        <f t="shared" ca="1" si="174"/>
        <v>11526.07404419438</v>
      </c>
      <c r="T275">
        <f t="shared" ca="1" si="175"/>
        <v>213384.82899837484</v>
      </c>
      <c r="U275">
        <f t="shared" ca="1" si="176"/>
        <v>92614.390981567398</v>
      </c>
      <c r="V275">
        <f t="shared" ca="1" si="177"/>
        <v>120770.43801680744</v>
      </c>
      <c r="AF275" s="7">
        <f t="shared" ca="1" si="156"/>
        <v>1</v>
      </c>
      <c r="AG275">
        <f t="shared" ca="1" si="157"/>
        <v>0</v>
      </c>
      <c r="AI275" s="8"/>
      <c r="AN275" s="7">
        <f ca="1">IF(Table1[[#This Row],[Column5]]="Teaching",1,0)</f>
        <v>0</v>
      </c>
      <c r="AO275">
        <f ca="1">IF(Table1[[#This Row],[Column5]]="Health",1,0)</f>
        <v>0</v>
      </c>
      <c r="AP275">
        <f ca="1">IF(Table1[[#This Row],[Column5]]="IT",1,0)</f>
        <v>0</v>
      </c>
      <c r="AQ275">
        <f ca="1">IF(Table1[[#This Row],[Column5]]="Construction",1,0)</f>
        <v>1</v>
      </c>
      <c r="AR275">
        <f ca="1">IF(Table1[[#This Row],[Column5]]="Agriculture",1,0)</f>
        <v>0</v>
      </c>
      <c r="AS275">
        <f ca="1">IF(Table1[[#This Row],[Column5]]="General",1,0)</f>
        <v>0</v>
      </c>
      <c r="AT275" s="8"/>
      <c r="AZ275" s="7">
        <f t="shared" ca="1" si="194"/>
        <v>28034.010063972481</v>
      </c>
      <c r="BC275" s="8"/>
      <c r="BE275" s="7">
        <f t="shared" ca="1" si="178"/>
        <v>0</v>
      </c>
      <c r="BG275" s="8"/>
      <c r="BI275" s="7"/>
      <c r="BJ275" s="21">
        <f t="shared" ca="1" si="179"/>
        <v>0.46605694299022804</v>
      </c>
      <c r="BK275">
        <f t="shared" ca="1" si="180"/>
        <v>0</v>
      </c>
      <c r="BL275" s="8"/>
      <c r="BN275" s="7">
        <f t="shared" ca="1" si="181"/>
        <v>0</v>
      </c>
      <c r="BO275" s="42">
        <f t="shared" ca="1" si="182"/>
        <v>0</v>
      </c>
      <c r="BP275" s="42">
        <f t="shared" ca="1" si="183"/>
        <v>0</v>
      </c>
      <c r="BQ275" s="42">
        <f t="shared" ca="1" si="184"/>
        <v>0</v>
      </c>
      <c r="BR275" s="42">
        <f t="shared" ca="1" si="185"/>
        <v>0</v>
      </c>
      <c r="BS275" s="42">
        <f t="shared" ca="1" si="186"/>
        <v>84382</v>
      </c>
      <c r="BT275" s="42">
        <f t="shared" ca="1" si="187"/>
        <v>0</v>
      </c>
      <c r="BU275" s="42">
        <f t="shared" ca="1" si="188"/>
        <v>0</v>
      </c>
      <c r="BV275" s="42">
        <f t="shared" ca="1" si="189"/>
        <v>0</v>
      </c>
      <c r="BW275" s="42">
        <f t="shared" ca="1" si="190"/>
        <v>0</v>
      </c>
      <c r="BX275" s="8">
        <f t="shared" ca="1" si="191"/>
        <v>0</v>
      </c>
      <c r="BZ275" s="7">
        <f t="shared" ca="1" si="192"/>
        <v>0</v>
      </c>
      <c r="CA275" s="42"/>
      <c r="CB275" s="42"/>
      <c r="CC275" s="42"/>
      <c r="CD275" s="8"/>
      <c r="CF275" s="7">
        <f t="shared" ca="1" si="193"/>
        <v>28</v>
      </c>
      <c r="CG275" s="42"/>
      <c r="CH275" s="8"/>
    </row>
    <row r="276" spans="2:86" x14ac:dyDescent="0.3">
      <c r="B276">
        <f t="shared" ca="1" si="158"/>
        <v>1</v>
      </c>
      <c r="C276" t="str">
        <f t="shared" ca="1" si="159"/>
        <v>Men</v>
      </c>
      <c r="D276">
        <f t="shared" ca="1" si="160"/>
        <v>28</v>
      </c>
      <c r="E276">
        <f t="shared" ca="1" si="161"/>
        <v>5</v>
      </c>
      <c r="F276" t="str">
        <f ca="1">VLOOKUP(E276,$Y$4:$Z$10:Z281,2,0)</f>
        <v>General</v>
      </c>
      <c r="G276">
        <f t="shared" ca="1" si="162"/>
        <v>5</v>
      </c>
      <c r="H276" t="str">
        <f t="shared" ca="1" si="163"/>
        <v>Other</v>
      </c>
      <c r="I276">
        <f t="shared" ca="1" si="164"/>
        <v>3</v>
      </c>
      <c r="J276">
        <f t="shared" ca="1" si="165"/>
        <v>2</v>
      </c>
      <c r="K276">
        <f t="shared" ca="1" si="166"/>
        <v>63399</v>
      </c>
      <c r="L276">
        <f t="shared" ca="1" si="167"/>
        <v>3</v>
      </c>
      <c r="M276" t="str">
        <f t="shared" ca="1" si="168"/>
        <v>Northwest Ter</v>
      </c>
      <c r="N276">
        <f t="shared" ca="1" si="169"/>
        <v>253596</v>
      </c>
      <c r="O276">
        <f t="shared" ca="1" si="170"/>
        <v>157579.50819882643</v>
      </c>
      <c r="P276">
        <f t="shared" ca="1" si="171"/>
        <v>97033.021650298484</v>
      </c>
      <c r="Q276">
        <f t="shared" ca="1" si="172"/>
        <v>22054</v>
      </c>
      <c r="R276">
        <f t="shared" ca="1" si="173"/>
        <v>18383.59599562288</v>
      </c>
      <c r="S276">
        <f t="shared" ca="1" si="174"/>
        <v>15609.223963420558</v>
      </c>
      <c r="T276">
        <f t="shared" ca="1" si="175"/>
        <v>366238.24561371905</v>
      </c>
      <c r="U276">
        <f t="shared" ca="1" si="176"/>
        <v>198017.10419444932</v>
      </c>
      <c r="V276">
        <f t="shared" ca="1" si="177"/>
        <v>168221.14141926973</v>
      </c>
      <c r="AF276" s="7">
        <f t="shared" ca="1" si="156"/>
        <v>0</v>
      </c>
      <c r="AG276">
        <f t="shared" ca="1" si="157"/>
        <v>1</v>
      </c>
      <c r="AI276" s="8"/>
      <c r="AN276" s="7">
        <f ca="1">IF(Table1[[#This Row],[Column5]]="Teaching",1,0)</f>
        <v>0</v>
      </c>
      <c r="AO276">
        <f ca="1">IF(Table1[[#This Row],[Column5]]="Health",1,0)</f>
        <v>0</v>
      </c>
      <c r="AP276">
        <f ca="1">IF(Table1[[#This Row],[Column5]]="IT",1,0)</f>
        <v>0</v>
      </c>
      <c r="AQ276">
        <f ca="1">IF(Table1[[#This Row],[Column5]]="Construction",1,0)</f>
        <v>0</v>
      </c>
      <c r="AR276">
        <f ca="1">IF(Table1[[#This Row],[Column5]]="Agriculture",1,0)</f>
        <v>0</v>
      </c>
      <c r="AS276">
        <f ca="1">IF(Table1[[#This Row],[Column5]]="General",1,0)</f>
        <v>1</v>
      </c>
      <c r="AT276" s="8"/>
      <c r="AZ276" s="7">
        <f t="shared" ca="1" si="194"/>
        <v>6162.0625235131774</v>
      </c>
      <c r="BC276" s="8"/>
      <c r="BE276" s="7">
        <f t="shared" ca="1" si="178"/>
        <v>0</v>
      </c>
      <c r="BG276" s="8"/>
      <c r="BI276" s="7"/>
      <c r="BJ276" s="21">
        <f t="shared" ca="1" si="179"/>
        <v>0.33510358265438289</v>
      </c>
      <c r="BK276">
        <f t="shared" ca="1" si="180"/>
        <v>0</v>
      </c>
      <c r="BL276" s="8"/>
      <c r="BN276" s="7">
        <f t="shared" ca="1" si="181"/>
        <v>0</v>
      </c>
      <c r="BO276" s="42">
        <f t="shared" ca="1" si="182"/>
        <v>0</v>
      </c>
      <c r="BP276" s="42">
        <f t="shared" ca="1" si="183"/>
        <v>0</v>
      </c>
      <c r="BQ276" s="42">
        <f t="shared" ca="1" si="184"/>
        <v>0</v>
      </c>
      <c r="BR276" s="42">
        <f t="shared" ca="1" si="185"/>
        <v>29583</v>
      </c>
      <c r="BS276" s="42">
        <f t="shared" ca="1" si="186"/>
        <v>0</v>
      </c>
      <c r="BT276" s="42">
        <f t="shared" ca="1" si="187"/>
        <v>0</v>
      </c>
      <c r="BU276" s="42">
        <f t="shared" ca="1" si="188"/>
        <v>0</v>
      </c>
      <c r="BV276" s="42">
        <f t="shared" ca="1" si="189"/>
        <v>0</v>
      </c>
      <c r="BW276" s="42">
        <f t="shared" ca="1" si="190"/>
        <v>0</v>
      </c>
      <c r="BX276" s="8">
        <f t="shared" ca="1" si="191"/>
        <v>0</v>
      </c>
      <c r="BZ276" s="7">
        <f t="shared" ca="1" si="192"/>
        <v>0</v>
      </c>
      <c r="CA276" s="42"/>
      <c r="CB276" s="42"/>
      <c r="CC276" s="42"/>
      <c r="CD276" s="8"/>
      <c r="CF276" s="7">
        <f t="shared" ca="1" si="193"/>
        <v>34</v>
      </c>
      <c r="CG276" s="42"/>
      <c r="CH276" s="8"/>
    </row>
    <row r="277" spans="2:86" x14ac:dyDescent="0.3">
      <c r="B277">
        <f t="shared" ca="1" si="158"/>
        <v>2</v>
      </c>
      <c r="C277" t="str">
        <f t="shared" ca="1" si="159"/>
        <v>Women</v>
      </c>
      <c r="D277">
        <f t="shared" ca="1" si="160"/>
        <v>34</v>
      </c>
      <c r="E277">
        <f t="shared" ca="1" si="161"/>
        <v>6</v>
      </c>
      <c r="F277" t="str">
        <f ca="1">VLOOKUP(E277,$Y$4:$Z$10:Z282,2,0)</f>
        <v>Agriculture</v>
      </c>
      <c r="G277">
        <f t="shared" ca="1" si="162"/>
        <v>4</v>
      </c>
      <c r="H277" t="str">
        <f t="shared" ca="1" si="163"/>
        <v>Technical</v>
      </c>
      <c r="I277">
        <f t="shared" ca="1" si="164"/>
        <v>0</v>
      </c>
      <c r="J277">
        <f t="shared" ca="1" si="165"/>
        <v>1</v>
      </c>
      <c r="K277">
        <f t="shared" ca="1" si="166"/>
        <v>50367</v>
      </c>
      <c r="L277">
        <f t="shared" ca="1" si="167"/>
        <v>10</v>
      </c>
      <c r="M277" t="str">
        <f t="shared" ca="1" si="168"/>
        <v>Nova Scotia</v>
      </c>
      <c r="N277">
        <f t="shared" ca="1" si="169"/>
        <v>302202</v>
      </c>
      <c r="O277">
        <f t="shared" ca="1" si="170"/>
        <v>246571.89077098144</v>
      </c>
      <c r="P277">
        <f t="shared" ca="1" si="171"/>
        <v>15167.465965326155</v>
      </c>
      <c r="Q277">
        <f t="shared" ca="1" si="172"/>
        <v>9476</v>
      </c>
      <c r="R277">
        <f t="shared" ca="1" si="173"/>
        <v>74039.609659748472</v>
      </c>
      <c r="S277">
        <f t="shared" ca="1" si="174"/>
        <v>9762.5380985167612</v>
      </c>
      <c r="T277">
        <f t="shared" ca="1" si="175"/>
        <v>327132.00406384293</v>
      </c>
      <c r="U277">
        <f t="shared" ca="1" si="176"/>
        <v>330087.50043072994</v>
      </c>
      <c r="V277">
        <f t="shared" ca="1" si="177"/>
        <v>-2955.4963668870041</v>
      </c>
      <c r="AF277" s="7">
        <f t="shared" ca="1" si="156"/>
        <v>0</v>
      </c>
      <c r="AG277">
        <f t="shared" ca="1" si="157"/>
        <v>1</v>
      </c>
      <c r="AI277" s="8"/>
      <c r="AN277" s="7">
        <f ca="1">IF(Table1[[#This Row],[Column5]]="Teaching",1,0)</f>
        <v>0</v>
      </c>
      <c r="AO277">
        <f ca="1">IF(Table1[[#This Row],[Column5]]="Health",1,0)</f>
        <v>0</v>
      </c>
      <c r="AP277">
        <f ca="1">IF(Table1[[#This Row],[Column5]]="IT",1,0)</f>
        <v>0</v>
      </c>
      <c r="AQ277">
        <f ca="1">IF(Table1[[#This Row],[Column5]]="Construction",1,0)</f>
        <v>0</v>
      </c>
      <c r="AR277">
        <f ca="1">IF(Table1[[#This Row],[Column5]]="Agriculture",1,0)</f>
        <v>1</v>
      </c>
      <c r="AS277">
        <f ca="1">IF(Table1[[#This Row],[Column5]]="General",1,0)</f>
        <v>0</v>
      </c>
      <c r="AT277" s="8"/>
      <c r="AZ277" s="7">
        <f t="shared" ca="1" si="194"/>
        <v>12180.377477090226</v>
      </c>
      <c r="BC277" s="8"/>
      <c r="BE277" s="7">
        <f t="shared" ca="1" si="178"/>
        <v>0</v>
      </c>
      <c r="BG277" s="8"/>
      <c r="BI277" s="7"/>
      <c r="BJ277" s="21">
        <f t="shared" ca="1" si="179"/>
        <v>0.62138010141653033</v>
      </c>
      <c r="BK277">
        <f t="shared" ca="1" si="180"/>
        <v>0</v>
      </c>
      <c r="BL277" s="8"/>
      <c r="BN277" s="7">
        <f t="shared" ca="1" si="181"/>
        <v>0</v>
      </c>
      <c r="BO277" s="42">
        <f t="shared" ca="1" si="182"/>
        <v>0</v>
      </c>
      <c r="BP277" s="42">
        <f t="shared" ca="1" si="183"/>
        <v>63399</v>
      </c>
      <c r="BQ277" s="42">
        <f t="shared" ca="1" si="184"/>
        <v>0</v>
      </c>
      <c r="BR277" s="42">
        <f t="shared" ca="1" si="185"/>
        <v>0</v>
      </c>
      <c r="BS277" s="42">
        <f t="shared" ca="1" si="186"/>
        <v>0</v>
      </c>
      <c r="BT277" s="42">
        <f t="shared" ca="1" si="187"/>
        <v>0</v>
      </c>
      <c r="BU277" s="42">
        <f t="shared" ca="1" si="188"/>
        <v>0</v>
      </c>
      <c r="BV277" s="42">
        <f t="shared" ca="1" si="189"/>
        <v>0</v>
      </c>
      <c r="BW277" s="42">
        <f t="shared" ca="1" si="190"/>
        <v>0</v>
      </c>
      <c r="BX277" s="8">
        <f t="shared" ca="1" si="191"/>
        <v>0</v>
      </c>
      <c r="BZ277" s="7">
        <f t="shared" ca="1" si="192"/>
        <v>0</v>
      </c>
      <c r="CA277" s="42"/>
      <c r="CB277" s="42"/>
      <c r="CC277" s="42"/>
      <c r="CD277" s="8"/>
      <c r="CF277" s="7">
        <f t="shared" ca="1" si="193"/>
        <v>28</v>
      </c>
      <c r="CG277" s="42"/>
      <c r="CH277" s="8"/>
    </row>
    <row r="278" spans="2:86" x14ac:dyDescent="0.3">
      <c r="B278">
        <f t="shared" ca="1" si="158"/>
        <v>2</v>
      </c>
      <c r="C278" t="str">
        <f t="shared" ca="1" si="159"/>
        <v>Women</v>
      </c>
      <c r="D278">
        <f t="shared" ca="1" si="160"/>
        <v>43</v>
      </c>
      <c r="E278">
        <f t="shared" ca="1" si="161"/>
        <v>1</v>
      </c>
      <c r="F278" t="str">
        <f ca="1">VLOOKUP(E278,$Y$4:$Z$10:Z283,2,0)</f>
        <v>Health</v>
      </c>
      <c r="G278">
        <f t="shared" ca="1" si="162"/>
        <v>5</v>
      </c>
      <c r="H278" t="str">
        <f t="shared" ca="1" si="163"/>
        <v>Other</v>
      </c>
      <c r="I278">
        <f t="shared" ca="1" si="164"/>
        <v>2</v>
      </c>
      <c r="J278">
        <f t="shared" ca="1" si="165"/>
        <v>1</v>
      </c>
      <c r="K278">
        <f t="shared" ca="1" si="166"/>
        <v>87645</v>
      </c>
      <c r="L278">
        <f t="shared" ca="1" si="167"/>
        <v>9</v>
      </c>
      <c r="M278" t="str">
        <f t="shared" ca="1" si="168"/>
        <v>New Bruncwick</v>
      </c>
      <c r="N278">
        <f t="shared" ca="1" si="169"/>
        <v>438225</v>
      </c>
      <c r="O278">
        <f t="shared" ca="1" si="170"/>
        <v>173082.03830246712</v>
      </c>
      <c r="P278">
        <f t="shared" ca="1" si="171"/>
        <v>84477.871775342588</v>
      </c>
      <c r="Q278">
        <f t="shared" ca="1" si="172"/>
        <v>41908</v>
      </c>
      <c r="R278">
        <f t="shared" ca="1" si="173"/>
        <v>39303.126101129375</v>
      </c>
      <c r="S278">
        <f t="shared" ca="1" si="174"/>
        <v>104935.89979540819</v>
      </c>
      <c r="T278">
        <f t="shared" ca="1" si="175"/>
        <v>627638.77157075075</v>
      </c>
      <c r="U278">
        <f t="shared" ca="1" si="176"/>
        <v>254293.16440359649</v>
      </c>
      <c r="V278">
        <f t="shared" ca="1" si="177"/>
        <v>373345.60716715426</v>
      </c>
      <c r="AF278" s="7">
        <f t="shared" ca="1" si="156"/>
        <v>1</v>
      </c>
      <c r="AG278">
        <f t="shared" ca="1" si="157"/>
        <v>0</v>
      </c>
      <c r="AI278" s="8"/>
      <c r="AN278" s="7">
        <f ca="1">IF(Table1[[#This Row],[Column5]]="Teaching",1,0)</f>
        <v>0</v>
      </c>
      <c r="AO278">
        <f ca="1">IF(Table1[[#This Row],[Column5]]="Health",1,0)</f>
        <v>1</v>
      </c>
      <c r="AP278">
        <f ca="1">IF(Table1[[#This Row],[Column5]]="IT",1,0)</f>
        <v>0</v>
      </c>
      <c r="AQ278">
        <f ca="1">IF(Table1[[#This Row],[Column5]]="Construction",1,0)</f>
        <v>0</v>
      </c>
      <c r="AR278">
        <f ca="1">IF(Table1[[#This Row],[Column5]]="Agriculture",1,0)</f>
        <v>0</v>
      </c>
      <c r="AS278">
        <f ca="1">IF(Table1[[#This Row],[Column5]]="General",1,0)</f>
        <v>0</v>
      </c>
      <c r="AT278" s="8"/>
      <c r="AZ278" s="7">
        <f t="shared" ca="1" si="194"/>
        <v>48516.510825149242</v>
      </c>
      <c r="BC278" s="8"/>
      <c r="BE278" s="7">
        <f t="shared" ca="1" si="178"/>
        <v>0</v>
      </c>
      <c r="BG278" s="8"/>
      <c r="BI278" s="7"/>
      <c r="BJ278" s="21">
        <f t="shared" ca="1" si="179"/>
        <v>0.81591746835223278</v>
      </c>
      <c r="BK278">
        <f t="shared" ca="1" si="180"/>
        <v>0</v>
      </c>
      <c r="BL278" s="8"/>
      <c r="BN278" s="7">
        <f t="shared" ca="1" si="181"/>
        <v>0</v>
      </c>
      <c r="BO278" s="42">
        <f t="shared" ca="1" si="182"/>
        <v>0</v>
      </c>
      <c r="BP278" s="42">
        <f t="shared" ca="1" si="183"/>
        <v>0</v>
      </c>
      <c r="BQ278" s="42">
        <f t="shared" ca="1" si="184"/>
        <v>0</v>
      </c>
      <c r="BR278" s="42">
        <f t="shared" ca="1" si="185"/>
        <v>0</v>
      </c>
      <c r="BS278" s="42">
        <f t="shared" ca="1" si="186"/>
        <v>0</v>
      </c>
      <c r="BT278" s="42">
        <f t="shared" ca="1" si="187"/>
        <v>0</v>
      </c>
      <c r="BU278" s="42">
        <f t="shared" ca="1" si="188"/>
        <v>0</v>
      </c>
      <c r="BV278" s="42">
        <f t="shared" ca="1" si="189"/>
        <v>0</v>
      </c>
      <c r="BW278" s="42">
        <f t="shared" ca="1" si="190"/>
        <v>50367</v>
      </c>
      <c r="BX278" s="8">
        <f t="shared" ca="1" si="191"/>
        <v>0</v>
      </c>
      <c r="BZ278" s="7">
        <f t="shared" ca="1" si="192"/>
        <v>1</v>
      </c>
      <c r="CA278" s="42"/>
      <c r="CB278" s="42"/>
      <c r="CC278" s="42"/>
      <c r="CD278" s="8"/>
      <c r="CF278" s="7">
        <f t="shared" ca="1" si="193"/>
        <v>0</v>
      </c>
      <c r="CG278" s="42"/>
      <c r="CH278" s="8"/>
    </row>
    <row r="279" spans="2:86" x14ac:dyDescent="0.3">
      <c r="B279">
        <f t="shared" ca="1" si="158"/>
        <v>1</v>
      </c>
      <c r="C279" t="str">
        <f t="shared" ca="1" si="159"/>
        <v>Men</v>
      </c>
      <c r="D279">
        <f t="shared" ca="1" si="160"/>
        <v>26</v>
      </c>
      <c r="E279">
        <f t="shared" ca="1" si="161"/>
        <v>2</v>
      </c>
      <c r="F279" t="str">
        <f ca="1">VLOOKUP(E279,$Y$4:$Z$10:Z284,2,0)</f>
        <v>Construction</v>
      </c>
      <c r="G279">
        <f t="shared" ca="1" si="162"/>
        <v>2</v>
      </c>
      <c r="H279" t="str">
        <f t="shared" ca="1" si="163"/>
        <v>College</v>
      </c>
      <c r="I279">
        <f t="shared" ca="1" si="164"/>
        <v>1</v>
      </c>
      <c r="J279">
        <f t="shared" ca="1" si="165"/>
        <v>3</v>
      </c>
      <c r="K279">
        <f t="shared" ca="1" si="166"/>
        <v>68966</v>
      </c>
      <c r="L279">
        <f t="shared" ca="1" si="167"/>
        <v>6</v>
      </c>
      <c r="M279" t="str">
        <f t="shared" ca="1" si="168"/>
        <v>Manitoba</v>
      </c>
      <c r="N279">
        <f t="shared" ca="1" si="169"/>
        <v>344830</v>
      </c>
      <c r="O279">
        <f t="shared" ca="1" si="170"/>
        <v>173043.49437807078</v>
      </c>
      <c r="P279">
        <f t="shared" ca="1" si="171"/>
        <v>95297.981596945247</v>
      </c>
      <c r="Q279">
        <f t="shared" ca="1" si="172"/>
        <v>59912</v>
      </c>
      <c r="R279">
        <f t="shared" ca="1" si="173"/>
        <v>66241.21618783359</v>
      </c>
      <c r="S279">
        <f t="shared" ca="1" si="174"/>
        <v>44593.111765755071</v>
      </c>
      <c r="T279">
        <f t="shared" ca="1" si="175"/>
        <v>484721.09336270031</v>
      </c>
      <c r="U279">
        <f t="shared" ca="1" si="176"/>
        <v>299196.71056590439</v>
      </c>
      <c r="V279">
        <f t="shared" ca="1" si="177"/>
        <v>185524.38279679592</v>
      </c>
      <c r="AF279" s="7">
        <f t="shared" ca="1" si="156"/>
        <v>0</v>
      </c>
      <c r="AG279">
        <f t="shared" ca="1" si="157"/>
        <v>1</v>
      </c>
      <c r="AI279" s="8"/>
      <c r="AN279" s="7">
        <f ca="1">IF(Table1[[#This Row],[Column5]]="Teaching",1,0)</f>
        <v>0</v>
      </c>
      <c r="AO279">
        <f ca="1">IF(Table1[[#This Row],[Column5]]="Health",1,0)</f>
        <v>0</v>
      </c>
      <c r="AP279">
        <f ca="1">IF(Table1[[#This Row],[Column5]]="IT",1,0)</f>
        <v>0</v>
      </c>
      <c r="AQ279">
        <f ca="1">IF(Table1[[#This Row],[Column5]]="Construction",1,0)</f>
        <v>1</v>
      </c>
      <c r="AR279">
        <f ca="1">IF(Table1[[#This Row],[Column5]]="Agriculture",1,0)</f>
        <v>0</v>
      </c>
      <c r="AS279">
        <f ca="1">IF(Table1[[#This Row],[Column5]]="General",1,0)</f>
        <v>0</v>
      </c>
      <c r="AT279" s="8"/>
      <c r="AZ279" s="7">
        <f t="shared" ca="1" si="194"/>
        <v>15167.465965326155</v>
      </c>
      <c r="BC279" s="8"/>
      <c r="BE279" s="7">
        <f t="shared" ca="1" si="178"/>
        <v>0</v>
      </c>
      <c r="BG279" s="8"/>
      <c r="BI279" s="7"/>
      <c r="BJ279" s="21">
        <f t="shared" ca="1" si="179"/>
        <v>0.39496157978770524</v>
      </c>
      <c r="BK279">
        <f t="shared" ca="1" si="180"/>
        <v>0</v>
      </c>
      <c r="BL279" s="8"/>
      <c r="BN279" s="7">
        <f t="shared" ca="1" si="181"/>
        <v>0</v>
      </c>
      <c r="BO279" s="42">
        <f t="shared" ca="1" si="182"/>
        <v>0</v>
      </c>
      <c r="BP279" s="42">
        <f t="shared" ca="1" si="183"/>
        <v>0</v>
      </c>
      <c r="BQ279" s="42">
        <f t="shared" ca="1" si="184"/>
        <v>0</v>
      </c>
      <c r="BR279" s="42">
        <f t="shared" ca="1" si="185"/>
        <v>0</v>
      </c>
      <c r="BS279" s="42">
        <f t="shared" ca="1" si="186"/>
        <v>0</v>
      </c>
      <c r="BT279" s="42">
        <f t="shared" ca="1" si="187"/>
        <v>0</v>
      </c>
      <c r="BU279" s="42">
        <f t="shared" ca="1" si="188"/>
        <v>0</v>
      </c>
      <c r="BV279" s="42">
        <f t="shared" ca="1" si="189"/>
        <v>87645</v>
      </c>
      <c r="BW279" s="42">
        <f t="shared" ca="1" si="190"/>
        <v>0</v>
      </c>
      <c r="BX279" s="8">
        <f t="shared" ca="1" si="191"/>
        <v>0</v>
      </c>
      <c r="BZ279" s="7">
        <f t="shared" ca="1" si="192"/>
        <v>0</v>
      </c>
      <c r="CA279" s="42"/>
      <c r="CB279" s="42"/>
      <c r="CC279" s="42"/>
      <c r="CD279" s="8"/>
      <c r="CF279" s="7">
        <f t="shared" ca="1" si="193"/>
        <v>43</v>
      </c>
      <c r="CG279" s="42"/>
      <c r="CH279" s="8"/>
    </row>
    <row r="280" spans="2:86" x14ac:dyDescent="0.3">
      <c r="B280">
        <f t="shared" ca="1" si="158"/>
        <v>2</v>
      </c>
      <c r="C280" t="str">
        <f t="shared" ca="1" si="159"/>
        <v>Women</v>
      </c>
      <c r="D280">
        <f t="shared" ca="1" si="160"/>
        <v>39</v>
      </c>
      <c r="E280">
        <f t="shared" ca="1" si="161"/>
        <v>5</v>
      </c>
      <c r="F280" t="str">
        <f ca="1">VLOOKUP(E280,$Y$4:$Z$10:Z285,2,0)</f>
        <v>General</v>
      </c>
      <c r="G280">
        <f t="shared" ca="1" si="162"/>
        <v>4</v>
      </c>
      <c r="H280" t="str">
        <f t="shared" ca="1" si="163"/>
        <v>Technical</v>
      </c>
      <c r="I280">
        <f t="shared" ca="1" si="164"/>
        <v>2</v>
      </c>
      <c r="J280">
        <f t="shared" ca="1" si="165"/>
        <v>1</v>
      </c>
      <c r="K280">
        <f t="shared" ca="1" si="166"/>
        <v>34986</v>
      </c>
      <c r="L280">
        <f t="shared" ca="1" si="167"/>
        <v>1</v>
      </c>
      <c r="M280" t="str">
        <f t="shared" ca="1" si="168"/>
        <v>Yukon</v>
      </c>
      <c r="N280">
        <f t="shared" ca="1" si="169"/>
        <v>104958</v>
      </c>
      <c r="O280">
        <f t="shared" ca="1" si="170"/>
        <v>52115.612165890263</v>
      </c>
      <c r="P280">
        <f t="shared" ca="1" si="171"/>
        <v>27946.928480343675</v>
      </c>
      <c r="Q280">
        <f t="shared" ca="1" si="172"/>
        <v>22641</v>
      </c>
      <c r="R280">
        <f t="shared" ca="1" si="173"/>
        <v>54936.627560319692</v>
      </c>
      <c r="S280">
        <f t="shared" ca="1" si="174"/>
        <v>39348.552777504527</v>
      </c>
      <c r="T280">
        <f t="shared" ca="1" si="175"/>
        <v>172253.48125784818</v>
      </c>
      <c r="U280">
        <f t="shared" ca="1" si="176"/>
        <v>129693.23972620995</v>
      </c>
      <c r="V280">
        <f t="shared" ca="1" si="177"/>
        <v>42560.241531638225</v>
      </c>
      <c r="AF280" s="7">
        <f t="shared" ca="1" si="156"/>
        <v>1</v>
      </c>
      <c r="AG280">
        <f t="shared" ca="1" si="157"/>
        <v>0</v>
      </c>
      <c r="AI280" s="8"/>
      <c r="AN280" s="7">
        <f ca="1">IF(Table1[[#This Row],[Column5]]="Teaching",1,0)</f>
        <v>0</v>
      </c>
      <c r="AO280">
        <f ca="1">IF(Table1[[#This Row],[Column5]]="Health",1,0)</f>
        <v>0</v>
      </c>
      <c r="AP280">
        <f ca="1">IF(Table1[[#This Row],[Column5]]="IT",1,0)</f>
        <v>0</v>
      </c>
      <c r="AQ280">
        <f ca="1">IF(Table1[[#This Row],[Column5]]="Construction",1,0)</f>
        <v>0</v>
      </c>
      <c r="AR280">
        <f ca="1">IF(Table1[[#This Row],[Column5]]="Agriculture",1,0)</f>
        <v>0</v>
      </c>
      <c r="AS280">
        <f ca="1">IF(Table1[[#This Row],[Column5]]="General",1,0)</f>
        <v>1</v>
      </c>
      <c r="AT280" s="8"/>
      <c r="AZ280" s="7">
        <f t="shared" ca="1" si="194"/>
        <v>84477.871775342588</v>
      </c>
      <c r="BC280" s="8"/>
      <c r="BE280" s="7">
        <f t="shared" ca="1" si="178"/>
        <v>0</v>
      </c>
      <c r="BG280" s="8"/>
      <c r="BI280" s="7"/>
      <c r="BJ280" s="21">
        <f t="shared" ca="1" si="179"/>
        <v>0.50182262093805874</v>
      </c>
      <c r="BK280">
        <f t="shared" ca="1" si="180"/>
        <v>0</v>
      </c>
      <c r="BL280" s="8"/>
      <c r="BN280" s="7">
        <f t="shared" ca="1" si="181"/>
        <v>0</v>
      </c>
      <c r="BO280" s="42">
        <f t="shared" ca="1" si="182"/>
        <v>0</v>
      </c>
      <c r="BP280" s="42">
        <f t="shared" ca="1" si="183"/>
        <v>0</v>
      </c>
      <c r="BQ280" s="42">
        <f t="shared" ca="1" si="184"/>
        <v>0</v>
      </c>
      <c r="BR280" s="42">
        <f t="shared" ca="1" si="185"/>
        <v>0</v>
      </c>
      <c r="BS280" s="42">
        <f t="shared" ca="1" si="186"/>
        <v>68966</v>
      </c>
      <c r="BT280" s="42">
        <f t="shared" ca="1" si="187"/>
        <v>0</v>
      </c>
      <c r="BU280" s="42">
        <f t="shared" ca="1" si="188"/>
        <v>0</v>
      </c>
      <c r="BV280" s="42">
        <f t="shared" ca="1" si="189"/>
        <v>0</v>
      </c>
      <c r="BW280" s="42">
        <f t="shared" ca="1" si="190"/>
        <v>0</v>
      </c>
      <c r="BX280" s="8">
        <f t="shared" ca="1" si="191"/>
        <v>0</v>
      </c>
      <c r="BZ280" s="7">
        <f t="shared" ca="1" si="192"/>
        <v>0</v>
      </c>
      <c r="CA280" s="42"/>
      <c r="CB280" s="42"/>
      <c r="CC280" s="42"/>
      <c r="CD280" s="8"/>
      <c r="CF280" s="7">
        <f t="shared" ca="1" si="193"/>
        <v>26</v>
      </c>
      <c r="CG280" s="42"/>
      <c r="CH280" s="8"/>
    </row>
    <row r="281" spans="2:86" x14ac:dyDescent="0.3">
      <c r="B281">
        <f t="shared" ca="1" si="158"/>
        <v>1</v>
      </c>
      <c r="C281" t="str">
        <f t="shared" ca="1" si="159"/>
        <v>Men</v>
      </c>
      <c r="D281">
        <f t="shared" ca="1" si="160"/>
        <v>31</v>
      </c>
      <c r="E281">
        <f t="shared" ca="1" si="161"/>
        <v>1</v>
      </c>
      <c r="F281" t="str">
        <f ca="1">VLOOKUP(E281,$Y$4:$Z$10:Z286,2,0)</f>
        <v>Health</v>
      </c>
      <c r="G281">
        <f t="shared" ca="1" si="162"/>
        <v>3</v>
      </c>
      <c r="H281" t="str">
        <f t="shared" ca="1" si="163"/>
        <v>University</v>
      </c>
      <c r="I281">
        <f t="shared" ca="1" si="164"/>
        <v>2</v>
      </c>
      <c r="J281">
        <f t="shared" ca="1" si="165"/>
        <v>1</v>
      </c>
      <c r="K281">
        <f t="shared" ca="1" si="166"/>
        <v>61521</v>
      </c>
      <c r="L281">
        <f t="shared" ca="1" si="167"/>
        <v>3</v>
      </c>
      <c r="M281" t="str">
        <f t="shared" ca="1" si="168"/>
        <v>Northwest Ter</v>
      </c>
      <c r="N281">
        <f t="shared" ca="1" si="169"/>
        <v>369126</v>
      </c>
      <c r="O281">
        <f t="shared" ca="1" si="170"/>
        <v>321867.30710417114</v>
      </c>
      <c r="P281">
        <f t="shared" ca="1" si="171"/>
        <v>57080.124459783066</v>
      </c>
      <c r="Q281">
        <f t="shared" ca="1" si="172"/>
        <v>45397</v>
      </c>
      <c r="R281">
        <f t="shared" ca="1" si="173"/>
        <v>17537.900312987582</v>
      </c>
      <c r="S281">
        <f t="shared" ca="1" si="174"/>
        <v>81820.852290935814</v>
      </c>
      <c r="T281">
        <f t="shared" ca="1" si="175"/>
        <v>508026.9767507189</v>
      </c>
      <c r="U281">
        <f t="shared" ca="1" si="176"/>
        <v>384802.2074171587</v>
      </c>
      <c r="V281">
        <f t="shared" ca="1" si="177"/>
        <v>123224.76933356019</v>
      </c>
      <c r="AF281" s="7">
        <f t="shared" ca="1" si="156"/>
        <v>0</v>
      </c>
      <c r="AG281">
        <f t="shared" ca="1" si="157"/>
        <v>1</v>
      </c>
      <c r="AI281" s="8"/>
      <c r="AN281" s="7">
        <f ca="1">IF(Table1[[#This Row],[Column5]]="Teaching",1,0)</f>
        <v>0</v>
      </c>
      <c r="AO281">
        <f ca="1">IF(Table1[[#This Row],[Column5]]="Health",1,0)</f>
        <v>1</v>
      </c>
      <c r="AP281">
        <f ca="1">IF(Table1[[#This Row],[Column5]]="IT",1,0)</f>
        <v>0</v>
      </c>
      <c r="AQ281">
        <f ca="1">IF(Table1[[#This Row],[Column5]]="Construction",1,0)</f>
        <v>0</v>
      </c>
      <c r="AR281">
        <f ca="1">IF(Table1[[#This Row],[Column5]]="Agriculture",1,0)</f>
        <v>0</v>
      </c>
      <c r="AS281">
        <f ca="1">IF(Table1[[#This Row],[Column5]]="General",1,0)</f>
        <v>0</v>
      </c>
      <c r="AT281" s="8"/>
      <c r="AZ281" s="7">
        <f t="shared" ca="1" si="194"/>
        <v>31765.993865648416</v>
      </c>
      <c r="BC281" s="8"/>
      <c r="BE281" s="7">
        <f t="shared" ca="1" si="178"/>
        <v>0</v>
      </c>
      <c r="BG281" s="8"/>
      <c r="BI281" s="7"/>
      <c r="BJ281" s="21">
        <f t="shared" ca="1" si="179"/>
        <v>0.49653777859610759</v>
      </c>
      <c r="BK281">
        <f t="shared" ca="1" si="180"/>
        <v>0</v>
      </c>
      <c r="BL281" s="8"/>
      <c r="BN281" s="7">
        <f t="shared" ca="1" si="181"/>
        <v>0</v>
      </c>
      <c r="BO281" s="42">
        <f t="shared" ca="1" si="182"/>
        <v>0</v>
      </c>
      <c r="BP281" s="42">
        <f t="shared" ca="1" si="183"/>
        <v>0</v>
      </c>
      <c r="BQ281" s="42">
        <f t="shared" ca="1" si="184"/>
        <v>0</v>
      </c>
      <c r="BR281" s="42">
        <f t="shared" ca="1" si="185"/>
        <v>0</v>
      </c>
      <c r="BS281" s="42">
        <f t="shared" ca="1" si="186"/>
        <v>0</v>
      </c>
      <c r="BT281" s="42">
        <f t="shared" ca="1" si="187"/>
        <v>0</v>
      </c>
      <c r="BU281" s="42">
        <f t="shared" ca="1" si="188"/>
        <v>0</v>
      </c>
      <c r="BV281" s="42">
        <f t="shared" ca="1" si="189"/>
        <v>0</v>
      </c>
      <c r="BW281" s="42">
        <f t="shared" ca="1" si="190"/>
        <v>0</v>
      </c>
      <c r="BX281" s="8">
        <f t="shared" ca="1" si="191"/>
        <v>0</v>
      </c>
      <c r="BZ281" s="7">
        <f t="shared" ca="1" si="192"/>
        <v>1</v>
      </c>
      <c r="CA281" s="42"/>
      <c r="CB281" s="42"/>
      <c r="CC281" s="42"/>
      <c r="CD281" s="8"/>
      <c r="CF281" s="7">
        <f t="shared" ca="1" si="193"/>
        <v>0</v>
      </c>
      <c r="CG281" s="42"/>
      <c r="CH281" s="8"/>
    </row>
    <row r="282" spans="2:86" x14ac:dyDescent="0.3">
      <c r="B282">
        <f t="shared" ca="1" si="158"/>
        <v>2</v>
      </c>
      <c r="C282" t="str">
        <f t="shared" ca="1" si="159"/>
        <v>Women</v>
      </c>
      <c r="D282">
        <f t="shared" ca="1" si="160"/>
        <v>44</v>
      </c>
      <c r="E282">
        <f t="shared" ca="1" si="161"/>
        <v>4</v>
      </c>
      <c r="F282" t="str">
        <f ca="1">VLOOKUP(E282,$Y$4:$Z$10:Z287,2,0)</f>
        <v>IT</v>
      </c>
      <c r="G282">
        <f t="shared" ca="1" si="162"/>
        <v>4</v>
      </c>
      <c r="H282" t="str">
        <f t="shared" ca="1" si="163"/>
        <v>Technical</v>
      </c>
      <c r="I282">
        <f t="shared" ca="1" si="164"/>
        <v>1</v>
      </c>
      <c r="J282">
        <f t="shared" ca="1" si="165"/>
        <v>3</v>
      </c>
      <c r="K282">
        <f t="shared" ca="1" si="166"/>
        <v>65873</v>
      </c>
      <c r="L282">
        <f t="shared" ca="1" si="167"/>
        <v>2</v>
      </c>
      <c r="M282" t="str">
        <f t="shared" ca="1" si="168"/>
        <v>BC</v>
      </c>
      <c r="N282">
        <f t="shared" ca="1" si="169"/>
        <v>395238</v>
      </c>
      <c r="O282">
        <f t="shared" ca="1" si="170"/>
        <v>105920.78237720531</v>
      </c>
      <c r="P282">
        <f t="shared" ca="1" si="171"/>
        <v>191143.78443074875</v>
      </c>
      <c r="Q282">
        <f t="shared" ca="1" si="172"/>
        <v>177331</v>
      </c>
      <c r="R282">
        <f t="shared" ca="1" si="173"/>
        <v>94915.308598727221</v>
      </c>
      <c r="S282">
        <f t="shared" ca="1" si="174"/>
        <v>13312.154265518224</v>
      </c>
      <c r="T282">
        <f t="shared" ca="1" si="175"/>
        <v>599693.93869626697</v>
      </c>
      <c r="U282">
        <f t="shared" ca="1" si="176"/>
        <v>378167.09097593254</v>
      </c>
      <c r="V282">
        <f t="shared" ca="1" si="177"/>
        <v>221526.84772033442</v>
      </c>
      <c r="AF282" s="7">
        <f t="shared" ca="1" si="156"/>
        <v>1</v>
      </c>
      <c r="AG282">
        <f t="shared" ca="1" si="157"/>
        <v>0</v>
      </c>
      <c r="AI282" s="8"/>
      <c r="AN282" s="7">
        <f ca="1">IF(Table1[[#This Row],[Column5]]="Teaching",1,0)</f>
        <v>0</v>
      </c>
      <c r="AO282">
        <f ca="1">IF(Table1[[#This Row],[Column5]]="Health",1,0)</f>
        <v>0</v>
      </c>
      <c r="AP282">
        <f ca="1">IF(Table1[[#This Row],[Column5]]="IT",1,0)</f>
        <v>1</v>
      </c>
      <c r="AQ282">
        <f ca="1">IF(Table1[[#This Row],[Column5]]="Construction",1,0)</f>
        <v>0</v>
      </c>
      <c r="AR282">
        <f ca="1">IF(Table1[[#This Row],[Column5]]="Agriculture",1,0)</f>
        <v>0</v>
      </c>
      <c r="AS282">
        <f ca="1">IF(Table1[[#This Row],[Column5]]="General",1,0)</f>
        <v>0</v>
      </c>
      <c r="AT282" s="8"/>
      <c r="AZ282" s="7">
        <f t="shared" ca="1" si="194"/>
        <v>27946.928480343675</v>
      </c>
      <c r="BC282" s="8"/>
      <c r="BE282" s="7">
        <f t="shared" ca="1" si="178"/>
        <v>0</v>
      </c>
      <c r="BG282" s="8"/>
      <c r="BI282" s="7"/>
      <c r="BJ282" s="21">
        <f t="shared" ca="1" si="179"/>
        <v>0.87197137861914664</v>
      </c>
      <c r="BK282">
        <f t="shared" ca="1" si="180"/>
        <v>0</v>
      </c>
      <c r="BL282" s="8"/>
      <c r="BN282" s="7">
        <f t="shared" ca="1" si="181"/>
        <v>61521</v>
      </c>
      <c r="BO282" s="42">
        <f t="shared" ca="1" si="182"/>
        <v>0</v>
      </c>
      <c r="BP282" s="42">
        <f t="shared" ca="1" si="183"/>
        <v>61521</v>
      </c>
      <c r="BQ282" s="42">
        <f t="shared" ca="1" si="184"/>
        <v>0</v>
      </c>
      <c r="BR282" s="42">
        <f t="shared" ca="1" si="185"/>
        <v>0</v>
      </c>
      <c r="BS282" s="42">
        <f t="shared" ca="1" si="186"/>
        <v>0</v>
      </c>
      <c r="BT282" s="42">
        <f t="shared" ca="1" si="187"/>
        <v>0</v>
      </c>
      <c r="BU282" s="42">
        <f t="shared" ca="1" si="188"/>
        <v>0</v>
      </c>
      <c r="BV282" s="42">
        <f t="shared" ca="1" si="189"/>
        <v>0</v>
      </c>
      <c r="BW282" s="42">
        <f t="shared" ca="1" si="190"/>
        <v>0</v>
      </c>
      <c r="BX282" s="8">
        <f t="shared" ca="1" si="191"/>
        <v>0</v>
      </c>
      <c r="BZ282" s="7">
        <f t="shared" ca="1" si="192"/>
        <v>0</v>
      </c>
      <c r="CA282" s="42"/>
      <c r="CB282" s="42"/>
      <c r="CC282" s="42"/>
      <c r="CD282" s="8"/>
      <c r="CF282" s="7">
        <f t="shared" ca="1" si="193"/>
        <v>31</v>
      </c>
      <c r="CG282" s="42"/>
      <c r="CH282" s="8"/>
    </row>
    <row r="283" spans="2:86" x14ac:dyDescent="0.3">
      <c r="B283">
        <f t="shared" ca="1" si="158"/>
        <v>1</v>
      </c>
      <c r="C283" t="str">
        <f t="shared" ca="1" si="159"/>
        <v>Men</v>
      </c>
      <c r="D283">
        <f t="shared" ca="1" si="160"/>
        <v>30</v>
      </c>
      <c r="E283">
        <f t="shared" ca="1" si="161"/>
        <v>1</v>
      </c>
      <c r="F283" t="str">
        <f ca="1">VLOOKUP(E283,$Y$4:$Z$10:Z288,2,0)</f>
        <v>Health</v>
      </c>
      <c r="G283">
        <f t="shared" ca="1" si="162"/>
        <v>2</v>
      </c>
      <c r="H283" t="str">
        <f t="shared" ca="1" si="163"/>
        <v>College</v>
      </c>
      <c r="I283">
        <f t="shared" ca="1" si="164"/>
        <v>4</v>
      </c>
      <c r="J283">
        <f t="shared" ca="1" si="165"/>
        <v>2</v>
      </c>
      <c r="K283">
        <f t="shared" ca="1" si="166"/>
        <v>39864</v>
      </c>
      <c r="L283">
        <f t="shared" ca="1" si="167"/>
        <v>10</v>
      </c>
      <c r="M283" t="str">
        <f t="shared" ca="1" si="168"/>
        <v>Nova Scotia</v>
      </c>
      <c r="N283">
        <f t="shared" ca="1" si="169"/>
        <v>199320</v>
      </c>
      <c r="O283">
        <f t="shared" ca="1" si="170"/>
        <v>38337.792792604334</v>
      </c>
      <c r="P283">
        <f t="shared" ca="1" si="171"/>
        <v>61227.815313067738</v>
      </c>
      <c r="Q283">
        <f t="shared" ca="1" si="172"/>
        <v>38235</v>
      </c>
      <c r="R283">
        <f t="shared" ca="1" si="173"/>
        <v>65614.435803322776</v>
      </c>
      <c r="S283">
        <f t="shared" ca="1" si="174"/>
        <v>8289.5741635603463</v>
      </c>
      <c r="T283">
        <f t="shared" ca="1" si="175"/>
        <v>268837.3894766281</v>
      </c>
      <c r="U283">
        <f t="shared" ca="1" si="176"/>
        <v>142187.22859592712</v>
      </c>
      <c r="V283">
        <f t="shared" ca="1" si="177"/>
        <v>126650.16088070098</v>
      </c>
      <c r="AF283" s="7">
        <f t="shared" ca="1" si="156"/>
        <v>1</v>
      </c>
      <c r="AG283">
        <f t="shared" ca="1" si="157"/>
        <v>0</v>
      </c>
      <c r="AI283" s="8"/>
      <c r="AN283" s="7">
        <f ca="1">IF(Table1[[#This Row],[Column5]]="Teaching",1,0)</f>
        <v>0</v>
      </c>
      <c r="AO283">
        <f ca="1">IF(Table1[[#This Row],[Column5]]="Health",1,0)</f>
        <v>1</v>
      </c>
      <c r="AP283">
        <f ca="1">IF(Table1[[#This Row],[Column5]]="IT",1,0)</f>
        <v>0</v>
      </c>
      <c r="AQ283">
        <f ca="1">IF(Table1[[#This Row],[Column5]]="Construction",1,0)</f>
        <v>0</v>
      </c>
      <c r="AR283">
        <f ca="1">IF(Table1[[#This Row],[Column5]]="Agriculture",1,0)</f>
        <v>0</v>
      </c>
      <c r="AS283">
        <f ca="1">IF(Table1[[#This Row],[Column5]]="General",1,0)</f>
        <v>0</v>
      </c>
      <c r="AT283" s="8"/>
      <c r="AZ283" s="7">
        <f t="shared" ca="1" si="194"/>
        <v>57080.124459783066</v>
      </c>
      <c r="BC283" s="8"/>
      <c r="BE283" s="7">
        <f t="shared" ca="1" si="178"/>
        <v>0</v>
      </c>
      <c r="BG283" s="8"/>
      <c r="BI283" s="7"/>
      <c r="BJ283" s="21">
        <f t="shared" ca="1" si="179"/>
        <v>0.26799240553085812</v>
      </c>
      <c r="BK283">
        <f t="shared" ca="1" si="180"/>
        <v>1</v>
      </c>
      <c r="BL283" s="8"/>
      <c r="BN283" s="7">
        <f t="shared" ca="1" si="181"/>
        <v>0</v>
      </c>
      <c r="BO283" s="42">
        <f t="shared" ca="1" si="182"/>
        <v>65873</v>
      </c>
      <c r="BP283" s="42">
        <f t="shared" ca="1" si="183"/>
        <v>0</v>
      </c>
      <c r="BQ283" s="42">
        <f t="shared" ca="1" si="184"/>
        <v>0</v>
      </c>
      <c r="BR283" s="42">
        <f t="shared" ca="1" si="185"/>
        <v>0</v>
      </c>
      <c r="BS283" s="42">
        <f t="shared" ca="1" si="186"/>
        <v>0</v>
      </c>
      <c r="BT283" s="42">
        <f t="shared" ca="1" si="187"/>
        <v>0</v>
      </c>
      <c r="BU283" s="42">
        <f t="shared" ca="1" si="188"/>
        <v>0</v>
      </c>
      <c r="BV283" s="42">
        <f t="shared" ca="1" si="189"/>
        <v>0</v>
      </c>
      <c r="BW283" s="42">
        <f t="shared" ca="1" si="190"/>
        <v>0</v>
      </c>
      <c r="BX283" s="8">
        <f t="shared" ca="1" si="191"/>
        <v>0</v>
      </c>
      <c r="BZ283" s="7">
        <f t="shared" ca="1" si="192"/>
        <v>1</v>
      </c>
      <c r="CA283" s="42"/>
      <c r="CB283" s="42"/>
      <c r="CC283" s="42"/>
      <c r="CD283" s="8"/>
      <c r="CF283" s="7">
        <f t="shared" ca="1" si="193"/>
        <v>44</v>
      </c>
      <c r="CG283" s="42"/>
      <c r="CH283" s="8"/>
    </row>
    <row r="284" spans="2:86" x14ac:dyDescent="0.3">
      <c r="B284">
        <f t="shared" ca="1" si="158"/>
        <v>1</v>
      </c>
      <c r="C284" t="str">
        <f t="shared" ca="1" si="159"/>
        <v>Men</v>
      </c>
      <c r="D284">
        <f t="shared" ca="1" si="160"/>
        <v>31</v>
      </c>
      <c r="E284">
        <f t="shared" ca="1" si="161"/>
        <v>6</v>
      </c>
      <c r="F284" t="str">
        <f ca="1">VLOOKUP(E284,$Y$4:$Z$10:Z289,2,0)</f>
        <v>Agriculture</v>
      </c>
      <c r="G284">
        <f t="shared" ca="1" si="162"/>
        <v>3</v>
      </c>
      <c r="H284" t="str">
        <f t="shared" ca="1" si="163"/>
        <v>University</v>
      </c>
      <c r="I284">
        <f t="shared" ca="1" si="164"/>
        <v>3</v>
      </c>
      <c r="J284">
        <f t="shared" ca="1" si="165"/>
        <v>3</v>
      </c>
      <c r="K284">
        <f t="shared" ca="1" si="166"/>
        <v>54890</v>
      </c>
      <c r="L284">
        <f t="shared" ca="1" si="167"/>
        <v>1</v>
      </c>
      <c r="M284" t="str">
        <f t="shared" ca="1" si="168"/>
        <v>Yukon</v>
      </c>
      <c r="N284">
        <f t="shared" ca="1" si="169"/>
        <v>164670</v>
      </c>
      <c r="O284">
        <f t="shared" ca="1" si="170"/>
        <v>115608.84171530171</v>
      </c>
      <c r="P284">
        <f t="shared" ca="1" si="171"/>
        <v>131605.805949831</v>
      </c>
      <c r="Q284">
        <f t="shared" ca="1" si="172"/>
        <v>15317</v>
      </c>
      <c r="R284">
        <f t="shared" ca="1" si="173"/>
        <v>57780.036655039708</v>
      </c>
      <c r="S284">
        <f t="shared" ca="1" si="174"/>
        <v>78395.51873231944</v>
      </c>
      <c r="T284">
        <f t="shared" ca="1" si="175"/>
        <v>374671.3246821505</v>
      </c>
      <c r="U284">
        <f t="shared" ca="1" si="176"/>
        <v>188705.87837034141</v>
      </c>
      <c r="V284">
        <f t="shared" ca="1" si="177"/>
        <v>185965.44631180909</v>
      </c>
      <c r="AF284" s="7">
        <f t="shared" ca="1" si="156"/>
        <v>0</v>
      </c>
      <c r="AG284">
        <f t="shared" ca="1" si="157"/>
        <v>1</v>
      </c>
      <c r="AI284" s="8"/>
      <c r="AN284" s="7">
        <f ca="1">IF(Table1[[#This Row],[Column5]]="Teaching",1,0)</f>
        <v>0</v>
      </c>
      <c r="AO284">
        <f ca="1">IF(Table1[[#This Row],[Column5]]="Health",1,0)</f>
        <v>0</v>
      </c>
      <c r="AP284">
        <f ca="1">IF(Table1[[#This Row],[Column5]]="IT",1,0)</f>
        <v>0</v>
      </c>
      <c r="AQ284">
        <f ca="1">IF(Table1[[#This Row],[Column5]]="Construction",1,0)</f>
        <v>0</v>
      </c>
      <c r="AR284">
        <f ca="1">IF(Table1[[#This Row],[Column5]]="Agriculture",1,0)</f>
        <v>1</v>
      </c>
      <c r="AS284">
        <f ca="1">IF(Table1[[#This Row],[Column5]]="General",1,0)</f>
        <v>0</v>
      </c>
      <c r="AT284" s="8"/>
      <c r="AZ284" s="7">
        <f t="shared" ca="1" si="194"/>
        <v>63714.594810249582</v>
      </c>
      <c r="BC284" s="8"/>
      <c r="BE284" s="7">
        <f t="shared" ca="1" si="178"/>
        <v>0</v>
      </c>
      <c r="BG284" s="8"/>
      <c r="BI284" s="7"/>
      <c r="BJ284" s="21">
        <f t="shared" ca="1" si="179"/>
        <v>0.19234292992476587</v>
      </c>
      <c r="BK284">
        <f t="shared" ca="1" si="180"/>
        <v>1</v>
      </c>
      <c r="BL284" s="8"/>
      <c r="BN284" s="7">
        <f t="shared" ca="1" si="181"/>
        <v>0</v>
      </c>
      <c r="BO284" s="42">
        <f t="shared" ca="1" si="182"/>
        <v>0</v>
      </c>
      <c r="BP284" s="42">
        <f t="shared" ca="1" si="183"/>
        <v>0</v>
      </c>
      <c r="BQ284" s="42">
        <f t="shared" ca="1" si="184"/>
        <v>0</v>
      </c>
      <c r="BR284" s="42">
        <f t="shared" ca="1" si="185"/>
        <v>0</v>
      </c>
      <c r="BS284" s="42">
        <f t="shared" ca="1" si="186"/>
        <v>0</v>
      </c>
      <c r="BT284" s="42">
        <f t="shared" ca="1" si="187"/>
        <v>0</v>
      </c>
      <c r="BU284" s="42">
        <f t="shared" ca="1" si="188"/>
        <v>0</v>
      </c>
      <c r="BV284" s="42">
        <f t="shared" ca="1" si="189"/>
        <v>0</v>
      </c>
      <c r="BW284" s="42">
        <f t="shared" ca="1" si="190"/>
        <v>39864</v>
      </c>
      <c r="BX284" s="8">
        <f t="shared" ca="1" si="191"/>
        <v>0</v>
      </c>
      <c r="BZ284" s="7">
        <f t="shared" ca="1" si="192"/>
        <v>1</v>
      </c>
      <c r="CA284" s="42"/>
      <c r="CB284" s="42"/>
      <c r="CC284" s="42"/>
      <c r="CD284" s="8"/>
      <c r="CF284" s="7">
        <f t="shared" ca="1" si="193"/>
        <v>30</v>
      </c>
      <c r="CG284" s="42"/>
      <c r="CH284" s="8"/>
    </row>
    <row r="285" spans="2:86" x14ac:dyDescent="0.3">
      <c r="B285">
        <f t="shared" ca="1" si="158"/>
        <v>2</v>
      </c>
      <c r="C285" t="str">
        <f t="shared" ca="1" si="159"/>
        <v>Women</v>
      </c>
      <c r="D285">
        <f t="shared" ca="1" si="160"/>
        <v>37</v>
      </c>
      <c r="E285">
        <f t="shared" ca="1" si="161"/>
        <v>2</v>
      </c>
      <c r="F285" t="str">
        <f ca="1">VLOOKUP(E285,$Y$4:$Z$10:Z290,2,0)</f>
        <v>Construction</v>
      </c>
      <c r="G285">
        <f t="shared" ca="1" si="162"/>
        <v>2</v>
      </c>
      <c r="H285" t="str">
        <f t="shared" ca="1" si="163"/>
        <v>College</v>
      </c>
      <c r="I285">
        <f t="shared" ca="1" si="164"/>
        <v>3</v>
      </c>
      <c r="J285">
        <f t="shared" ca="1" si="165"/>
        <v>3</v>
      </c>
      <c r="K285">
        <f t="shared" ca="1" si="166"/>
        <v>58685</v>
      </c>
      <c r="L285">
        <f t="shared" ca="1" si="167"/>
        <v>6</v>
      </c>
      <c r="M285" t="str">
        <f t="shared" ca="1" si="168"/>
        <v>Manitoba</v>
      </c>
      <c r="N285">
        <f t="shared" ca="1" si="169"/>
        <v>176055</v>
      </c>
      <c r="O285">
        <f t="shared" ca="1" si="170"/>
        <v>169281.76985590075</v>
      </c>
      <c r="P285">
        <f t="shared" ca="1" si="171"/>
        <v>45171.620838934105</v>
      </c>
      <c r="Q285">
        <f t="shared" ca="1" si="172"/>
        <v>24645</v>
      </c>
      <c r="R285">
        <f t="shared" ca="1" si="173"/>
        <v>79481.919010859623</v>
      </c>
      <c r="S285">
        <f t="shared" ca="1" si="174"/>
        <v>43639.917543813914</v>
      </c>
      <c r="T285">
        <f t="shared" ca="1" si="175"/>
        <v>264866.53838274803</v>
      </c>
      <c r="U285">
        <f t="shared" ca="1" si="176"/>
        <v>273408.68886676035</v>
      </c>
      <c r="V285">
        <f t="shared" ca="1" si="177"/>
        <v>-8542.1504840123234</v>
      </c>
      <c r="AF285" s="7">
        <f t="shared" ca="1" si="156"/>
        <v>1</v>
      </c>
      <c r="AG285">
        <f t="shared" ca="1" si="157"/>
        <v>0</v>
      </c>
      <c r="AI285" s="8"/>
      <c r="AN285" s="7">
        <f ca="1">IF(Table1[[#This Row],[Column5]]="Teaching",1,0)</f>
        <v>0</v>
      </c>
      <c r="AO285">
        <f ca="1">IF(Table1[[#This Row],[Column5]]="Health",1,0)</f>
        <v>0</v>
      </c>
      <c r="AP285">
        <f ca="1">IF(Table1[[#This Row],[Column5]]="IT",1,0)</f>
        <v>0</v>
      </c>
      <c r="AQ285">
        <f ca="1">IF(Table1[[#This Row],[Column5]]="Construction",1,0)</f>
        <v>1</v>
      </c>
      <c r="AR285">
        <f ca="1">IF(Table1[[#This Row],[Column5]]="Agriculture",1,0)</f>
        <v>0</v>
      </c>
      <c r="AS285">
        <f ca="1">IF(Table1[[#This Row],[Column5]]="General",1,0)</f>
        <v>0</v>
      </c>
      <c r="AT285" s="8"/>
      <c r="AZ285" s="7">
        <f t="shared" ca="1" si="194"/>
        <v>30613.907656533869</v>
      </c>
      <c r="BC285" s="8"/>
      <c r="BE285" s="7">
        <f t="shared" ca="1" si="178"/>
        <v>0</v>
      </c>
      <c r="BG285" s="8"/>
      <c r="BI285" s="7"/>
      <c r="BJ285" s="21">
        <f t="shared" ca="1" si="179"/>
        <v>0.70206377430802036</v>
      </c>
      <c r="BK285">
        <f t="shared" ca="1" si="180"/>
        <v>0</v>
      </c>
      <c r="BL285" s="8"/>
      <c r="BN285" s="7">
        <f t="shared" ca="1" si="181"/>
        <v>0</v>
      </c>
      <c r="BO285" s="42">
        <f t="shared" ca="1" si="182"/>
        <v>0</v>
      </c>
      <c r="BP285" s="42">
        <f t="shared" ca="1" si="183"/>
        <v>0</v>
      </c>
      <c r="BQ285" s="42">
        <f t="shared" ca="1" si="184"/>
        <v>0</v>
      </c>
      <c r="BR285" s="42">
        <f t="shared" ca="1" si="185"/>
        <v>0</v>
      </c>
      <c r="BS285" s="42">
        <f t="shared" ca="1" si="186"/>
        <v>0</v>
      </c>
      <c r="BT285" s="42">
        <f t="shared" ca="1" si="187"/>
        <v>0</v>
      </c>
      <c r="BU285" s="42">
        <f t="shared" ca="1" si="188"/>
        <v>0</v>
      </c>
      <c r="BV285" s="42">
        <f t="shared" ca="1" si="189"/>
        <v>0</v>
      </c>
      <c r="BW285" s="42">
        <f t="shared" ca="1" si="190"/>
        <v>0</v>
      </c>
      <c r="BX285" s="8">
        <f t="shared" ca="1" si="191"/>
        <v>0</v>
      </c>
      <c r="BZ285" s="7">
        <f t="shared" ca="1" si="192"/>
        <v>1</v>
      </c>
      <c r="CA285" s="42"/>
      <c r="CB285" s="42"/>
      <c r="CC285" s="42"/>
      <c r="CD285" s="8"/>
      <c r="CF285" s="7">
        <f t="shared" ca="1" si="193"/>
        <v>31</v>
      </c>
      <c r="CG285" s="42"/>
      <c r="CH285" s="8"/>
    </row>
    <row r="286" spans="2:86" x14ac:dyDescent="0.3">
      <c r="B286">
        <f t="shared" ca="1" si="158"/>
        <v>1</v>
      </c>
      <c r="C286" t="str">
        <f t="shared" ca="1" si="159"/>
        <v>Men</v>
      </c>
      <c r="D286">
        <f t="shared" ca="1" si="160"/>
        <v>42</v>
      </c>
      <c r="E286">
        <f t="shared" ca="1" si="161"/>
        <v>5</v>
      </c>
      <c r="F286" t="str">
        <f ca="1">VLOOKUP(E286,$Y$4:$Z$10:Z291,2,0)</f>
        <v>General</v>
      </c>
      <c r="G286">
        <f t="shared" ca="1" si="162"/>
        <v>1</v>
      </c>
      <c r="H286" t="str">
        <f t="shared" ca="1" si="163"/>
        <v>Highschool</v>
      </c>
      <c r="I286">
        <f t="shared" ca="1" si="164"/>
        <v>1</v>
      </c>
      <c r="J286">
        <f t="shared" ca="1" si="165"/>
        <v>1</v>
      </c>
      <c r="K286">
        <f t="shared" ca="1" si="166"/>
        <v>39126</v>
      </c>
      <c r="L286">
        <f t="shared" ca="1" si="167"/>
        <v>6</v>
      </c>
      <c r="M286" t="str">
        <f t="shared" ca="1" si="168"/>
        <v>Manitoba</v>
      </c>
      <c r="N286">
        <f t="shared" ca="1" si="169"/>
        <v>117378</v>
      </c>
      <c r="O286">
        <f t="shared" ca="1" si="170"/>
        <v>41185.468635132158</v>
      </c>
      <c r="P286">
        <f t="shared" ca="1" si="171"/>
        <v>19464.124932973726</v>
      </c>
      <c r="Q286">
        <f t="shared" ca="1" si="172"/>
        <v>5380</v>
      </c>
      <c r="R286">
        <f t="shared" ca="1" si="173"/>
        <v>34772.799218067114</v>
      </c>
      <c r="S286">
        <f t="shared" ca="1" si="174"/>
        <v>30407.082043449493</v>
      </c>
      <c r="T286">
        <f t="shared" ca="1" si="175"/>
        <v>167249.20697642321</v>
      </c>
      <c r="U286">
        <f t="shared" ca="1" si="176"/>
        <v>81338.267853199271</v>
      </c>
      <c r="V286">
        <f t="shared" ca="1" si="177"/>
        <v>85910.939123223943</v>
      </c>
      <c r="AF286" s="7">
        <f t="shared" ca="1" si="156"/>
        <v>1</v>
      </c>
      <c r="AG286">
        <f t="shared" ca="1" si="157"/>
        <v>0</v>
      </c>
      <c r="AI286" s="8"/>
      <c r="AN286" s="7">
        <f ca="1">IF(Table1[[#This Row],[Column5]]="Teaching",1,0)</f>
        <v>0</v>
      </c>
      <c r="AO286">
        <f ca="1">IF(Table1[[#This Row],[Column5]]="Health",1,0)</f>
        <v>0</v>
      </c>
      <c r="AP286">
        <f ca="1">IF(Table1[[#This Row],[Column5]]="IT",1,0)</f>
        <v>0</v>
      </c>
      <c r="AQ286">
        <f ca="1">IF(Table1[[#This Row],[Column5]]="Construction",1,0)</f>
        <v>0</v>
      </c>
      <c r="AR286">
        <f ca="1">IF(Table1[[#This Row],[Column5]]="Agriculture",1,0)</f>
        <v>0</v>
      </c>
      <c r="AS286">
        <f ca="1">IF(Table1[[#This Row],[Column5]]="General",1,0)</f>
        <v>1</v>
      </c>
      <c r="AT286" s="8"/>
      <c r="AZ286" s="7">
        <f t="shared" ca="1" si="194"/>
        <v>43868.601983277003</v>
      </c>
      <c r="BC286" s="8"/>
      <c r="BE286" s="7">
        <f t="shared" ca="1" si="178"/>
        <v>0</v>
      </c>
      <c r="BG286" s="8"/>
      <c r="BI286" s="7"/>
      <c r="BJ286" s="21">
        <f t="shared" ca="1" si="179"/>
        <v>0.96152776039249532</v>
      </c>
      <c r="BK286">
        <f t="shared" ca="1" si="180"/>
        <v>0</v>
      </c>
      <c r="BL286" s="8"/>
      <c r="BN286" s="7">
        <f t="shared" ca="1" si="181"/>
        <v>58685</v>
      </c>
      <c r="BO286" s="42">
        <f t="shared" ca="1" si="182"/>
        <v>0</v>
      </c>
      <c r="BP286" s="42">
        <f t="shared" ca="1" si="183"/>
        <v>0</v>
      </c>
      <c r="BQ286" s="42">
        <f t="shared" ca="1" si="184"/>
        <v>0</v>
      </c>
      <c r="BR286" s="42">
        <f t="shared" ca="1" si="185"/>
        <v>0</v>
      </c>
      <c r="BS286" s="42">
        <f t="shared" ca="1" si="186"/>
        <v>58685</v>
      </c>
      <c r="BT286" s="42">
        <f t="shared" ca="1" si="187"/>
        <v>0</v>
      </c>
      <c r="BU286" s="42">
        <f t="shared" ca="1" si="188"/>
        <v>0</v>
      </c>
      <c r="BV286" s="42">
        <f t="shared" ca="1" si="189"/>
        <v>0</v>
      </c>
      <c r="BW286" s="42">
        <f t="shared" ca="1" si="190"/>
        <v>0</v>
      </c>
      <c r="BX286" s="8">
        <f t="shared" ca="1" si="191"/>
        <v>0</v>
      </c>
      <c r="BZ286" s="7">
        <f t="shared" ca="1" si="192"/>
        <v>1</v>
      </c>
      <c r="CA286" s="42"/>
      <c r="CB286" s="42"/>
      <c r="CC286" s="42"/>
      <c r="CD286" s="8"/>
      <c r="CF286" s="7">
        <f t="shared" ca="1" si="193"/>
        <v>0</v>
      </c>
      <c r="CG286" s="42"/>
      <c r="CH286" s="8"/>
    </row>
    <row r="287" spans="2:86" x14ac:dyDescent="0.3">
      <c r="B287">
        <f t="shared" ca="1" si="158"/>
        <v>1</v>
      </c>
      <c r="C287" t="str">
        <f t="shared" ca="1" si="159"/>
        <v>Men</v>
      </c>
      <c r="D287">
        <f t="shared" ca="1" si="160"/>
        <v>30</v>
      </c>
      <c r="E287">
        <f t="shared" ca="1" si="161"/>
        <v>3</v>
      </c>
      <c r="F287" t="str">
        <f ca="1">VLOOKUP(E287,$Y$4:$Z$10:Z292,2,0)</f>
        <v>Teaching</v>
      </c>
      <c r="G287">
        <f t="shared" ca="1" si="162"/>
        <v>3</v>
      </c>
      <c r="H287" t="str">
        <f t="shared" ca="1" si="163"/>
        <v>University</v>
      </c>
      <c r="I287">
        <f t="shared" ca="1" si="164"/>
        <v>1</v>
      </c>
      <c r="J287">
        <f t="shared" ca="1" si="165"/>
        <v>2</v>
      </c>
      <c r="K287">
        <f t="shared" ca="1" si="166"/>
        <v>45255</v>
      </c>
      <c r="L287">
        <f t="shared" ca="1" si="167"/>
        <v>1</v>
      </c>
      <c r="M287" t="str">
        <f t="shared" ca="1" si="168"/>
        <v>Yukon</v>
      </c>
      <c r="N287">
        <f t="shared" ca="1" si="169"/>
        <v>181020</v>
      </c>
      <c r="O287">
        <f t="shared" ca="1" si="170"/>
        <v>52762.054739002633</v>
      </c>
      <c r="P287">
        <f t="shared" ca="1" si="171"/>
        <v>26155.834111814846</v>
      </c>
      <c r="Q287">
        <f t="shared" ca="1" si="172"/>
        <v>14337</v>
      </c>
      <c r="R287">
        <f t="shared" ca="1" si="173"/>
        <v>70919.986232170879</v>
      </c>
      <c r="S287">
        <f t="shared" ca="1" si="174"/>
        <v>22759.40737044669</v>
      </c>
      <c r="T287">
        <f t="shared" ca="1" si="175"/>
        <v>229935.24148226154</v>
      </c>
      <c r="U287">
        <f t="shared" ca="1" si="176"/>
        <v>138019.0409711735</v>
      </c>
      <c r="V287">
        <f t="shared" ca="1" si="177"/>
        <v>91916.200511088042</v>
      </c>
      <c r="AF287" s="7">
        <f t="shared" ca="1" si="156"/>
        <v>0</v>
      </c>
      <c r="AG287">
        <f t="shared" ca="1" si="157"/>
        <v>1</v>
      </c>
      <c r="AI287" s="8"/>
      <c r="AN287" s="7">
        <f ca="1">IF(Table1[[#This Row],[Column5]]="Teaching",1,0)</f>
        <v>1</v>
      </c>
      <c r="AO287">
        <f ca="1">IF(Table1[[#This Row],[Column5]]="Health",1,0)</f>
        <v>0</v>
      </c>
      <c r="AP287">
        <f ca="1">IF(Table1[[#This Row],[Column5]]="IT",1,0)</f>
        <v>0</v>
      </c>
      <c r="AQ287">
        <f ca="1">IF(Table1[[#This Row],[Column5]]="Construction",1,0)</f>
        <v>0</v>
      </c>
      <c r="AR287">
        <f ca="1">IF(Table1[[#This Row],[Column5]]="Agriculture",1,0)</f>
        <v>0</v>
      </c>
      <c r="AS287">
        <f ca="1">IF(Table1[[#This Row],[Column5]]="General",1,0)</f>
        <v>0</v>
      </c>
      <c r="AT287" s="8"/>
      <c r="AZ287" s="7">
        <f t="shared" ca="1" si="194"/>
        <v>15057.206946311368</v>
      </c>
      <c r="BC287" s="8"/>
      <c r="BE287" s="7">
        <f t="shared" ca="1" si="178"/>
        <v>0</v>
      </c>
      <c r="BG287" s="8"/>
      <c r="BI287" s="7"/>
      <c r="BJ287" s="21">
        <f t="shared" ca="1" si="179"/>
        <v>0.35087894354250504</v>
      </c>
      <c r="BK287">
        <f t="shared" ca="1" si="180"/>
        <v>0</v>
      </c>
      <c r="BL287" s="8"/>
      <c r="BN287" s="7">
        <f t="shared" ca="1" si="181"/>
        <v>0</v>
      </c>
      <c r="BO287" s="42">
        <f t="shared" ca="1" si="182"/>
        <v>0</v>
      </c>
      <c r="BP287" s="42">
        <f t="shared" ca="1" si="183"/>
        <v>0</v>
      </c>
      <c r="BQ287" s="42">
        <f t="shared" ca="1" si="184"/>
        <v>0</v>
      </c>
      <c r="BR287" s="42">
        <f t="shared" ca="1" si="185"/>
        <v>0</v>
      </c>
      <c r="BS287" s="42">
        <f t="shared" ca="1" si="186"/>
        <v>39126</v>
      </c>
      <c r="BT287" s="42">
        <f t="shared" ca="1" si="187"/>
        <v>0</v>
      </c>
      <c r="BU287" s="42">
        <f t="shared" ca="1" si="188"/>
        <v>0</v>
      </c>
      <c r="BV287" s="42">
        <f t="shared" ca="1" si="189"/>
        <v>0</v>
      </c>
      <c r="BW287" s="42">
        <f t="shared" ca="1" si="190"/>
        <v>0</v>
      </c>
      <c r="BX287" s="8">
        <f t="shared" ca="1" si="191"/>
        <v>0</v>
      </c>
      <c r="BZ287" s="7">
        <f t="shared" ca="1" si="192"/>
        <v>0</v>
      </c>
      <c r="CA287" s="42"/>
      <c r="CB287" s="42"/>
      <c r="CC287" s="42"/>
      <c r="CD287" s="8"/>
      <c r="CF287" s="7">
        <f t="shared" ca="1" si="193"/>
        <v>42</v>
      </c>
      <c r="CG287" s="42"/>
      <c r="CH287" s="8"/>
    </row>
    <row r="288" spans="2:86" x14ac:dyDescent="0.3">
      <c r="B288">
        <f t="shared" ca="1" si="158"/>
        <v>2</v>
      </c>
      <c r="C288" t="str">
        <f t="shared" ca="1" si="159"/>
        <v>Women</v>
      </c>
      <c r="D288">
        <f t="shared" ca="1" si="160"/>
        <v>30</v>
      </c>
      <c r="E288">
        <f t="shared" ca="1" si="161"/>
        <v>4</v>
      </c>
      <c r="F288" t="str">
        <f ca="1">VLOOKUP(E288,$Y$4:$Z$10:Z293,2,0)</f>
        <v>IT</v>
      </c>
      <c r="G288">
        <f t="shared" ca="1" si="162"/>
        <v>3</v>
      </c>
      <c r="H288" t="str">
        <f t="shared" ca="1" si="163"/>
        <v>University</v>
      </c>
      <c r="I288">
        <f t="shared" ca="1" si="164"/>
        <v>0</v>
      </c>
      <c r="J288">
        <f t="shared" ca="1" si="165"/>
        <v>2</v>
      </c>
      <c r="K288">
        <f t="shared" ca="1" si="166"/>
        <v>56840</v>
      </c>
      <c r="L288">
        <f t="shared" ca="1" si="167"/>
        <v>6</v>
      </c>
      <c r="M288" t="str">
        <f t="shared" ca="1" si="168"/>
        <v>Manitoba</v>
      </c>
      <c r="N288">
        <f t="shared" ca="1" si="169"/>
        <v>341040</v>
      </c>
      <c r="O288">
        <f t="shared" ca="1" si="170"/>
        <v>99382.826964138221</v>
      </c>
      <c r="P288">
        <f t="shared" ca="1" si="171"/>
        <v>83029.797692500739</v>
      </c>
      <c r="Q288">
        <f t="shared" ca="1" si="172"/>
        <v>38638</v>
      </c>
      <c r="R288">
        <f t="shared" ca="1" si="173"/>
        <v>101864.49324238715</v>
      </c>
      <c r="S288">
        <f t="shared" ca="1" si="174"/>
        <v>25518.614978327401</v>
      </c>
      <c r="T288">
        <f t="shared" ca="1" si="175"/>
        <v>449588.41267082817</v>
      </c>
      <c r="U288">
        <f t="shared" ca="1" si="176"/>
        <v>239885.32020652539</v>
      </c>
      <c r="V288">
        <f t="shared" ca="1" si="177"/>
        <v>209703.09246430278</v>
      </c>
      <c r="AF288" s="7">
        <f t="shared" ca="1" si="156"/>
        <v>1</v>
      </c>
      <c r="AG288">
        <f t="shared" ca="1" si="157"/>
        <v>0</v>
      </c>
      <c r="AI288" s="8"/>
      <c r="AN288" s="7">
        <f ca="1">IF(Table1[[#This Row],[Column5]]="Teaching",1,0)</f>
        <v>0</v>
      </c>
      <c r="AO288">
        <f ca="1">IF(Table1[[#This Row],[Column5]]="Health",1,0)</f>
        <v>0</v>
      </c>
      <c r="AP288">
        <f ca="1">IF(Table1[[#This Row],[Column5]]="IT",1,0)</f>
        <v>1</v>
      </c>
      <c r="AQ288">
        <f ca="1">IF(Table1[[#This Row],[Column5]]="Construction",1,0)</f>
        <v>0</v>
      </c>
      <c r="AR288">
        <f ca="1">IF(Table1[[#This Row],[Column5]]="Agriculture",1,0)</f>
        <v>0</v>
      </c>
      <c r="AS288">
        <f ca="1">IF(Table1[[#This Row],[Column5]]="General",1,0)</f>
        <v>0</v>
      </c>
      <c r="AT288" s="8"/>
      <c r="AZ288" s="7">
        <f t="shared" ca="1" si="194"/>
        <v>19464.124932973726</v>
      </c>
      <c r="BC288" s="8"/>
      <c r="BE288" s="7">
        <f t="shared" ca="1" si="178"/>
        <v>0</v>
      </c>
      <c r="BG288" s="8"/>
      <c r="BI288" s="7"/>
      <c r="BJ288" s="21">
        <f t="shared" ca="1" si="179"/>
        <v>0.2914708581317127</v>
      </c>
      <c r="BK288">
        <f t="shared" ca="1" si="180"/>
        <v>1</v>
      </c>
      <c r="BL288" s="8"/>
      <c r="BN288" s="7">
        <f t="shared" ca="1" si="181"/>
        <v>0</v>
      </c>
      <c r="BO288" s="42">
        <f t="shared" ca="1" si="182"/>
        <v>0</v>
      </c>
      <c r="BP288" s="42">
        <f t="shared" ca="1" si="183"/>
        <v>0</v>
      </c>
      <c r="BQ288" s="42">
        <f t="shared" ca="1" si="184"/>
        <v>0</v>
      </c>
      <c r="BR288" s="42">
        <f t="shared" ca="1" si="185"/>
        <v>0</v>
      </c>
      <c r="BS288" s="42">
        <f t="shared" ca="1" si="186"/>
        <v>0</v>
      </c>
      <c r="BT288" s="42">
        <f t="shared" ca="1" si="187"/>
        <v>0</v>
      </c>
      <c r="BU288" s="42">
        <f t="shared" ca="1" si="188"/>
        <v>0</v>
      </c>
      <c r="BV288" s="42">
        <f t="shared" ca="1" si="189"/>
        <v>0</v>
      </c>
      <c r="BW288" s="42">
        <f t="shared" ca="1" si="190"/>
        <v>0</v>
      </c>
      <c r="BX288" s="8">
        <f t="shared" ca="1" si="191"/>
        <v>0</v>
      </c>
      <c r="BZ288" s="7">
        <f t="shared" ca="1" si="192"/>
        <v>1</v>
      </c>
      <c r="CA288" s="42"/>
      <c r="CB288" s="42"/>
      <c r="CC288" s="42"/>
      <c r="CD288" s="8"/>
      <c r="CF288" s="7">
        <f t="shared" ca="1" si="193"/>
        <v>30</v>
      </c>
      <c r="CG288" s="42"/>
      <c r="CH288" s="8"/>
    </row>
    <row r="289" spans="2:86" x14ac:dyDescent="0.3">
      <c r="B289">
        <f t="shared" ca="1" si="158"/>
        <v>1</v>
      </c>
      <c r="C289" t="str">
        <f t="shared" ca="1" si="159"/>
        <v>Men</v>
      </c>
      <c r="D289">
        <f t="shared" ca="1" si="160"/>
        <v>43</v>
      </c>
      <c r="E289">
        <f t="shared" ca="1" si="161"/>
        <v>2</v>
      </c>
      <c r="F289" t="str">
        <f ca="1">VLOOKUP(E289,$Y$4:$Z$10:Z294,2,0)</f>
        <v>Construction</v>
      </c>
      <c r="G289">
        <f t="shared" ca="1" si="162"/>
        <v>5</v>
      </c>
      <c r="H289" t="str">
        <f t="shared" ca="1" si="163"/>
        <v>Other</v>
      </c>
      <c r="I289">
        <f t="shared" ca="1" si="164"/>
        <v>1</v>
      </c>
      <c r="J289">
        <f t="shared" ca="1" si="165"/>
        <v>3</v>
      </c>
      <c r="K289">
        <f t="shared" ca="1" si="166"/>
        <v>63853</v>
      </c>
      <c r="L289">
        <f t="shared" ca="1" si="167"/>
        <v>1</v>
      </c>
      <c r="M289" t="str">
        <f t="shared" ca="1" si="168"/>
        <v>Yukon</v>
      </c>
      <c r="N289">
        <f t="shared" ca="1" si="169"/>
        <v>255412</v>
      </c>
      <c r="O289">
        <f t="shared" ca="1" si="170"/>
        <v>71830.472604689276</v>
      </c>
      <c r="P289">
        <f t="shared" ca="1" si="171"/>
        <v>4557.0790323598358</v>
      </c>
      <c r="Q289">
        <f t="shared" ca="1" si="172"/>
        <v>487</v>
      </c>
      <c r="R289">
        <f t="shared" ca="1" si="173"/>
        <v>71239.828982313862</v>
      </c>
      <c r="S289">
        <f t="shared" ca="1" si="174"/>
        <v>52239.663092706396</v>
      </c>
      <c r="T289">
        <f t="shared" ca="1" si="175"/>
        <v>312208.74212506623</v>
      </c>
      <c r="U289">
        <f t="shared" ca="1" si="176"/>
        <v>143557.30158700314</v>
      </c>
      <c r="V289">
        <f t="shared" ca="1" si="177"/>
        <v>168651.44053806309</v>
      </c>
      <c r="AF289" s="7">
        <f t="shared" ca="1" si="156"/>
        <v>1</v>
      </c>
      <c r="AG289">
        <f t="shared" ca="1" si="157"/>
        <v>0</v>
      </c>
      <c r="AI289" s="8"/>
      <c r="AN289" s="7">
        <f ca="1">IF(Table1[[#This Row],[Column5]]="Teaching",1,0)</f>
        <v>0</v>
      </c>
      <c r="AO289">
        <f ca="1">IF(Table1[[#This Row],[Column5]]="Health",1,0)</f>
        <v>0</v>
      </c>
      <c r="AP289">
        <f ca="1">IF(Table1[[#This Row],[Column5]]="IT",1,0)</f>
        <v>0</v>
      </c>
      <c r="AQ289">
        <f ca="1">IF(Table1[[#This Row],[Column5]]="Construction",1,0)</f>
        <v>1</v>
      </c>
      <c r="AR289">
        <f ca="1">IF(Table1[[#This Row],[Column5]]="Agriculture",1,0)</f>
        <v>0</v>
      </c>
      <c r="AS289">
        <f ca="1">IF(Table1[[#This Row],[Column5]]="General",1,0)</f>
        <v>0</v>
      </c>
      <c r="AT289" s="8"/>
      <c r="AZ289" s="7">
        <f t="shared" ca="1" si="194"/>
        <v>13077.917055907423</v>
      </c>
      <c r="BC289" s="8"/>
      <c r="BE289" s="7">
        <f t="shared" ca="1" si="178"/>
        <v>1</v>
      </c>
      <c r="BG289" s="8"/>
      <c r="BI289" s="7"/>
      <c r="BJ289" s="21">
        <f t="shared" ca="1" si="179"/>
        <v>0.29141105724882188</v>
      </c>
      <c r="BK289">
        <f t="shared" ca="1" si="180"/>
        <v>1</v>
      </c>
      <c r="BL289" s="8"/>
      <c r="BN289" s="7">
        <f t="shared" ca="1" si="181"/>
        <v>56840</v>
      </c>
      <c r="BO289" s="42">
        <f t="shared" ca="1" si="182"/>
        <v>0</v>
      </c>
      <c r="BP289" s="42">
        <f t="shared" ca="1" si="183"/>
        <v>0</v>
      </c>
      <c r="BQ289" s="42">
        <f t="shared" ca="1" si="184"/>
        <v>0</v>
      </c>
      <c r="BR289" s="42">
        <f t="shared" ca="1" si="185"/>
        <v>0</v>
      </c>
      <c r="BS289" s="42">
        <f t="shared" ca="1" si="186"/>
        <v>56840</v>
      </c>
      <c r="BT289" s="42">
        <f t="shared" ca="1" si="187"/>
        <v>0</v>
      </c>
      <c r="BU289" s="42">
        <f t="shared" ca="1" si="188"/>
        <v>0</v>
      </c>
      <c r="BV289" s="42">
        <f t="shared" ca="1" si="189"/>
        <v>0</v>
      </c>
      <c r="BW289" s="42">
        <f t="shared" ca="1" si="190"/>
        <v>0</v>
      </c>
      <c r="BX289" s="8">
        <f t="shared" ca="1" si="191"/>
        <v>0</v>
      </c>
      <c r="BZ289" s="7">
        <f t="shared" ca="1" si="192"/>
        <v>1</v>
      </c>
      <c r="CA289" s="42"/>
      <c r="CB289" s="42"/>
      <c r="CC289" s="42"/>
      <c r="CD289" s="8"/>
      <c r="CF289" s="7">
        <f t="shared" ca="1" si="193"/>
        <v>30</v>
      </c>
      <c r="CG289" s="42"/>
      <c r="CH289" s="8"/>
    </row>
    <row r="290" spans="2:86" x14ac:dyDescent="0.3">
      <c r="B290">
        <f t="shared" ca="1" si="158"/>
        <v>1</v>
      </c>
      <c r="C290" t="str">
        <f t="shared" ca="1" si="159"/>
        <v>Men</v>
      </c>
      <c r="D290">
        <f t="shared" ca="1" si="160"/>
        <v>44</v>
      </c>
      <c r="E290">
        <f t="shared" ca="1" si="161"/>
        <v>3</v>
      </c>
      <c r="F290" t="str">
        <f ca="1">VLOOKUP(E290,$Y$4:$Z$10:Z295,2,0)</f>
        <v>Teaching</v>
      </c>
      <c r="G290">
        <f t="shared" ca="1" si="162"/>
        <v>2</v>
      </c>
      <c r="H290" t="str">
        <f t="shared" ca="1" si="163"/>
        <v>College</v>
      </c>
      <c r="I290">
        <f t="shared" ca="1" si="164"/>
        <v>3</v>
      </c>
      <c r="J290">
        <f t="shared" ca="1" si="165"/>
        <v>3</v>
      </c>
      <c r="K290">
        <f t="shared" ca="1" si="166"/>
        <v>37528</v>
      </c>
      <c r="L290">
        <f t="shared" ca="1" si="167"/>
        <v>7</v>
      </c>
      <c r="M290" t="str">
        <f t="shared" ca="1" si="168"/>
        <v>Ontario</v>
      </c>
      <c r="N290">
        <f t="shared" ca="1" si="169"/>
        <v>150112</v>
      </c>
      <c r="O290">
        <f t="shared" ca="1" si="170"/>
        <v>137065.96183172008</v>
      </c>
      <c r="P290">
        <f t="shared" ca="1" si="171"/>
        <v>3650.5916672068502</v>
      </c>
      <c r="Q290">
        <f t="shared" ca="1" si="172"/>
        <v>1847</v>
      </c>
      <c r="R290">
        <f t="shared" ca="1" si="173"/>
        <v>49139.096597316442</v>
      </c>
      <c r="S290">
        <f t="shared" ca="1" si="174"/>
        <v>53117.634152146173</v>
      </c>
      <c r="T290">
        <f t="shared" ca="1" si="175"/>
        <v>206880.22581935301</v>
      </c>
      <c r="U290">
        <f t="shared" ca="1" si="176"/>
        <v>188052.05842903652</v>
      </c>
      <c r="V290">
        <f t="shared" ca="1" si="177"/>
        <v>18828.167390316492</v>
      </c>
      <c r="AF290" s="7">
        <f t="shared" ca="1" si="156"/>
        <v>0</v>
      </c>
      <c r="AG290">
        <f t="shared" ca="1" si="157"/>
        <v>1</v>
      </c>
      <c r="AI290" s="8"/>
      <c r="AN290" s="7">
        <f ca="1">IF(Table1[[#This Row],[Column5]]="Teaching",1,0)</f>
        <v>1</v>
      </c>
      <c r="AO290">
        <f ca="1">IF(Table1[[#This Row],[Column5]]="Health",1,0)</f>
        <v>0</v>
      </c>
      <c r="AP290">
        <f ca="1">IF(Table1[[#This Row],[Column5]]="IT",1,0)</f>
        <v>0</v>
      </c>
      <c r="AQ290">
        <f ca="1">IF(Table1[[#This Row],[Column5]]="Construction",1,0)</f>
        <v>0</v>
      </c>
      <c r="AR290">
        <f ca="1">IF(Table1[[#This Row],[Column5]]="Agriculture",1,0)</f>
        <v>0</v>
      </c>
      <c r="AS290">
        <f ca="1">IF(Table1[[#This Row],[Column5]]="General",1,0)</f>
        <v>0</v>
      </c>
      <c r="AT290" s="8"/>
      <c r="AZ290" s="7">
        <f t="shared" ca="1" si="194"/>
        <v>41514.898846250369</v>
      </c>
      <c r="BC290" s="8"/>
      <c r="BE290" s="7">
        <f t="shared" ca="1" si="178"/>
        <v>0</v>
      </c>
      <c r="BG290" s="8"/>
      <c r="BI290" s="7"/>
      <c r="BJ290" s="21">
        <f t="shared" ca="1" si="179"/>
        <v>0.28123374236405996</v>
      </c>
      <c r="BK290">
        <f t="shared" ca="1" si="180"/>
        <v>1</v>
      </c>
      <c r="BL290" s="8"/>
      <c r="BN290" s="7">
        <f t="shared" ca="1" si="181"/>
        <v>0</v>
      </c>
      <c r="BO290" s="42">
        <f t="shared" ca="1" si="182"/>
        <v>0</v>
      </c>
      <c r="BP290" s="42">
        <f t="shared" ca="1" si="183"/>
        <v>0</v>
      </c>
      <c r="BQ290" s="42">
        <f t="shared" ca="1" si="184"/>
        <v>0</v>
      </c>
      <c r="BR290" s="42">
        <f t="shared" ca="1" si="185"/>
        <v>0</v>
      </c>
      <c r="BS290" s="42">
        <f t="shared" ca="1" si="186"/>
        <v>0</v>
      </c>
      <c r="BT290" s="42">
        <f t="shared" ca="1" si="187"/>
        <v>0</v>
      </c>
      <c r="BU290" s="42">
        <f t="shared" ca="1" si="188"/>
        <v>0</v>
      </c>
      <c r="BV290" s="42">
        <f t="shared" ca="1" si="189"/>
        <v>0</v>
      </c>
      <c r="BW290" s="42">
        <f t="shared" ca="1" si="190"/>
        <v>0</v>
      </c>
      <c r="BX290" s="8">
        <f t="shared" ca="1" si="191"/>
        <v>0</v>
      </c>
      <c r="BZ290" s="7">
        <f t="shared" ca="1" si="192"/>
        <v>1</v>
      </c>
      <c r="CA290" s="42"/>
      <c r="CB290" s="42"/>
      <c r="CC290" s="42"/>
      <c r="CD290" s="8"/>
      <c r="CF290" s="7">
        <f t="shared" ca="1" si="193"/>
        <v>43</v>
      </c>
      <c r="CG290" s="42"/>
      <c r="CH290" s="8"/>
    </row>
    <row r="291" spans="2:86" x14ac:dyDescent="0.3">
      <c r="B291">
        <f t="shared" ca="1" si="158"/>
        <v>2</v>
      </c>
      <c r="C291" t="str">
        <f t="shared" ca="1" si="159"/>
        <v>Women</v>
      </c>
      <c r="D291">
        <f t="shared" ca="1" si="160"/>
        <v>44</v>
      </c>
      <c r="E291">
        <f t="shared" ca="1" si="161"/>
        <v>6</v>
      </c>
      <c r="F291" t="str">
        <f ca="1">VLOOKUP(E291,$Y$4:$Z$10:Z296,2,0)</f>
        <v>Agriculture</v>
      </c>
      <c r="G291">
        <f t="shared" ca="1" si="162"/>
        <v>4</v>
      </c>
      <c r="H291" t="str">
        <f t="shared" ca="1" si="163"/>
        <v>Technical</v>
      </c>
      <c r="I291">
        <f t="shared" ca="1" si="164"/>
        <v>1</v>
      </c>
      <c r="J291">
        <f t="shared" ca="1" si="165"/>
        <v>3</v>
      </c>
      <c r="K291">
        <f t="shared" ca="1" si="166"/>
        <v>87345</v>
      </c>
      <c r="L291">
        <f t="shared" ca="1" si="167"/>
        <v>4</v>
      </c>
      <c r="M291" t="str">
        <f t="shared" ca="1" si="168"/>
        <v>Alberta</v>
      </c>
      <c r="N291">
        <f t="shared" ca="1" si="169"/>
        <v>262035</v>
      </c>
      <c r="O291">
        <f t="shared" ca="1" si="170"/>
        <v>41114.878427019881</v>
      </c>
      <c r="P291">
        <f t="shared" ca="1" si="171"/>
        <v>22244.932872816389</v>
      </c>
      <c r="Q291">
        <f t="shared" ca="1" si="172"/>
        <v>5962</v>
      </c>
      <c r="R291">
        <f t="shared" ca="1" si="173"/>
        <v>142468.13925723761</v>
      </c>
      <c r="S291">
        <f t="shared" ca="1" si="174"/>
        <v>69606.504049009163</v>
      </c>
      <c r="T291">
        <f t="shared" ca="1" si="175"/>
        <v>353886.43692182557</v>
      </c>
      <c r="U291">
        <f t="shared" ca="1" si="176"/>
        <v>189545.01768425747</v>
      </c>
      <c r="V291">
        <f t="shared" ca="1" si="177"/>
        <v>164341.4192375681</v>
      </c>
      <c r="AF291" s="7">
        <f t="shared" ca="1" si="156"/>
        <v>1</v>
      </c>
      <c r="AG291">
        <f t="shared" ca="1" si="157"/>
        <v>0</v>
      </c>
      <c r="AI291" s="8"/>
      <c r="AN291" s="7">
        <f ca="1">IF(Table1[[#This Row],[Column5]]="Teaching",1,0)</f>
        <v>0</v>
      </c>
      <c r="AO291">
        <f ca="1">IF(Table1[[#This Row],[Column5]]="Health",1,0)</f>
        <v>0</v>
      </c>
      <c r="AP291">
        <f ca="1">IF(Table1[[#This Row],[Column5]]="IT",1,0)</f>
        <v>0</v>
      </c>
      <c r="AQ291">
        <f ca="1">IF(Table1[[#This Row],[Column5]]="Construction",1,0)</f>
        <v>0</v>
      </c>
      <c r="AR291">
        <f ca="1">IF(Table1[[#This Row],[Column5]]="Agriculture",1,0)</f>
        <v>1</v>
      </c>
      <c r="AS291">
        <f ca="1">IF(Table1[[#This Row],[Column5]]="General",1,0)</f>
        <v>0</v>
      </c>
      <c r="AT291" s="8"/>
      <c r="AZ291" s="7">
        <f t="shared" ca="1" si="194"/>
        <v>1519.0263441199452</v>
      </c>
      <c r="BC291" s="8"/>
      <c r="BE291" s="7">
        <f t="shared" ca="1" si="178"/>
        <v>0</v>
      </c>
      <c r="BG291" s="8"/>
      <c r="BI291" s="7"/>
      <c r="BJ291" s="21">
        <f t="shared" ca="1" si="179"/>
        <v>0.9130913040377856</v>
      </c>
      <c r="BK291">
        <f t="shared" ca="1" si="180"/>
        <v>0</v>
      </c>
      <c r="BL291" s="8"/>
      <c r="BN291" s="7">
        <f t="shared" ca="1" si="181"/>
        <v>37528</v>
      </c>
      <c r="BO291" s="42">
        <f t="shared" ca="1" si="182"/>
        <v>0</v>
      </c>
      <c r="BP291" s="42">
        <f t="shared" ca="1" si="183"/>
        <v>0</v>
      </c>
      <c r="BQ291" s="42">
        <f t="shared" ca="1" si="184"/>
        <v>0</v>
      </c>
      <c r="BR291" s="42">
        <f t="shared" ca="1" si="185"/>
        <v>0</v>
      </c>
      <c r="BS291" s="42">
        <f t="shared" ca="1" si="186"/>
        <v>0</v>
      </c>
      <c r="BT291" s="42">
        <f t="shared" ca="1" si="187"/>
        <v>37528</v>
      </c>
      <c r="BU291" s="42">
        <f t="shared" ca="1" si="188"/>
        <v>0</v>
      </c>
      <c r="BV291" s="42">
        <f t="shared" ca="1" si="189"/>
        <v>0</v>
      </c>
      <c r="BW291" s="42">
        <f t="shared" ca="1" si="190"/>
        <v>0</v>
      </c>
      <c r="BX291" s="8">
        <f t="shared" ca="1" si="191"/>
        <v>0</v>
      </c>
      <c r="BZ291" s="7">
        <f t="shared" ca="1" si="192"/>
        <v>1</v>
      </c>
      <c r="CA291" s="42"/>
      <c r="CB291" s="42"/>
      <c r="CC291" s="42"/>
      <c r="CD291" s="8"/>
      <c r="CF291" s="7">
        <f t="shared" ca="1" si="193"/>
        <v>0</v>
      </c>
      <c r="CG291" s="42"/>
      <c r="CH291" s="8"/>
    </row>
    <row r="292" spans="2:86" x14ac:dyDescent="0.3">
      <c r="B292">
        <f t="shared" ca="1" si="158"/>
        <v>1</v>
      </c>
      <c r="C292" t="str">
        <f t="shared" ca="1" si="159"/>
        <v>Men</v>
      </c>
      <c r="D292">
        <f t="shared" ca="1" si="160"/>
        <v>44</v>
      </c>
      <c r="E292">
        <f t="shared" ca="1" si="161"/>
        <v>2</v>
      </c>
      <c r="F292" t="str">
        <f ca="1">VLOOKUP(E292,$Y$4:$Z$10:Z297,2,0)</f>
        <v>Construction</v>
      </c>
      <c r="G292">
        <f t="shared" ca="1" si="162"/>
        <v>4</v>
      </c>
      <c r="H292" t="str">
        <f t="shared" ca="1" si="163"/>
        <v>Technical</v>
      </c>
      <c r="I292">
        <f t="shared" ca="1" si="164"/>
        <v>1</v>
      </c>
      <c r="J292">
        <f t="shared" ca="1" si="165"/>
        <v>1</v>
      </c>
      <c r="K292">
        <f t="shared" ca="1" si="166"/>
        <v>52505</v>
      </c>
      <c r="L292">
        <f t="shared" ca="1" si="167"/>
        <v>11</v>
      </c>
      <c r="M292" t="str">
        <f t="shared" ca="1" si="168"/>
        <v>Prince Edward Island</v>
      </c>
      <c r="N292">
        <f t="shared" ca="1" si="169"/>
        <v>157515</v>
      </c>
      <c r="O292">
        <f t="shared" ca="1" si="170"/>
        <v>103004.77650945947</v>
      </c>
      <c r="P292">
        <f t="shared" ca="1" si="171"/>
        <v>22051.036209027297</v>
      </c>
      <c r="Q292">
        <f t="shared" ca="1" si="172"/>
        <v>6736</v>
      </c>
      <c r="R292">
        <f t="shared" ca="1" si="173"/>
        <v>33384.013821807268</v>
      </c>
      <c r="S292">
        <f t="shared" ca="1" si="174"/>
        <v>49290.425038018227</v>
      </c>
      <c r="T292">
        <f t="shared" ca="1" si="175"/>
        <v>228856.46124704552</v>
      </c>
      <c r="U292">
        <f t="shared" ca="1" si="176"/>
        <v>143124.79033126673</v>
      </c>
      <c r="V292">
        <f t="shared" ca="1" si="177"/>
        <v>85731.670915778785</v>
      </c>
      <c r="AF292" s="7">
        <f t="shared" ca="1" si="156"/>
        <v>1</v>
      </c>
      <c r="AG292">
        <f t="shared" ca="1" si="157"/>
        <v>0</v>
      </c>
      <c r="AI292" s="8"/>
      <c r="AN292" s="7">
        <f ca="1">IF(Table1[[#This Row],[Column5]]="Teaching",1,0)</f>
        <v>0</v>
      </c>
      <c r="AO292">
        <f ca="1">IF(Table1[[#This Row],[Column5]]="Health",1,0)</f>
        <v>0</v>
      </c>
      <c r="AP292">
        <f ca="1">IF(Table1[[#This Row],[Column5]]="IT",1,0)</f>
        <v>0</v>
      </c>
      <c r="AQ292">
        <f ca="1">IF(Table1[[#This Row],[Column5]]="Construction",1,0)</f>
        <v>1</v>
      </c>
      <c r="AR292">
        <f ca="1">IF(Table1[[#This Row],[Column5]]="Agriculture",1,0)</f>
        <v>0</v>
      </c>
      <c r="AS292">
        <f ca="1">IF(Table1[[#This Row],[Column5]]="General",1,0)</f>
        <v>0</v>
      </c>
      <c r="AT292" s="8"/>
      <c r="AZ292" s="7">
        <f t="shared" ca="1" si="194"/>
        <v>1216.8638890689501</v>
      </c>
      <c r="BC292" s="8"/>
      <c r="BE292" s="7">
        <f t="shared" ca="1" si="178"/>
        <v>1</v>
      </c>
      <c r="BG292" s="8"/>
      <c r="BI292" s="7"/>
      <c r="BJ292" s="21">
        <f t="shared" ca="1" si="179"/>
        <v>0.15690605616432873</v>
      </c>
      <c r="BK292">
        <f t="shared" ca="1" si="180"/>
        <v>1</v>
      </c>
      <c r="BL292" s="8"/>
      <c r="BN292" s="7">
        <f t="shared" ca="1" si="181"/>
        <v>0</v>
      </c>
      <c r="BO292" s="42">
        <f t="shared" ca="1" si="182"/>
        <v>0</v>
      </c>
      <c r="BP292" s="42">
        <f t="shared" ca="1" si="183"/>
        <v>0</v>
      </c>
      <c r="BQ292" s="42">
        <f t="shared" ca="1" si="184"/>
        <v>87345</v>
      </c>
      <c r="BR292" s="42">
        <f t="shared" ca="1" si="185"/>
        <v>0</v>
      </c>
      <c r="BS292" s="42">
        <f t="shared" ca="1" si="186"/>
        <v>0</v>
      </c>
      <c r="BT292" s="42">
        <f t="shared" ca="1" si="187"/>
        <v>0</v>
      </c>
      <c r="BU292" s="42">
        <f t="shared" ca="1" si="188"/>
        <v>0</v>
      </c>
      <c r="BV292" s="42">
        <f t="shared" ca="1" si="189"/>
        <v>0</v>
      </c>
      <c r="BW292" s="42">
        <f t="shared" ca="1" si="190"/>
        <v>0</v>
      </c>
      <c r="BX292" s="8">
        <f t="shared" ca="1" si="191"/>
        <v>0</v>
      </c>
      <c r="BZ292" s="7">
        <f t="shared" ca="1" si="192"/>
        <v>1</v>
      </c>
      <c r="CA292" s="42"/>
      <c r="CB292" s="42"/>
      <c r="CC292" s="42"/>
      <c r="CD292" s="8"/>
      <c r="CF292" s="7">
        <f t="shared" ca="1" si="193"/>
        <v>44</v>
      </c>
      <c r="CG292" s="42"/>
      <c r="CH292" s="8"/>
    </row>
    <row r="293" spans="2:86" x14ac:dyDescent="0.3">
      <c r="B293">
        <f t="shared" ca="1" si="158"/>
        <v>1</v>
      </c>
      <c r="C293" t="str">
        <f t="shared" ca="1" si="159"/>
        <v>Men</v>
      </c>
      <c r="D293">
        <f t="shared" ca="1" si="160"/>
        <v>39</v>
      </c>
      <c r="E293">
        <f t="shared" ca="1" si="161"/>
        <v>5</v>
      </c>
      <c r="F293" t="str">
        <f ca="1">VLOOKUP(E293,$Y$4:$Z$10:Z298,2,0)</f>
        <v>General</v>
      </c>
      <c r="G293">
        <f t="shared" ca="1" si="162"/>
        <v>3</v>
      </c>
      <c r="H293" t="str">
        <f t="shared" ca="1" si="163"/>
        <v>University</v>
      </c>
      <c r="I293">
        <f t="shared" ca="1" si="164"/>
        <v>2</v>
      </c>
      <c r="J293">
        <f t="shared" ca="1" si="165"/>
        <v>1</v>
      </c>
      <c r="K293">
        <f t="shared" ca="1" si="166"/>
        <v>74879</v>
      </c>
      <c r="L293">
        <f t="shared" ca="1" si="167"/>
        <v>2</v>
      </c>
      <c r="M293" t="str">
        <f t="shared" ca="1" si="168"/>
        <v>BC</v>
      </c>
      <c r="N293">
        <f t="shared" ca="1" si="169"/>
        <v>224637</v>
      </c>
      <c r="O293">
        <f t="shared" ca="1" si="170"/>
        <v>122756.60995702237</v>
      </c>
      <c r="P293">
        <f t="shared" ca="1" si="171"/>
        <v>14026.969408186391</v>
      </c>
      <c r="Q293">
        <f t="shared" ca="1" si="172"/>
        <v>565</v>
      </c>
      <c r="R293">
        <f t="shared" ca="1" si="173"/>
        <v>38938.921978469814</v>
      </c>
      <c r="S293">
        <f t="shared" ca="1" si="174"/>
        <v>99070.251933591528</v>
      </c>
      <c r="T293">
        <f t="shared" ca="1" si="175"/>
        <v>337734.22134177794</v>
      </c>
      <c r="U293">
        <f t="shared" ca="1" si="176"/>
        <v>162260.53193549218</v>
      </c>
      <c r="V293">
        <f t="shared" ca="1" si="177"/>
        <v>175473.68940628576</v>
      </c>
      <c r="AF293" s="7">
        <f t="shared" ca="1" si="156"/>
        <v>0</v>
      </c>
      <c r="AG293">
        <f t="shared" ca="1" si="157"/>
        <v>1</v>
      </c>
      <c r="AI293" s="8"/>
      <c r="AN293" s="7">
        <f ca="1">IF(Table1[[#This Row],[Column5]]="Teaching",1,0)</f>
        <v>0</v>
      </c>
      <c r="AO293">
        <f ca="1">IF(Table1[[#This Row],[Column5]]="Health",1,0)</f>
        <v>0</v>
      </c>
      <c r="AP293">
        <f ca="1">IF(Table1[[#This Row],[Column5]]="IT",1,0)</f>
        <v>0</v>
      </c>
      <c r="AQ293">
        <f ca="1">IF(Table1[[#This Row],[Column5]]="Construction",1,0)</f>
        <v>0</v>
      </c>
      <c r="AR293">
        <f ca="1">IF(Table1[[#This Row],[Column5]]="Agriculture",1,0)</f>
        <v>0</v>
      </c>
      <c r="AS293">
        <f ca="1">IF(Table1[[#This Row],[Column5]]="General",1,0)</f>
        <v>1</v>
      </c>
      <c r="AT293" s="8"/>
      <c r="AZ293" s="7">
        <f t="shared" ca="1" si="194"/>
        <v>7414.97762427213</v>
      </c>
      <c r="BC293" s="8"/>
      <c r="BE293" s="7">
        <f t="shared" ca="1" si="178"/>
        <v>0</v>
      </c>
      <c r="BG293" s="8"/>
      <c r="BI293" s="7"/>
      <c r="BJ293" s="21">
        <f t="shared" ca="1" si="179"/>
        <v>0.65393630136469205</v>
      </c>
      <c r="BK293">
        <f t="shared" ca="1" si="180"/>
        <v>0</v>
      </c>
      <c r="BL293" s="8"/>
      <c r="BN293" s="7">
        <f t="shared" ca="1" si="181"/>
        <v>0</v>
      </c>
      <c r="BO293" s="42">
        <f t="shared" ca="1" si="182"/>
        <v>0</v>
      </c>
      <c r="BP293" s="42">
        <f t="shared" ca="1" si="183"/>
        <v>0</v>
      </c>
      <c r="BQ293" s="42">
        <f t="shared" ca="1" si="184"/>
        <v>0</v>
      </c>
      <c r="BR293" s="42">
        <f t="shared" ca="1" si="185"/>
        <v>0</v>
      </c>
      <c r="BS293" s="42">
        <f t="shared" ca="1" si="186"/>
        <v>0</v>
      </c>
      <c r="BT293" s="42">
        <f t="shared" ca="1" si="187"/>
        <v>0</v>
      </c>
      <c r="BU293" s="42">
        <f t="shared" ca="1" si="188"/>
        <v>0</v>
      </c>
      <c r="BV293" s="42">
        <f t="shared" ca="1" si="189"/>
        <v>0</v>
      </c>
      <c r="BW293" s="42">
        <f t="shared" ca="1" si="190"/>
        <v>0</v>
      </c>
      <c r="BX293" s="8">
        <f t="shared" ca="1" si="191"/>
        <v>52505</v>
      </c>
      <c r="BZ293" s="7">
        <f t="shared" ca="1" si="192"/>
        <v>0</v>
      </c>
      <c r="CA293" s="42"/>
      <c r="CB293" s="42"/>
      <c r="CC293" s="42"/>
      <c r="CD293" s="8"/>
      <c r="CF293" s="7">
        <f t="shared" ca="1" si="193"/>
        <v>44</v>
      </c>
      <c r="CG293" s="42"/>
      <c r="CH293" s="8"/>
    </row>
    <row r="294" spans="2:86" x14ac:dyDescent="0.3">
      <c r="B294">
        <f t="shared" ca="1" si="158"/>
        <v>2</v>
      </c>
      <c r="C294" t="str">
        <f t="shared" ca="1" si="159"/>
        <v>Women</v>
      </c>
      <c r="D294">
        <f t="shared" ca="1" si="160"/>
        <v>32</v>
      </c>
      <c r="E294">
        <f t="shared" ca="1" si="161"/>
        <v>2</v>
      </c>
      <c r="F294" t="str">
        <f ca="1">VLOOKUP(E294,$Y$4:$Z$10:Z299,2,0)</f>
        <v>Construction</v>
      </c>
      <c r="G294">
        <f t="shared" ca="1" si="162"/>
        <v>5</v>
      </c>
      <c r="H294" t="str">
        <f t="shared" ca="1" si="163"/>
        <v>Other</v>
      </c>
      <c r="I294">
        <f t="shared" ca="1" si="164"/>
        <v>3</v>
      </c>
      <c r="J294">
        <f t="shared" ca="1" si="165"/>
        <v>2</v>
      </c>
      <c r="K294">
        <f t="shared" ca="1" si="166"/>
        <v>72063</v>
      </c>
      <c r="L294">
        <f t="shared" ca="1" si="167"/>
        <v>1</v>
      </c>
      <c r="M294" t="str">
        <f t="shared" ca="1" si="168"/>
        <v>Yukon</v>
      </c>
      <c r="N294">
        <f t="shared" ca="1" si="169"/>
        <v>216189</v>
      </c>
      <c r="O294">
        <f t="shared" ca="1" si="170"/>
        <v>173569.82476318107</v>
      </c>
      <c r="P294">
        <f t="shared" ca="1" si="171"/>
        <v>17147.751047480091</v>
      </c>
      <c r="Q294">
        <f t="shared" ca="1" si="172"/>
        <v>13302</v>
      </c>
      <c r="R294">
        <f t="shared" ca="1" si="173"/>
        <v>32333.14463253674</v>
      </c>
      <c r="S294">
        <f t="shared" ca="1" si="174"/>
        <v>58785.023310727556</v>
      </c>
      <c r="T294">
        <f t="shared" ca="1" si="175"/>
        <v>292121.77435820765</v>
      </c>
      <c r="U294">
        <f t="shared" ca="1" si="176"/>
        <v>219204.96939571781</v>
      </c>
      <c r="V294">
        <f t="shared" ca="1" si="177"/>
        <v>72916.804962489841</v>
      </c>
      <c r="AF294" s="7">
        <f t="shared" ca="1" si="156"/>
        <v>1</v>
      </c>
      <c r="AG294">
        <f t="shared" ca="1" si="157"/>
        <v>0</v>
      </c>
      <c r="AI294" s="8"/>
      <c r="AN294" s="7">
        <f ca="1">IF(Table1[[#This Row],[Column5]]="Teaching",1,0)</f>
        <v>0</v>
      </c>
      <c r="AO294">
        <f ca="1">IF(Table1[[#This Row],[Column5]]="Health",1,0)</f>
        <v>0</v>
      </c>
      <c r="AP294">
        <f ca="1">IF(Table1[[#This Row],[Column5]]="IT",1,0)</f>
        <v>0</v>
      </c>
      <c r="AQ294">
        <f ca="1">IF(Table1[[#This Row],[Column5]]="Construction",1,0)</f>
        <v>1</v>
      </c>
      <c r="AR294">
        <f ca="1">IF(Table1[[#This Row],[Column5]]="Agriculture",1,0)</f>
        <v>0</v>
      </c>
      <c r="AS294">
        <f ca="1">IF(Table1[[#This Row],[Column5]]="General",1,0)</f>
        <v>0</v>
      </c>
      <c r="AT294" s="8"/>
      <c r="AZ294" s="7">
        <f t="shared" ca="1" si="194"/>
        <v>22051.036209027297</v>
      </c>
      <c r="BC294" s="8"/>
      <c r="BE294" s="7">
        <f t="shared" ca="1" si="178"/>
        <v>0</v>
      </c>
      <c r="BG294" s="8"/>
      <c r="BI294" s="7"/>
      <c r="BJ294" s="21">
        <f t="shared" ca="1" si="179"/>
        <v>0.54646656586858966</v>
      </c>
      <c r="BK294">
        <f t="shared" ca="1" si="180"/>
        <v>0</v>
      </c>
      <c r="BL294" s="8"/>
      <c r="BN294" s="7">
        <f t="shared" ca="1" si="181"/>
        <v>0</v>
      </c>
      <c r="BO294" s="42">
        <f t="shared" ca="1" si="182"/>
        <v>74879</v>
      </c>
      <c r="BP294" s="42">
        <f t="shared" ca="1" si="183"/>
        <v>0</v>
      </c>
      <c r="BQ294" s="42">
        <f t="shared" ca="1" si="184"/>
        <v>0</v>
      </c>
      <c r="BR294" s="42">
        <f t="shared" ca="1" si="185"/>
        <v>0</v>
      </c>
      <c r="BS294" s="42">
        <f t="shared" ca="1" si="186"/>
        <v>0</v>
      </c>
      <c r="BT294" s="42">
        <f t="shared" ca="1" si="187"/>
        <v>0</v>
      </c>
      <c r="BU294" s="42">
        <f t="shared" ca="1" si="188"/>
        <v>0</v>
      </c>
      <c r="BV294" s="42">
        <f t="shared" ca="1" si="189"/>
        <v>0</v>
      </c>
      <c r="BW294" s="42">
        <f t="shared" ca="1" si="190"/>
        <v>0</v>
      </c>
      <c r="BX294" s="8">
        <f t="shared" ca="1" si="191"/>
        <v>0</v>
      </c>
      <c r="BZ294" s="7">
        <f t="shared" ca="1" si="192"/>
        <v>0</v>
      </c>
      <c r="CA294" s="42"/>
      <c r="CB294" s="42"/>
      <c r="CC294" s="42"/>
      <c r="CD294" s="8"/>
      <c r="CF294" s="7">
        <f t="shared" ca="1" si="193"/>
        <v>39</v>
      </c>
      <c r="CG294" s="42"/>
      <c r="CH294" s="8"/>
    </row>
    <row r="295" spans="2:86" x14ac:dyDescent="0.3">
      <c r="B295">
        <f t="shared" ca="1" si="158"/>
        <v>1</v>
      </c>
      <c r="C295" t="str">
        <f t="shared" ca="1" si="159"/>
        <v>Men</v>
      </c>
      <c r="D295">
        <f t="shared" ca="1" si="160"/>
        <v>33</v>
      </c>
      <c r="E295">
        <f t="shared" ca="1" si="161"/>
        <v>6</v>
      </c>
      <c r="F295" t="str">
        <f ca="1">VLOOKUP(E295,$Y$4:$Z$10:Z300,2,0)</f>
        <v>Agriculture</v>
      </c>
      <c r="G295">
        <f t="shared" ca="1" si="162"/>
        <v>1</v>
      </c>
      <c r="H295" t="str">
        <f t="shared" ca="1" si="163"/>
        <v>Highschool</v>
      </c>
      <c r="I295">
        <f t="shared" ca="1" si="164"/>
        <v>1</v>
      </c>
      <c r="J295">
        <f t="shared" ca="1" si="165"/>
        <v>2</v>
      </c>
      <c r="K295">
        <f t="shared" ca="1" si="166"/>
        <v>56108</v>
      </c>
      <c r="L295">
        <f t="shared" ca="1" si="167"/>
        <v>1</v>
      </c>
      <c r="M295" t="str">
        <f t="shared" ca="1" si="168"/>
        <v>Yukon</v>
      </c>
      <c r="N295">
        <f t="shared" ca="1" si="169"/>
        <v>168324</v>
      </c>
      <c r="O295">
        <f t="shared" ca="1" si="170"/>
        <v>108066.87239745252</v>
      </c>
      <c r="P295">
        <f t="shared" ca="1" si="171"/>
        <v>86551.87278537394</v>
      </c>
      <c r="Q295">
        <f t="shared" ca="1" si="172"/>
        <v>73892</v>
      </c>
      <c r="R295">
        <f t="shared" ca="1" si="173"/>
        <v>84055.873589552968</v>
      </c>
      <c r="S295">
        <f t="shared" ca="1" si="174"/>
        <v>32286.251840231795</v>
      </c>
      <c r="T295">
        <f t="shared" ca="1" si="175"/>
        <v>287162.12462560576</v>
      </c>
      <c r="U295">
        <f t="shared" ca="1" si="176"/>
        <v>266014.74598700553</v>
      </c>
      <c r="V295">
        <f t="shared" ca="1" si="177"/>
        <v>21147.378638600232</v>
      </c>
      <c r="AF295" s="7">
        <f t="shared" ca="1" si="156"/>
        <v>1</v>
      </c>
      <c r="AG295">
        <f t="shared" ca="1" si="157"/>
        <v>0</v>
      </c>
      <c r="AI295" s="8"/>
      <c r="AN295" s="7">
        <f ca="1">IF(Table1[[#This Row],[Column5]]="Teaching",1,0)</f>
        <v>0</v>
      </c>
      <c r="AO295">
        <f ca="1">IF(Table1[[#This Row],[Column5]]="Health",1,0)</f>
        <v>0</v>
      </c>
      <c r="AP295">
        <f ca="1">IF(Table1[[#This Row],[Column5]]="IT",1,0)</f>
        <v>0</v>
      </c>
      <c r="AQ295">
        <f ca="1">IF(Table1[[#This Row],[Column5]]="Construction",1,0)</f>
        <v>0</v>
      </c>
      <c r="AR295">
        <f ca="1">IF(Table1[[#This Row],[Column5]]="Agriculture",1,0)</f>
        <v>1</v>
      </c>
      <c r="AS295">
        <f ca="1">IF(Table1[[#This Row],[Column5]]="General",1,0)</f>
        <v>0</v>
      </c>
      <c r="AT295" s="8"/>
      <c r="AZ295" s="7">
        <f t="shared" ca="1" si="194"/>
        <v>14026.969408186391</v>
      </c>
      <c r="BC295" s="8"/>
      <c r="BE295" s="7">
        <f t="shared" ca="1" si="178"/>
        <v>0</v>
      </c>
      <c r="BG295" s="8"/>
      <c r="BI295" s="7"/>
      <c r="BJ295" s="21">
        <f t="shared" ca="1" si="179"/>
        <v>0.80286149972098986</v>
      </c>
      <c r="BK295">
        <f t="shared" ca="1" si="180"/>
        <v>0</v>
      </c>
      <c r="BL295" s="8"/>
      <c r="BN295" s="7">
        <f t="shared" ca="1" si="181"/>
        <v>0</v>
      </c>
      <c r="BO295" s="42">
        <f t="shared" ca="1" si="182"/>
        <v>0</v>
      </c>
      <c r="BP295" s="42">
        <f t="shared" ca="1" si="183"/>
        <v>0</v>
      </c>
      <c r="BQ295" s="42">
        <f t="shared" ca="1" si="184"/>
        <v>0</v>
      </c>
      <c r="BR295" s="42">
        <f t="shared" ca="1" si="185"/>
        <v>0</v>
      </c>
      <c r="BS295" s="42">
        <f t="shared" ca="1" si="186"/>
        <v>0</v>
      </c>
      <c r="BT295" s="42">
        <f t="shared" ca="1" si="187"/>
        <v>0</v>
      </c>
      <c r="BU295" s="42">
        <f t="shared" ca="1" si="188"/>
        <v>0</v>
      </c>
      <c r="BV295" s="42">
        <f t="shared" ca="1" si="189"/>
        <v>0</v>
      </c>
      <c r="BW295" s="42">
        <f t="shared" ca="1" si="190"/>
        <v>0</v>
      </c>
      <c r="BX295" s="8">
        <f t="shared" ca="1" si="191"/>
        <v>0</v>
      </c>
      <c r="BZ295" s="7">
        <f t="shared" ca="1" si="192"/>
        <v>0</v>
      </c>
      <c r="CA295" s="42"/>
      <c r="CB295" s="42"/>
      <c r="CC295" s="42"/>
      <c r="CD295" s="8"/>
      <c r="CF295" s="7">
        <f t="shared" ca="1" si="193"/>
        <v>32</v>
      </c>
      <c r="CG295" s="42"/>
      <c r="CH295" s="8"/>
    </row>
    <row r="296" spans="2:86" x14ac:dyDescent="0.3">
      <c r="B296">
        <f t="shared" ca="1" si="158"/>
        <v>1</v>
      </c>
      <c r="C296" t="str">
        <f t="shared" ca="1" si="159"/>
        <v>Men</v>
      </c>
      <c r="D296">
        <f t="shared" ca="1" si="160"/>
        <v>28</v>
      </c>
      <c r="E296">
        <f t="shared" ca="1" si="161"/>
        <v>6</v>
      </c>
      <c r="F296" t="str">
        <f ca="1">VLOOKUP(E296,$Y$4:$Z$10:Z301,2,0)</f>
        <v>Agriculture</v>
      </c>
      <c r="G296">
        <f t="shared" ca="1" si="162"/>
        <v>3</v>
      </c>
      <c r="H296" t="str">
        <f t="shared" ca="1" si="163"/>
        <v>University</v>
      </c>
      <c r="I296">
        <f t="shared" ca="1" si="164"/>
        <v>2</v>
      </c>
      <c r="J296">
        <f t="shared" ca="1" si="165"/>
        <v>1</v>
      </c>
      <c r="K296">
        <f t="shared" ca="1" si="166"/>
        <v>51613</v>
      </c>
      <c r="L296">
        <f t="shared" ca="1" si="167"/>
        <v>10</v>
      </c>
      <c r="M296" t="str">
        <f t="shared" ca="1" si="168"/>
        <v>Nova Scotia</v>
      </c>
      <c r="N296">
        <f t="shared" ca="1" si="169"/>
        <v>309678</v>
      </c>
      <c r="O296">
        <f t="shared" ca="1" si="170"/>
        <v>108851.35866201991</v>
      </c>
      <c r="P296">
        <f t="shared" ca="1" si="171"/>
        <v>18022.26092730133</v>
      </c>
      <c r="Q296">
        <f t="shared" ca="1" si="172"/>
        <v>17564</v>
      </c>
      <c r="R296">
        <f t="shared" ca="1" si="173"/>
        <v>84295.01209100007</v>
      </c>
      <c r="S296">
        <f t="shared" ca="1" si="174"/>
        <v>56397.987008277079</v>
      </c>
      <c r="T296">
        <f t="shared" ca="1" si="175"/>
        <v>384098.2479355784</v>
      </c>
      <c r="U296">
        <f t="shared" ca="1" si="176"/>
        <v>210710.37075301999</v>
      </c>
      <c r="V296">
        <f t="shared" ca="1" si="177"/>
        <v>173387.87718255841</v>
      </c>
      <c r="AF296" s="7">
        <f t="shared" ca="1" si="156"/>
        <v>0</v>
      </c>
      <c r="AG296">
        <f t="shared" ca="1" si="157"/>
        <v>1</v>
      </c>
      <c r="AI296" s="8"/>
      <c r="AN296" s="7">
        <f ca="1">IF(Table1[[#This Row],[Column5]]="Teaching",1,0)</f>
        <v>0</v>
      </c>
      <c r="AO296">
        <f ca="1">IF(Table1[[#This Row],[Column5]]="Health",1,0)</f>
        <v>0</v>
      </c>
      <c r="AP296">
        <f ca="1">IF(Table1[[#This Row],[Column5]]="IT",1,0)</f>
        <v>0</v>
      </c>
      <c r="AQ296">
        <f ca="1">IF(Table1[[#This Row],[Column5]]="Construction",1,0)</f>
        <v>0</v>
      </c>
      <c r="AR296">
        <f ca="1">IF(Table1[[#This Row],[Column5]]="Agriculture",1,0)</f>
        <v>1</v>
      </c>
      <c r="AS296">
        <f ca="1">IF(Table1[[#This Row],[Column5]]="General",1,0)</f>
        <v>0</v>
      </c>
      <c r="AT296" s="8"/>
      <c r="AZ296" s="7">
        <f t="shared" ca="1" si="194"/>
        <v>8573.8755237400455</v>
      </c>
      <c r="BC296" s="8"/>
      <c r="BE296" s="7">
        <f t="shared" ca="1" si="178"/>
        <v>0</v>
      </c>
      <c r="BG296" s="8"/>
      <c r="BI296" s="7"/>
      <c r="BJ296" s="21">
        <f t="shared" ca="1" si="179"/>
        <v>0.64201701716601622</v>
      </c>
      <c r="BK296">
        <f t="shared" ca="1" si="180"/>
        <v>0</v>
      </c>
      <c r="BL296" s="8"/>
      <c r="BN296" s="7">
        <f t="shared" ca="1" si="181"/>
        <v>56108</v>
      </c>
      <c r="BO296" s="42">
        <f t="shared" ca="1" si="182"/>
        <v>0</v>
      </c>
      <c r="BP296" s="42">
        <f t="shared" ca="1" si="183"/>
        <v>0</v>
      </c>
      <c r="BQ296" s="42">
        <f t="shared" ca="1" si="184"/>
        <v>0</v>
      </c>
      <c r="BR296" s="42">
        <f t="shared" ca="1" si="185"/>
        <v>0</v>
      </c>
      <c r="BS296" s="42">
        <f t="shared" ca="1" si="186"/>
        <v>0</v>
      </c>
      <c r="BT296" s="42">
        <f t="shared" ca="1" si="187"/>
        <v>0</v>
      </c>
      <c r="BU296" s="42">
        <f t="shared" ca="1" si="188"/>
        <v>0</v>
      </c>
      <c r="BV296" s="42">
        <f t="shared" ca="1" si="189"/>
        <v>0</v>
      </c>
      <c r="BW296" s="42">
        <f t="shared" ca="1" si="190"/>
        <v>0</v>
      </c>
      <c r="BX296" s="8">
        <f t="shared" ca="1" si="191"/>
        <v>0</v>
      </c>
      <c r="BZ296" s="7">
        <f t="shared" ca="1" si="192"/>
        <v>1</v>
      </c>
      <c r="CA296" s="42"/>
      <c r="CB296" s="42"/>
      <c r="CC296" s="42"/>
      <c r="CD296" s="8"/>
      <c r="CF296" s="7">
        <f t="shared" ca="1" si="193"/>
        <v>0</v>
      </c>
      <c r="CG296" s="42"/>
      <c r="CH296" s="8"/>
    </row>
    <row r="297" spans="2:86" x14ac:dyDescent="0.3">
      <c r="B297">
        <f t="shared" ca="1" si="158"/>
        <v>2</v>
      </c>
      <c r="C297" t="str">
        <f t="shared" ca="1" si="159"/>
        <v>Women</v>
      </c>
      <c r="D297">
        <f t="shared" ca="1" si="160"/>
        <v>25</v>
      </c>
      <c r="E297">
        <f t="shared" ca="1" si="161"/>
        <v>5</v>
      </c>
      <c r="F297" t="str">
        <f ca="1">VLOOKUP(E297,$Y$4:$Z$10:Z302,2,0)</f>
        <v>General</v>
      </c>
      <c r="G297">
        <f t="shared" ca="1" si="162"/>
        <v>2</v>
      </c>
      <c r="H297" t="str">
        <f t="shared" ca="1" si="163"/>
        <v>College</v>
      </c>
      <c r="I297">
        <f t="shared" ca="1" si="164"/>
        <v>2</v>
      </c>
      <c r="J297">
        <f t="shared" ca="1" si="165"/>
        <v>3</v>
      </c>
      <c r="K297">
        <f t="shared" ca="1" si="166"/>
        <v>69456</v>
      </c>
      <c r="L297">
        <f t="shared" ca="1" si="167"/>
        <v>6</v>
      </c>
      <c r="M297" t="str">
        <f t="shared" ca="1" si="168"/>
        <v>Manitoba</v>
      </c>
      <c r="N297">
        <f t="shared" ca="1" si="169"/>
        <v>416736</v>
      </c>
      <c r="O297">
        <f t="shared" ca="1" si="170"/>
        <v>148141.46060458428</v>
      </c>
      <c r="P297">
        <f t="shared" ca="1" si="171"/>
        <v>196456.33884843864</v>
      </c>
      <c r="Q297">
        <f t="shared" ca="1" si="172"/>
        <v>95227</v>
      </c>
      <c r="R297">
        <f t="shared" ca="1" si="173"/>
        <v>5713.438172717516</v>
      </c>
      <c r="S297">
        <f t="shared" ca="1" si="174"/>
        <v>87929.22821020367</v>
      </c>
      <c r="T297">
        <f t="shared" ca="1" si="175"/>
        <v>701121.56705864228</v>
      </c>
      <c r="U297">
        <f t="shared" ca="1" si="176"/>
        <v>249081.8987773018</v>
      </c>
      <c r="V297">
        <f t="shared" ca="1" si="177"/>
        <v>452039.66828134051</v>
      </c>
      <c r="AF297" s="7">
        <f t="shared" ca="1" si="156"/>
        <v>0</v>
      </c>
      <c r="AG297">
        <f t="shared" ca="1" si="157"/>
        <v>1</v>
      </c>
      <c r="AI297" s="8"/>
      <c r="AN297" s="7">
        <f ca="1">IF(Table1[[#This Row],[Column5]]="Teaching",1,0)</f>
        <v>0</v>
      </c>
      <c r="AO297">
        <f ca="1">IF(Table1[[#This Row],[Column5]]="Health",1,0)</f>
        <v>0</v>
      </c>
      <c r="AP297">
        <f ca="1">IF(Table1[[#This Row],[Column5]]="IT",1,0)</f>
        <v>0</v>
      </c>
      <c r="AQ297">
        <f ca="1">IF(Table1[[#This Row],[Column5]]="Construction",1,0)</f>
        <v>0</v>
      </c>
      <c r="AR297">
        <f ca="1">IF(Table1[[#This Row],[Column5]]="Agriculture",1,0)</f>
        <v>0</v>
      </c>
      <c r="AS297">
        <f ca="1">IF(Table1[[#This Row],[Column5]]="General",1,0)</f>
        <v>1</v>
      </c>
      <c r="AT297" s="8"/>
      <c r="AZ297" s="7">
        <f t="shared" ca="1" si="194"/>
        <v>43275.93639268697</v>
      </c>
      <c r="BC297" s="8"/>
      <c r="BE297" s="7">
        <f t="shared" ca="1" si="178"/>
        <v>0</v>
      </c>
      <c r="BG297" s="8"/>
      <c r="BI297" s="7"/>
      <c r="BJ297" s="21">
        <f t="shared" ca="1" si="179"/>
        <v>0.35149851995304771</v>
      </c>
      <c r="BK297">
        <f t="shared" ca="1" si="180"/>
        <v>0</v>
      </c>
      <c r="BL297" s="8"/>
      <c r="BN297" s="7">
        <f t="shared" ca="1" si="181"/>
        <v>51613</v>
      </c>
      <c r="BO297" s="42">
        <f t="shared" ca="1" si="182"/>
        <v>0</v>
      </c>
      <c r="BP297" s="42">
        <f t="shared" ca="1" si="183"/>
        <v>0</v>
      </c>
      <c r="BQ297" s="42">
        <f t="shared" ca="1" si="184"/>
        <v>0</v>
      </c>
      <c r="BR297" s="42">
        <f t="shared" ca="1" si="185"/>
        <v>0</v>
      </c>
      <c r="BS297" s="42">
        <f t="shared" ca="1" si="186"/>
        <v>0</v>
      </c>
      <c r="BT297" s="42">
        <f t="shared" ca="1" si="187"/>
        <v>0</v>
      </c>
      <c r="BU297" s="42">
        <f t="shared" ca="1" si="188"/>
        <v>0</v>
      </c>
      <c r="BV297" s="42">
        <f t="shared" ca="1" si="189"/>
        <v>0</v>
      </c>
      <c r="BW297" s="42">
        <f t="shared" ca="1" si="190"/>
        <v>51613</v>
      </c>
      <c r="BX297" s="8">
        <f t="shared" ca="1" si="191"/>
        <v>0</v>
      </c>
      <c r="BZ297" s="7">
        <f t="shared" ca="1" si="192"/>
        <v>1</v>
      </c>
      <c r="CA297" s="42"/>
      <c r="CB297" s="42"/>
      <c r="CC297" s="42"/>
      <c r="CD297" s="8"/>
      <c r="CF297" s="7">
        <f t="shared" ca="1" si="193"/>
        <v>28</v>
      </c>
      <c r="CG297" s="42"/>
      <c r="CH297" s="8"/>
    </row>
    <row r="298" spans="2:86" x14ac:dyDescent="0.3">
      <c r="B298">
        <f t="shared" ca="1" si="158"/>
        <v>2</v>
      </c>
      <c r="C298" t="str">
        <f t="shared" ca="1" si="159"/>
        <v>Women</v>
      </c>
      <c r="D298">
        <f t="shared" ca="1" si="160"/>
        <v>25</v>
      </c>
      <c r="E298">
        <f t="shared" ca="1" si="161"/>
        <v>5</v>
      </c>
      <c r="F298" t="str">
        <f ca="1">VLOOKUP(E298,$Y$4:$Z$10:Z303,2,0)</f>
        <v>General</v>
      </c>
      <c r="G298">
        <f t="shared" ca="1" si="162"/>
        <v>3</v>
      </c>
      <c r="H298" t="str">
        <f t="shared" ca="1" si="163"/>
        <v>University</v>
      </c>
      <c r="I298">
        <f t="shared" ca="1" si="164"/>
        <v>0</v>
      </c>
      <c r="J298">
        <f t="shared" ca="1" si="165"/>
        <v>3</v>
      </c>
      <c r="K298">
        <f t="shared" ca="1" si="166"/>
        <v>25408</v>
      </c>
      <c r="L298">
        <f t="shared" ca="1" si="167"/>
        <v>6</v>
      </c>
      <c r="M298" t="str">
        <f t="shared" ca="1" si="168"/>
        <v>Manitoba</v>
      </c>
      <c r="N298">
        <f t="shared" ca="1" si="169"/>
        <v>127040</v>
      </c>
      <c r="O298">
        <f t="shared" ca="1" si="170"/>
        <v>12702.217611874461</v>
      </c>
      <c r="P298">
        <f t="shared" ca="1" si="171"/>
        <v>20304.297929038454</v>
      </c>
      <c r="Q298">
        <f t="shared" ca="1" si="172"/>
        <v>2192</v>
      </c>
      <c r="R298">
        <f t="shared" ca="1" si="173"/>
        <v>30547.090124572835</v>
      </c>
      <c r="S298">
        <f t="shared" ca="1" si="174"/>
        <v>4074.9365090117644</v>
      </c>
      <c r="T298">
        <f t="shared" ca="1" si="175"/>
        <v>151419.23443805025</v>
      </c>
      <c r="U298">
        <f t="shared" ca="1" si="176"/>
        <v>45441.307736447299</v>
      </c>
      <c r="V298">
        <f t="shared" ca="1" si="177"/>
        <v>105977.92670160295</v>
      </c>
      <c r="AF298" s="7">
        <f t="shared" ca="1" si="156"/>
        <v>1</v>
      </c>
      <c r="AG298">
        <f t="shared" ca="1" si="157"/>
        <v>0</v>
      </c>
      <c r="AI298" s="8"/>
      <c r="AN298" s="7">
        <f ca="1">IF(Table1[[#This Row],[Column5]]="Teaching",1,0)</f>
        <v>0</v>
      </c>
      <c r="AO298">
        <f ca="1">IF(Table1[[#This Row],[Column5]]="Health",1,0)</f>
        <v>0</v>
      </c>
      <c r="AP298">
        <f ca="1">IF(Table1[[#This Row],[Column5]]="IT",1,0)</f>
        <v>0</v>
      </c>
      <c r="AQ298">
        <f ca="1">IF(Table1[[#This Row],[Column5]]="Construction",1,0)</f>
        <v>0</v>
      </c>
      <c r="AR298">
        <f ca="1">IF(Table1[[#This Row],[Column5]]="Agriculture",1,0)</f>
        <v>0</v>
      </c>
      <c r="AS298">
        <f ca="1">IF(Table1[[#This Row],[Column5]]="General",1,0)</f>
        <v>1</v>
      </c>
      <c r="AT298" s="8"/>
      <c r="AZ298" s="7">
        <f t="shared" ca="1" si="194"/>
        <v>18022.26092730133</v>
      </c>
      <c r="BC298" s="8"/>
      <c r="BE298" s="7">
        <f t="shared" ca="1" si="178"/>
        <v>0</v>
      </c>
      <c r="BG298" s="8"/>
      <c r="BI298" s="7"/>
      <c r="BJ298" s="21">
        <f t="shared" ca="1" si="179"/>
        <v>0.35548035352017654</v>
      </c>
      <c r="BK298">
        <f t="shared" ca="1" si="180"/>
        <v>0</v>
      </c>
      <c r="BL298" s="8"/>
      <c r="BN298" s="7">
        <f t="shared" ca="1" si="181"/>
        <v>0</v>
      </c>
      <c r="BO298" s="42">
        <f t="shared" ca="1" si="182"/>
        <v>0</v>
      </c>
      <c r="BP298" s="42">
        <f t="shared" ca="1" si="183"/>
        <v>0</v>
      </c>
      <c r="BQ298" s="42">
        <f t="shared" ca="1" si="184"/>
        <v>0</v>
      </c>
      <c r="BR298" s="42">
        <f t="shared" ca="1" si="185"/>
        <v>0</v>
      </c>
      <c r="BS298" s="42">
        <f t="shared" ca="1" si="186"/>
        <v>69456</v>
      </c>
      <c r="BT298" s="42">
        <f t="shared" ca="1" si="187"/>
        <v>0</v>
      </c>
      <c r="BU298" s="42">
        <f t="shared" ca="1" si="188"/>
        <v>0</v>
      </c>
      <c r="BV298" s="42">
        <f t="shared" ca="1" si="189"/>
        <v>0</v>
      </c>
      <c r="BW298" s="42">
        <f t="shared" ca="1" si="190"/>
        <v>0</v>
      </c>
      <c r="BX298" s="8">
        <f t="shared" ca="1" si="191"/>
        <v>0</v>
      </c>
      <c r="BZ298" s="7">
        <f t="shared" ca="1" si="192"/>
        <v>0</v>
      </c>
      <c r="CA298" s="42"/>
      <c r="CB298" s="42"/>
      <c r="CC298" s="42"/>
      <c r="CD298" s="8"/>
      <c r="CF298" s="7">
        <f t="shared" ca="1" si="193"/>
        <v>25</v>
      </c>
      <c r="CG298" s="42"/>
      <c r="CH298" s="8"/>
    </row>
    <row r="299" spans="2:86" x14ac:dyDescent="0.3">
      <c r="B299">
        <f t="shared" ca="1" si="158"/>
        <v>1</v>
      </c>
      <c r="C299" t="str">
        <f t="shared" ca="1" si="159"/>
        <v>Men</v>
      </c>
      <c r="D299">
        <f t="shared" ca="1" si="160"/>
        <v>32</v>
      </c>
      <c r="E299">
        <f t="shared" ca="1" si="161"/>
        <v>5</v>
      </c>
      <c r="F299" t="str">
        <f ca="1">VLOOKUP(E299,$Y$4:$Z$10:Z304,2,0)</f>
        <v>General</v>
      </c>
      <c r="G299">
        <f t="shared" ca="1" si="162"/>
        <v>1</v>
      </c>
      <c r="H299" t="str">
        <f t="shared" ca="1" si="163"/>
        <v>Highschool</v>
      </c>
      <c r="I299">
        <f t="shared" ca="1" si="164"/>
        <v>3</v>
      </c>
      <c r="J299">
        <f t="shared" ca="1" si="165"/>
        <v>3</v>
      </c>
      <c r="K299">
        <f t="shared" ca="1" si="166"/>
        <v>30867</v>
      </c>
      <c r="L299">
        <f t="shared" ca="1" si="167"/>
        <v>6</v>
      </c>
      <c r="M299" t="str">
        <f t="shared" ca="1" si="168"/>
        <v>Manitoba</v>
      </c>
      <c r="N299">
        <f t="shared" ca="1" si="169"/>
        <v>123468</v>
      </c>
      <c r="O299">
        <f t="shared" ca="1" si="170"/>
        <v>53239.61662711767</v>
      </c>
      <c r="P299">
        <f t="shared" ca="1" si="171"/>
        <v>44763.066056330812</v>
      </c>
      <c r="Q299">
        <f t="shared" ca="1" si="172"/>
        <v>32657</v>
      </c>
      <c r="R299">
        <f t="shared" ca="1" si="173"/>
        <v>13139.022551015074</v>
      </c>
      <c r="S299">
        <f t="shared" ca="1" si="174"/>
        <v>11007.38328865352</v>
      </c>
      <c r="T299">
        <f t="shared" ca="1" si="175"/>
        <v>179238.44934498431</v>
      </c>
      <c r="U299">
        <f t="shared" ca="1" si="176"/>
        <v>99035.639178132755</v>
      </c>
      <c r="V299">
        <f t="shared" ca="1" si="177"/>
        <v>80202.810166851559</v>
      </c>
      <c r="AF299" s="7">
        <f t="shared" ca="1" si="156"/>
        <v>1</v>
      </c>
      <c r="AG299">
        <f t="shared" ca="1" si="157"/>
        <v>0</v>
      </c>
      <c r="AI299" s="8"/>
      <c r="AN299" s="7">
        <f ca="1">IF(Table1[[#This Row],[Column5]]="Teaching",1,0)</f>
        <v>0</v>
      </c>
      <c r="AO299">
        <f ca="1">IF(Table1[[#This Row],[Column5]]="Health",1,0)</f>
        <v>0</v>
      </c>
      <c r="AP299">
        <f ca="1">IF(Table1[[#This Row],[Column5]]="IT",1,0)</f>
        <v>0</v>
      </c>
      <c r="AQ299">
        <f ca="1">IF(Table1[[#This Row],[Column5]]="Construction",1,0)</f>
        <v>0</v>
      </c>
      <c r="AR299">
        <f ca="1">IF(Table1[[#This Row],[Column5]]="Agriculture",1,0)</f>
        <v>0</v>
      </c>
      <c r="AS299">
        <f ca="1">IF(Table1[[#This Row],[Column5]]="General",1,0)</f>
        <v>1</v>
      </c>
      <c r="AT299" s="8"/>
      <c r="AZ299" s="7">
        <f t="shared" ca="1" si="194"/>
        <v>65485.446282812882</v>
      </c>
      <c r="BC299" s="8"/>
      <c r="BE299" s="7">
        <f t="shared" ca="1" si="178"/>
        <v>0</v>
      </c>
      <c r="BG299" s="8"/>
      <c r="BI299" s="7"/>
      <c r="BJ299" s="21">
        <f t="shared" ca="1" si="179"/>
        <v>9.9985969866769997E-2</v>
      </c>
      <c r="BK299">
        <f t="shared" ca="1" si="180"/>
        <v>1</v>
      </c>
      <c r="BL299" s="8"/>
      <c r="BN299" s="7">
        <f t="shared" ca="1" si="181"/>
        <v>0</v>
      </c>
      <c r="BO299" s="42">
        <f t="shared" ca="1" si="182"/>
        <v>0</v>
      </c>
      <c r="BP299" s="42">
        <f t="shared" ca="1" si="183"/>
        <v>0</v>
      </c>
      <c r="BQ299" s="42">
        <f t="shared" ca="1" si="184"/>
        <v>0</v>
      </c>
      <c r="BR299" s="42">
        <f t="shared" ca="1" si="185"/>
        <v>0</v>
      </c>
      <c r="BS299" s="42">
        <f t="shared" ca="1" si="186"/>
        <v>25408</v>
      </c>
      <c r="BT299" s="42">
        <f t="shared" ca="1" si="187"/>
        <v>0</v>
      </c>
      <c r="BU299" s="42">
        <f t="shared" ca="1" si="188"/>
        <v>0</v>
      </c>
      <c r="BV299" s="42">
        <f t="shared" ca="1" si="189"/>
        <v>0</v>
      </c>
      <c r="BW299" s="42">
        <f t="shared" ca="1" si="190"/>
        <v>0</v>
      </c>
      <c r="BX299" s="8">
        <f t="shared" ca="1" si="191"/>
        <v>0</v>
      </c>
      <c r="BZ299" s="7">
        <f t="shared" ca="1" si="192"/>
        <v>1</v>
      </c>
      <c r="CA299" s="42"/>
      <c r="CB299" s="42"/>
      <c r="CC299" s="42"/>
      <c r="CD299" s="8"/>
      <c r="CF299" s="7">
        <f t="shared" ca="1" si="193"/>
        <v>25</v>
      </c>
      <c r="CG299" s="42"/>
      <c r="CH299" s="8"/>
    </row>
    <row r="300" spans="2:86" x14ac:dyDescent="0.3">
      <c r="B300">
        <f t="shared" ca="1" si="158"/>
        <v>1</v>
      </c>
      <c r="C300" t="str">
        <f t="shared" ca="1" si="159"/>
        <v>Men</v>
      </c>
      <c r="D300">
        <f t="shared" ca="1" si="160"/>
        <v>42</v>
      </c>
      <c r="E300">
        <f t="shared" ca="1" si="161"/>
        <v>1</v>
      </c>
      <c r="F300" t="str">
        <f ca="1">VLOOKUP(E300,$Y$4:$Z$10:Z305,2,0)</f>
        <v>Health</v>
      </c>
      <c r="G300">
        <f t="shared" ca="1" si="162"/>
        <v>1</v>
      </c>
      <c r="H300" t="str">
        <f t="shared" ca="1" si="163"/>
        <v>Highschool</v>
      </c>
      <c r="I300">
        <f t="shared" ca="1" si="164"/>
        <v>3</v>
      </c>
      <c r="J300">
        <f t="shared" ca="1" si="165"/>
        <v>2</v>
      </c>
      <c r="K300">
        <f t="shared" ca="1" si="166"/>
        <v>58869</v>
      </c>
      <c r="L300">
        <f t="shared" ca="1" si="167"/>
        <v>6</v>
      </c>
      <c r="M300" t="str">
        <f t="shared" ca="1" si="168"/>
        <v>Manitoba</v>
      </c>
      <c r="N300">
        <f t="shared" ca="1" si="169"/>
        <v>294345</v>
      </c>
      <c r="O300">
        <f t="shared" ca="1" si="170"/>
        <v>44492.07665122646</v>
      </c>
      <c r="P300">
        <f t="shared" ca="1" si="171"/>
        <v>62864.373211446116</v>
      </c>
      <c r="Q300">
        <f t="shared" ca="1" si="172"/>
        <v>20236</v>
      </c>
      <c r="R300">
        <f t="shared" ca="1" si="173"/>
        <v>54973.432286858166</v>
      </c>
      <c r="S300">
        <f t="shared" ca="1" si="174"/>
        <v>3888.5626055379494</v>
      </c>
      <c r="T300">
        <f t="shared" ca="1" si="175"/>
        <v>361097.93581698404</v>
      </c>
      <c r="U300">
        <f t="shared" ca="1" si="176"/>
        <v>119701.50893808462</v>
      </c>
      <c r="V300">
        <f t="shared" ca="1" si="177"/>
        <v>241396.42687889942</v>
      </c>
      <c r="AF300" s="7">
        <f t="shared" ca="1" si="156"/>
        <v>1</v>
      </c>
      <c r="AG300">
        <f t="shared" ca="1" si="157"/>
        <v>0</v>
      </c>
      <c r="AI300" s="8"/>
      <c r="AN300" s="7">
        <f ca="1">IF(Table1[[#This Row],[Column5]]="Teaching",1,0)</f>
        <v>0</v>
      </c>
      <c r="AO300">
        <f ca="1">IF(Table1[[#This Row],[Column5]]="Health",1,0)</f>
        <v>1</v>
      </c>
      <c r="AP300">
        <f ca="1">IF(Table1[[#This Row],[Column5]]="IT",1,0)</f>
        <v>0</v>
      </c>
      <c r="AQ300">
        <f ca="1">IF(Table1[[#This Row],[Column5]]="Construction",1,0)</f>
        <v>0</v>
      </c>
      <c r="AR300">
        <f ca="1">IF(Table1[[#This Row],[Column5]]="Agriculture",1,0)</f>
        <v>0</v>
      </c>
      <c r="AS300">
        <f ca="1">IF(Table1[[#This Row],[Column5]]="General",1,0)</f>
        <v>0</v>
      </c>
      <c r="AT300" s="8"/>
      <c r="AZ300" s="7">
        <f t="shared" ca="1" si="194"/>
        <v>6768.0993096794846</v>
      </c>
      <c r="BC300" s="8"/>
      <c r="BE300" s="7">
        <f t="shared" ca="1" si="178"/>
        <v>0</v>
      </c>
      <c r="BG300" s="8"/>
      <c r="BI300" s="7"/>
      <c r="BJ300" s="21">
        <f t="shared" ca="1" si="179"/>
        <v>0.43120174156151936</v>
      </c>
      <c r="BK300">
        <f t="shared" ca="1" si="180"/>
        <v>0</v>
      </c>
      <c r="BL300" s="8"/>
      <c r="BN300" s="7">
        <f t="shared" ca="1" si="181"/>
        <v>0</v>
      </c>
      <c r="BO300" s="42">
        <f t="shared" ca="1" si="182"/>
        <v>0</v>
      </c>
      <c r="BP300" s="42">
        <f t="shared" ca="1" si="183"/>
        <v>0</v>
      </c>
      <c r="BQ300" s="42">
        <f t="shared" ca="1" si="184"/>
        <v>0</v>
      </c>
      <c r="BR300" s="42">
        <f t="shared" ca="1" si="185"/>
        <v>0</v>
      </c>
      <c r="BS300" s="42">
        <f t="shared" ca="1" si="186"/>
        <v>30867</v>
      </c>
      <c r="BT300" s="42">
        <f t="shared" ca="1" si="187"/>
        <v>0</v>
      </c>
      <c r="BU300" s="42">
        <f t="shared" ca="1" si="188"/>
        <v>0</v>
      </c>
      <c r="BV300" s="42">
        <f t="shared" ca="1" si="189"/>
        <v>0</v>
      </c>
      <c r="BW300" s="42">
        <f t="shared" ca="1" si="190"/>
        <v>0</v>
      </c>
      <c r="BX300" s="8">
        <f t="shared" ca="1" si="191"/>
        <v>0</v>
      </c>
      <c r="BZ300" s="7">
        <f t="shared" ca="1" si="192"/>
        <v>0</v>
      </c>
      <c r="CA300" s="42"/>
      <c r="CB300" s="42"/>
      <c r="CC300" s="42"/>
      <c r="CD300" s="8"/>
      <c r="CF300" s="7">
        <f t="shared" ca="1" si="193"/>
        <v>32</v>
      </c>
      <c r="CG300" s="42"/>
      <c r="CH300" s="8"/>
    </row>
    <row r="301" spans="2:86" x14ac:dyDescent="0.3">
      <c r="B301">
        <f t="shared" ca="1" si="158"/>
        <v>1</v>
      </c>
      <c r="C301" t="str">
        <f t="shared" ca="1" si="159"/>
        <v>Men</v>
      </c>
      <c r="D301">
        <f t="shared" ca="1" si="160"/>
        <v>34</v>
      </c>
      <c r="E301">
        <f t="shared" ca="1" si="161"/>
        <v>1</v>
      </c>
      <c r="F301" t="str">
        <f ca="1">VLOOKUP(E301,$Y$4:$Z$10:Z306,2,0)</f>
        <v>Health</v>
      </c>
      <c r="G301">
        <f t="shared" ca="1" si="162"/>
        <v>2</v>
      </c>
      <c r="H301" t="str">
        <f t="shared" ca="1" si="163"/>
        <v>College</v>
      </c>
      <c r="I301">
        <f t="shared" ca="1" si="164"/>
        <v>0</v>
      </c>
      <c r="J301">
        <f t="shared" ca="1" si="165"/>
        <v>3</v>
      </c>
      <c r="K301">
        <f t="shared" ca="1" si="166"/>
        <v>52533</v>
      </c>
      <c r="L301">
        <f t="shared" ca="1" si="167"/>
        <v>1</v>
      </c>
      <c r="M301" t="str">
        <f t="shared" ca="1" si="168"/>
        <v>Yukon</v>
      </c>
      <c r="N301">
        <f t="shared" ca="1" si="169"/>
        <v>262665</v>
      </c>
      <c r="O301">
        <f t="shared" ca="1" si="170"/>
        <v>408.71774325793149</v>
      </c>
      <c r="P301">
        <f t="shared" ca="1" si="171"/>
        <v>101096.82087722943</v>
      </c>
      <c r="Q301">
        <f t="shared" ca="1" si="172"/>
        <v>57611</v>
      </c>
      <c r="R301">
        <f t="shared" ca="1" si="173"/>
        <v>3251.585591523135</v>
      </c>
      <c r="S301">
        <f t="shared" ca="1" si="174"/>
        <v>71213.59279943732</v>
      </c>
      <c r="T301">
        <f t="shared" ca="1" si="175"/>
        <v>434975.41367666679</v>
      </c>
      <c r="U301">
        <f t="shared" ca="1" si="176"/>
        <v>61271.303334781071</v>
      </c>
      <c r="V301">
        <f t="shared" ca="1" si="177"/>
        <v>373704.11034188571</v>
      </c>
      <c r="AF301" s="7">
        <f t="shared" ca="1" si="156"/>
        <v>1</v>
      </c>
      <c r="AG301">
        <f t="shared" ca="1" si="157"/>
        <v>0</v>
      </c>
      <c r="AI301" s="8"/>
      <c r="AN301" s="7">
        <f ca="1">IF(Table1[[#This Row],[Column5]]="Teaching",1,0)</f>
        <v>0</v>
      </c>
      <c r="AO301">
        <f ca="1">IF(Table1[[#This Row],[Column5]]="Health",1,0)</f>
        <v>1</v>
      </c>
      <c r="AP301">
        <f ca="1">IF(Table1[[#This Row],[Column5]]="IT",1,0)</f>
        <v>0</v>
      </c>
      <c r="AQ301">
        <f ca="1">IF(Table1[[#This Row],[Column5]]="Construction",1,0)</f>
        <v>0</v>
      </c>
      <c r="AR301">
        <f ca="1">IF(Table1[[#This Row],[Column5]]="Agriculture",1,0)</f>
        <v>0</v>
      </c>
      <c r="AS301">
        <f ca="1">IF(Table1[[#This Row],[Column5]]="General",1,0)</f>
        <v>0</v>
      </c>
      <c r="AT301" s="8"/>
      <c r="AZ301" s="7">
        <f t="shared" ca="1" si="194"/>
        <v>14921.022018776937</v>
      </c>
      <c r="BC301" s="8"/>
      <c r="BE301" s="7">
        <f t="shared" ca="1" si="178"/>
        <v>0</v>
      </c>
      <c r="BG301" s="8"/>
      <c r="BI301" s="7"/>
      <c r="BJ301" s="21">
        <f t="shared" ca="1" si="179"/>
        <v>0.15115621685853831</v>
      </c>
      <c r="BK301">
        <f t="shared" ca="1" si="180"/>
        <v>1</v>
      </c>
      <c r="BL301" s="8"/>
      <c r="BN301" s="7">
        <f t="shared" ca="1" si="181"/>
        <v>0</v>
      </c>
      <c r="BO301" s="42">
        <f t="shared" ca="1" si="182"/>
        <v>0</v>
      </c>
      <c r="BP301" s="42">
        <f t="shared" ca="1" si="183"/>
        <v>0</v>
      </c>
      <c r="BQ301" s="42">
        <f t="shared" ca="1" si="184"/>
        <v>0</v>
      </c>
      <c r="BR301" s="42">
        <f t="shared" ca="1" si="185"/>
        <v>0</v>
      </c>
      <c r="BS301" s="42">
        <f t="shared" ca="1" si="186"/>
        <v>58869</v>
      </c>
      <c r="BT301" s="42">
        <f t="shared" ca="1" si="187"/>
        <v>0</v>
      </c>
      <c r="BU301" s="42">
        <f t="shared" ca="1" si="188"/>
        <v>0</v>
      </c>
      <c r="BV301" s="42">
        <f t="shared" ca="1" si="189"/>
        <v>0</v>
      </c>
      <c r="BW301" s="42">
        <f t="shared" ca="1" si="190"/>
        <v>0</v>
      </c>
      <c r="BX301" s="8">
        <f t="shared" ca="1" si="191"/>
        <v>0</v>
      </c>
      <c r="BZ301" s="7">
        <f t="shared" ca="1" si="192"/>
        <v>0</v>
      </c>
      <c r="CA301" s="42"/>
      <c r="CB301" s="42"/>
      <c r="CC301" s="42"/>
      <c r="CD301" s="8"/>
      <c r="CF301" s="7">
        <f t="shared" ca="1" si="193"/>
        <v>42</v>
      </c>
      <c r="CG301" s="42"/>
      <c r="CH301" s="8"/>
    </row>
    <row r="302" spans="2:86" x14ac:dyDescent="0.3">
      <c r="B302">
        <f t="shared" ca="1" si="158"/>
        <v>1</v>
      </c>
      <c r="C302" t="str">
        <f t="shared" ca="1" si="159"/>
        <v>Men</v>
      </c>
      <c r="D302">
        <f t="shared" ca="1" si="160"/>
        <v>32</v>
      </c>
      <c r="E302">
        <f t="shared" ca="1" si="161"/>
        <v>4</v>
      </c>
      <c r="F302" t="str">
        <f ca="1">VLOOKUP(E302,$Y$4:$Z$10:Z307,2,0)</f>
        <v>IT</v>
      </c>
      <c r="G302">
        <f t="shared" ca="1" si="162"/>
        <v>3</v>
      </c>
      <c r="H302" t="str">
        <f t="shared" ca="1" si="163"/>
        <v>University</v>
      </c>
      <c r="I302">
        <f t="shared" ca="1" si="164"/>
        <v>4</v>
      </c>
      <c r="J302">
        <f t="shared" ca="1" si="165"/>
        <v>3</v>
      </c>
      <c r="K302">
        <f t="shared" ca="1" si="166"/>
        <v>48566</v>
      </c>
      <c r="L302">
        <f t="shared" ca="1" si="167"/>
        <v>5</v>
      </c>
      <c r="M302" t="str">
        <f t="shared" ca="1" si="168"/>
        <v>Saskatchewan</v>
      </c>
      <c r="N302">
        <f t="shared" ca="1" si="169"/>
        <v>194264</v>
      </c>
      <c r="O302">
        <f t="shared" ca="1" si="170"/>
        <v>171130.32911555871</v>
      </c>
      <c r="P302">
        <f t="shared" ca="1" si="171"/>
        <v>90183.124030190957</v>
      </c>
      <c r="Q302">
        <f t="shared" ca="1" si="172"/>
        <v>1332</v>
      </c>
      <c r="R302">
        <f t="shared" ca="1" si="173"/>
        <v>79120.503231962488</v>
      </c>
      <c r="S302">
        <f t="shared" ca="1" si="174"/>
        <v>3745.1507288939565</v>
      </c>
      <c r="T302">
        <f t="shared" ca="1" si="175"/>
        <v>288192.27475908492</v>
      </c>
      <c r="U302">
        <f t="shared" ca="1" si="176"/>
        <v>251582.83234752121</v>
      </c>
      <c r="V302">
        <f t="shared" ca="1" si="177"/>
        <v>36609.442411563708</v>
      </c>
      <c r="AF302" s="7">
        <f t="shared" ca="1" si="156"/>
        <v>0</v>
      </c>
      <c r="AG302">
        <f t="shared" ca="1" si="157"/>
        <v>1</v>
      </c>
      <c r="AI302" s="8"/>
      <c r="AN302" s="7">
        <f ca="1">IF(Table1[[#This Row],[Column5]]="Teaching",1,0)</f>
        <v>0</v>
      </c>
      <c r="AO302">
        <f ca="1">IF(Table1[[#This Row],[Column5]]="Health",1,0)</f>
        <v>0</v>
      </c>
      <c r="AP302">
        <f ca="1">IF(Table1[[#This Row],[Column5]]="IT",1,0)</f>
        <v>1</v>
      </c>
      <c r="AQ302">
        <f ca="1">IF(Table1[[#This Row],[Column5]]="Construction",1,0)</f>
        <v>0</v>
      </c>
      <c r="AR302">
        <f ca="1">IF(Table1[[#This Row],[Column5]]="Agriculture",1,0)</f>
        <v>0</v>
      </c>
      <c r="AS302">
        <f ca="1">IF(Table1[[#This Row],[Column5]]="General",1,0)</f>
        <v>0</v>
      </c>
      <c r="AT302" s="8"/>
      <c r="AZ302" s="7">
        <f t="shared" ca="1" si="194"/>
        <v>31432.186605723058</v>
      </c>
      <c r="BC302" s="8"/>
      <c r="BE302" s="7">
        <f t="shared" ca="1" si="178"/>
        <v>0</v>
      </c>
      <c r="BG302" s="8"/>
      <c r="BI302" s="7"/>
      <c r="BJ302" s="21">
        <f t="shared" ca="1" si="179"/>
        <v>1.5560418908416862E-3</v>
      </c>
      <c r="BK302">
        <f t="shared" ca="1" si="180"/>
        <v>1</v>
      </c>
      <c r="BL302" s="8"/>
      <c r="BN302" s="7">
        <f t="shared" ca="1" si="181"/>
        <v>0</v>
      </c>
      <c r="BO302" s="42">
        <f t="shared" ca="1" si="182"/>
        <v>0</v>
      </c>
      <c r="BP302" s="42">
        <f t="shared" ca="1" si="183"/>
        <v>0</v>
      </c>
      <c r="BQ302" s="42">
        <f t="shared" ca="1" si="184"/>
        <v>0</v>
      </c>
      <c r="BR302" s="42">
        <f t="shared" ca="1" si="185"/>
        <v>0</v>
      </c>
      <c r="BS302" s="42">
        <f t="shared" ca="1" si="186"/>
        <v>0</v>
      </c>
      <c r="BT302" s="42">
        <f t="shared" ca="1" si="187"/>
        <v>0</v>
      </c>
      <c r="BU302" s="42">
        <f t="shared" ca="1" si="188"/>
        <v>0</v>
      </c>
      <c r="BV302" s="42">
        <f t="shared" ca="1" si="189"/>
        <v>0</v>
      </c>
      <c r="BW302" s="42">
        <f t="shared" ca="1" si="190"/>
        <v>0</v>
      </c>
      <c r="BX302" s="8">
        <f t="shared" ca="1" si="191"/>
        <v>0</v>
      </c>
      <c r="BZ302" s="7">
        <f t="shared" ca="1" si="192"/>
        <v>0</v>
      </c>
      <c r="CA302" s="42"/>
      <c r="CB302" s="42"/>
      <c r="CC302" s="42"/>
      <c r="CD302" s="8"/>
      <c r="CF302" s="7">
        <f t="shared" ca="1" si="193"/>
        <v>34</v>
      </c>
      <c r="CG302" s="42"/>
      <c r="CH302" s="8"/>
    </row>
    <row r="303" spans="2:86" x14ac:dyDescent="0.3">
      <c r="B303">
        <f t="shared" ca="1" si="158"/>
        <v>2</v>
      </c>
      <c r="C303" t="str">
        <f t="shared" ca="1" si="159"/>
        <v>Women</v>
      </c>
      <c r="D303">
        <f t="shared" ca="1" si="160"/>
        <v>33</v>
      </c>
      <c r="E303">
        <f t="shared" ca="1" si="161"/>
        <v>6</v>
      </c>
      <c r="F303" t="str">
        <f ca="1">VLOOKUP(E303,$Y$4:$Z$10:Z308,2,0)</f>
        <v>Agriculture</v>
      </c>
      <c r="G303">
        <f t="shared" ca="1" si="162"/>
        <v>4</v>
      </c>
      <c r="H303" t="str">
        <f t="shared" ca="1" si="163"/>
        <v>Technical</v>
      </c>
      <c r="I303">
        <f t="shared" ca="1" si="164"/>
        <v>1</v>
      </c>
      <c r="J303">
        <f t="shared" ca="1" si="165"/>
        <v>1</v>
      </c>
      <c r="K303">
        <f t="shared" ca="1" si="166"/>
        <v>74791</v>
      </c>
      <c r="L303">
        <f t="shared" ca="1" si="167"/>
        <v>1</v>
      </c>
      <c r="M303" t="str">
        <f t="shared" ca="1" si="168"/>
        <v>Yukon</v>
      </c>
      <c r="N303">
        <f t="shared" ca="1" si="169"/>
        <v>224373</v>
      </c>
      <c r="O303">
        <f t="shared" ca="1" si="170"/>
        <v>47011.158202311955</v>
      </c>
      <c r="P303">
        <f t="shared" ca="1" si="171"/>
        <v>59046.480583047778</v>
      </c>
      <c r="Q303">
        <f t="shared" ca="1" si="172"/>
        <v>5467</v>
      </c>
      <c r="R303">
        <f t="shared" ca="1" si="173"/>
        <v>5494.839183723685</v>
      </c>
      <c r="S303">
        <f t="shared" ca="1" si="174"/>
        <v>57304.5634030418</v>
      </c>
      <c r="T303">
        <f t="shared" ca="1" si="175"/>
        <v>340724.04398608959</v>
      </c>
      <c r="U303">
        <f t="shared" ca="1" si="176"/>
        <v>57972.99738603564</v>
      </c>
      <c r="V303">
        <f t="shared" ca="1" si="177"/>
        <v>282751.04660005396</v>
      </c>
      <c r="AF303" s="7">
        <f t="shared" ca="1" si="156"/>
        <v>1</v>
      </c>
      <c r="AG303">
        <f t="shared" ca="1" si="157"/>
        <v>0</v>
      </c>
      <c r="AI303" s="8"/>
      <c r="AN303" s="7">
        <f ca="1">IF(Table1[[#This Row],[Column5]]="Teaching",1,0)</f>
        <v>0</v>
      </c>
      <c r="AO303">
        <f ca="1">IF(Table1[[#This Row],[Column5]]="Health",1,0)</f>
        <v>0</v>
      </c>
      <c r="AP303">
        <f ca="1">IF(Table1[[#This Row],[Column5]]="IT",1,0)</f>
        <v>0</v>
      </c>
      <c r="AQ303">
        <f ca="1">IF(Table1[[#This Row],[Column5]]="Construction",1,0)</f>
        <v>0</v>
      </c>
      <c r="AR303">
        <f ca="1">IF(Table1[[#This Row],[Column5]]="Agriculture",1,0)</f>
        <v>1</v>
      </c>
      <c r="AS303">
        <f ca="1">IF(Table1[[#This Row],[Column5]]="General",1,0)</f>
        <v>0</v>
      </c>
      <c r="AT303" s="8"/>
      <c r="AZ303" s="7">
        <f t="shared" ca="1" si="194"/>
        <v>33698.94029240981</v>
      </c>
      <c r="BC303" s="8"/>
      <c r="BE303" s="7">
        <f t="shared" ca="1" si="178"/>
        <v>0</v>
      </c>
      <c r="BG303" s="8"/>
      <c r="BI303" s="7"/>
      <c r="BJ303" s="21">
        <f t="shared" ca="1" si="179"/>
        <v>0.8809163258017888</v>
      </c>
      <c r="BK303">
        <f t="shared" ca="1" si="180"/>
        <v>0</v>
      </c>
      <c r="BL303" s="8"/>
      <c r="BN303" s="7">
        <f t="shared" ca="1" si="181"/>
        <v>48566</v>
      </c>
      <c r="BO303" s="42">
        <f t="shared" ca="1" si="182"/>
        <v>0</v>
      </c>
      <c r="BP303" s="42">
        <f t="shared" ca="1" si="183"/>
        <v>0</v>
      </c>
      <c r="BQ303" s="42">
        <f t="shared" ca="1" si="184"/>
        <v>0</v>
      </c>
      <c r="BR303" s="42">
        <f t="shared" ca="1" si="185"/>
        <v>48566</v>
      </c>
      <c r="BS303" s="42">
        <f t="shared" ca="1" si="186"/>
        <v>0</v>
      </c>
      <c r="BT303" s="42">
        <f t="shared" ca="1" si="187"/>
        <v>0</v>
      </c>
      <c r="BU303" s="42">
        <f t="shared" ca="1" si="188"/>
        <v>0</v>
      </c>
      <c r="BV303" s="42">
        <f t="shared" ca="1" si="189"/>
        <v>0</v>
      </c>
      <c r="BW303" s="42">
        <f t="shared" ca="1" si="190"/>
        <v>0</v>
      </c>
      <c r="BX303" s="8">
        <f t="shared" ca="1" si="191"/>
        <v>0</v>
      </c>
      <c r="BZ303" s="7">
        <f t="shared" ca="1" si="192"/>
        <v>1</v>
      </c>
      <c r="CA303" s="42"/>
      <c r="CB303" s="42"/>
      <c r="CC303" s="42"/>
      <c r="CD303" s="8"/>
      <c r="CF303" s="7">
        <f t="shared" ca="1" si="193"/>
        <v>0</v>
      </c>
      <c r="CG303" s="42"/>
      <c r="CH303" s="8"/>
    </row>
    <row r="304" spans="2:86" x14ac:dyDescent="0.3">
      <c r="B304">
        <f t="shared" ca="1" si="158"/>
        <v>1</v>
      </c>
      <c r="C304" t="str">
        <f t="shared" ca="1" si="159"/>
        <v>Men</v>
      </c>
      <c r="D304">
        <f t="shared" ca="1" si="160"/>
        <v>36</v>
      </c>
      <c r="E304">
        <f t="shared" ca="1" si="161"/>
        <v>6</v>
      </c>
      <c r="F304" t="str">
        <f ca="1">VLOOKUP(E304,$Y$4:$Z$10:Z309,2,0)</f>
        <v>Agriculture</v>
      </c>
      <c r="G304">
        <f t="shared" ca="1" si="162"/>
        <v>1</v>
      </c>
      <c r="H304" t="str">
        <f t="shared" ca="1" si="163"/>
        <v>Highschool</v>
      </c>
      <c r="I304">
        <f t="shared" ca="1" si="164"/>
        <v>3</v>
      </c>
      <c r="J304">
        <f t="shared" ca="1" si="165"/>
        <v>3</v>
      </c>
      <c r="K304">
        <f t="shared" ca="1" si="166"/>
        <v>80101</v>
      </c>
      <c r="L304">
        <f t="shared" ca="1" si="167"/>
        <v>10</v>
      </c>
      <c r="M304" t="str">
        <f t="shared" ca="1" si="168"/>
        <v>Nova Scotia</v>
      </c>
      <c r="N304">
        <f t="shared" ca="1" si="169"/>
        <v>320404</v>
      </c>
      <c r="O304">
        <f t="shared" ca="1" si="170"/>
        <v>144509.39631096247</v>
      </c>
      <c r="P304">
        <f t="shared" ca="1" si="171"/>
        <v>52488.32620320042</v>
      </c>
      <c r="Q304">
        <f t="shared" ca="1" si="172"/>
        <v>3441</v>
      </c>
      <c r="R304">
        <f t="shared" ca="1" si="173"/>
        <v>128849.40381241104</v>
      </c>
      <c r="S304">
        <f t="shared" ca="1" si="174"/>
        <v>76382.889264537429</v>
      </c>
      <c r="T304">
        <f t="shared" ca="1" si="175"/>
        <v>449275.21546773787</v>
      </c>
      <c r="U304">
        <f t="shared" ca="1" si="176"/>
        <v>276799.80012337351</v>
      </c>
      <c r="V304">
        <f t="shared" ca="1" si="177"/>
        <v>172475.41534436436</v>
      </c>
      <c r="AF304" s="7">
        <f t="shared" ca="1" si="156"/>
        <v>0</v>
      </c>
      <c r="AG304">
        <f t="shared" ca="1" si="157"/>
        <v>1</v>
      </c>
      <c r="AI304" s="8"/>
      <c r="AN304" s="7">
        <f ca="1">IF(Table1[[#This Row],[Column5]]="Teaching",1,0)</f>
        <v>0</v>
      </c>
      <c r="AO304">
        <f ca="1">IF(Table1[[#This Row],[Column5]]="Health",1,0)</f>
        <v>0</v>
      </c>
      <c r="AP304">
        <f ca="1">IF(Table1[[#This Row],[Column5]]="IT",1,0)</f>
        <v>0</v>
      </c>
      <c r="AQ304">
        <f ca="1">IF(Table1[[#This Row],[Column5]]="Construction",1,0)</f>
        <v>0</v>
      </c>
      <c r="AR304">
        <f ca="1">IF(Table1[[#This Row],[Column5]]="Agriculture",1,0)</f>
        <v>1</v>
      </c>
      <c r="AS304">
        <f ca="1">IF(Table1[[#This Row],[Column5]]="General",1,0)</f>
        <v>0</v>
      </c>
      <c r="AT304" s="8"/>
      <c r="AZ304" s="7">
        <f t="shared" ca="1" si="194"/>
        <v>30061.041343396984</v>
      </c>
      <c r="BC304" s="8"/>
      <c r="BE304" s="7">
        <f t="shared" ca="1" si="178"/>
        <v>0</v>
      </c>
      <c r="BG304" s="8"/>
      <c r="BI304" s="7"/>
      <c r="BJ304" s="21">
        <f t="shared" ca="1" si="179"/>
        <v>0.20952234984740567</v>
      </c>
      <c r="BK304">
        <f t="shared" ca="1" si="180"/>
        <v>1</v>
      </c>
      <c r="BL304" s="8"/>
      <c r="BN304" s="7">
        <f t="shared" ca="1" si="181"/>
        <v>0</v>
      </c>
      <c r="BO304" s="42">
        <f t="shared" ca="1" si="182"/>
        <v>0</v>
      </c>
      <c r="BP304" s="42">
        <f t="shared" ca="1" si="183"/>
        <v>0</v>
      </c>
      <c r="BQ304" s="42">
        <f t="shared" ca="1" si="184"/>
        <v>0</v>
      </c>
      <c r="BR304" s="42">
        <f t="shared" ca="1" si="185"/>
        <v>0</v>
      </c>
      <c r="BS304" s="42">
        <f t="shared" ca="1" si="186"/>
        <v>0</v>
      </c>
      <c r="BT304" s="42">
        <f t="shared" ca="1" si="187"/>
        <v>0</v>
      </c>
      <c r="BU304" s="42">
        <f t="shared" ca="1" si="188"/>
        <v>0</v>
      </c>
      <c r="BV304" s="42">
        <f t="shared" ca="1" si="189"/>
        <v>0</v>
      </c>
      <c r="BW304" s="42">
        <f t="shared" ca="1" si="190"/>
        <v>0</v>
      </c>
      <c r="BX304" s="8">
        <f t="shared" ca="1" si="191"/>
        <v>0</v>
      </c>
      <c r="BZ304" s="7">
        <f t="shared" ca="1" si="192"/>
        <v>0</v>
      </c>
      <c r="CA304" s="42"/>
      <c r="CB304" s="42"/>
      <c r="CC304" s="42"/>
      <c r="CD304" s="8"/>
      <c r="CF304" s="7">
        <f t="shared" ca="1" si="193"/>
        <v>33</v>
      </c>
      <c r="CG304" s="42"/>
      <c r="CH304" s="8"/>
    </row>
    <row r="305" spans="2:86" x14ac:dyDescent="0.3">
      <c r="B305">
        <f t="shared" ca="1" si="158"/>
        <v>2</v>
      </c>
      <c r="C305" t="str">
        <f t="shared" ca="1" si="159"/>
        <v>Women</v>
      </c>
      <c r="D305">
        <f t="shared" ca="1" si="160"/>
        <v>39</v>
      </c>
      <c r="E305">
        <f t="shared" ca="1" si="161"/>
        <v>3</v>
      </c>
      <c r="F305" t="str">
        <f ca="1">VLOOKUP(E305,$Y$4:$Z$10:Z310,2,0)</f>
        <v>Teaching</v>
      </c>
      <c r="G305">
        <f t="shared" ca="1" si="162"/>
        <v>2</v>
      </c>
      <c r="H305" t="str">
        <f t="shared" ca="1" si="163"/>
        <v>College</v>
      </c>
      <c r="I305">
        <f t="shared" ca="1" si="164"/>
        <v>2</v>
      </c>
      <c r="J305">
        <f t="shared" ca="1" si="165"/>
        <v>1</v>
      </c>
      <c r="K305">
        <f t="shared" ca="1" si="166"/>
        <v>25392</v>
      </c>
      <c r="L305">
        <f t="shared" ca="1" si="167"/>
        <v>6</v>
      </c>
      <c r="M305" t="str">
        <f t="shared" ca="1" si="168"/>
        <v>Manitoba</v>
      </c>
      <c r="N305">
        <f t="shared" ca="1" si="169"/>
        <v>152352</v>
      </c>
      <c r="O305">
        <f t="shared" ca="1" si="170"/>
        <v>111624.05893986022</v>
      </c>
      <c r="P305">
        <f t="shared" ca="1" si="171"/>
        <v>19799.035575650927</v>
      </c>
      <c r="Q305">
        <f t="shared" ca="1" si="172"/>
        <v>10663</v>
      </c>
      <c r="R305">
        <f t="shared" ca="1" si="173"/>
        <v>10482.655470827613</v>
      </c>
      <c r="S305">
        <f t="shared" ca="1" si="174"/>
        <v>32111.377668204113</v>
      </c>
      <c r="T305">
        <f t="shared" ca="1" si="175"/>
        <v>204262.41324385503</v>
      </c>
      <c r="U305">
        <f t="shared" ca="1" si="176"/>
        <v>132769.71441068783</v>
      </c>
      <c r="V305">
        <f t="shared" ca="1" si="177"/>
        <v>71492.698833167204</v>
      </c>
      <c r="AF305" s="7">
        <f t="shared" ca="1" si="156"/>
        <v>0</v>
      </c>
      <c r="AG305">
        <f t="shared" ca="1" si="157"/>
        <v>1</v>
      </c>
      <c r="AI305" s="8"/>
      <c r="AN305" s="7">
        <f ca="1">IF(Table1[[#This Row],[Column5]]="Teaching",1,0)</f>
        <v>1</v>
      </c>
      <c r="AO305">
        <f ca="1">IF(Table1[[#This Row],[Column5]]="Health",1,0)</f>
        <v>0</v>
      </c>
      <c r="AP305">
        <f ca="1">IF(Table1[[#This Row],[Column5]]="IT",1,0)</f>
        <v>0</v>
      </c>
      <c r="AQ305">
        <f ca="1">IF(Table1[[#This Row],[Column5]]="Construction",1,0)</f>
        <v>0</v>
      </c>
      <c r="AR305">
        <f ca="1">IF(Table1[[#This Row],[Column5]]="Agriculture",1,0)</f>
        <v>0</v>
      </c>
      <c r="AS305">
        <f ca="1">IF(Table1[[#This Row],[Column5]]="General",1,0)</f>
        <v>0</v>
      </c>
      <c r="AT305" s="8"/>
      <c r="AZ305" s="7">
        <f t="shared" ca="1" si="194"/>
        <v>59046.480583047778</v>
      </c>
      <c r="BC305" s="8"/>
      <c r="BE305" s="7">
        <f t="shared" ca="1" si="178"/>
        <v>1</v>
      </c>
      <c r="BG305" s="8"/>
      <c r="BI305" s="7"/>
      <c r="BJ305" s="21">
        <f t="shared" ca="1" si="179"/>
        <v>0.4510224476316228</v>
      </c>
      <c r="BK305">
        <f t="shared" ca="1" si="180"/>
        <v>0</v>
      </c>
      <c r="BL305" s="8"/>
      <c r="BN305" s="7">
        <f t="shared" ca="1" si="181"/>
        <v>80101</v>
      </c>
      <c r="BO305" s="42">
        <f t="shared" ca="1" si="182"/>
        <v>0</v>
      </c>
      <c r="BP305" s="42">
        <f t="shared" ca="1" si="183"/>
        <v>0</v>
      </c>
      <c r="BQ305" s="42">
        <f t="shared" ca="1" si="184"/>
        <v>0</v>
      </c>
      <c r="BR305" s="42">
        <f t="shared" ca="1" si="185"/>
        <v>0</v>
      </c>
      <c r="BS305" s="42">
        <f t="shared" ca="1" si="186"/>
        <v>0</v>
      </c>
      <c r="BT305" s="42">
        <f t="shared" ca="1" si="187"/>
        <v>0</v>
      </c>
      <c r="BU305" s="42">
        <f t="shared" ca="1" si="188"/>
        <v>0</v>
      </c>
      <c r="BV305" s="42">
        <f t="shared" ca="1" si="189"/>
        <v>0</v>
      </c>
      <c r="BW305" s="42">
        <f t="shared" ca="1" si="190"/>
        <v>80101</v>
      </c>
      <c r="BX305" s="8">
        <f t="shared" ca="1" si="191"/>
        <v>0</v>
      </c>
      <c r="BZ305" s="7">
        <f t="shared" ca="1" si="192"/>
        <v>1</v>
      </c>
      <c r="CA305" s="42"/>
      <c r="CB305" s="42"/>
      <c r="CC305" s="42"/>
      <c r="CD305" s="8"/>
      <c r="CF305" s="7">
        <f t="shared" ca="1" si="193"/>
        <v>36</v>
      </c>
      <c r="CG305" s="42"/>
      <c r="CH305" s="8"/>
    </row>
    <row r="306" spans="2:86" x14ac:dyDescent="0.3">
      <c r="B306">
        <f t="shared" ca="1" si="158"/>
        <v>2</v>
      </c>
      <c r="C306" t="str">
        <f t="shared" ca="1" si="159"/>
        <v>Women</v>
      </c>
      <c r="D306">
        <f t="shared" ca="1" si="160"/>
        <v>25</v>
      </c>
      <c r="E306">
        <f t="shared" ca="1" si="161"/>
        <v>4</v>
      </c>
      <c r="F306" t="str">
        <f ca="1">VLOOKUP(E306,$Y$4:$Z$10:Z311,2,0)</f>
        <v>IT</v>
      </c>
      <c r="G306">
        <f t="shared" ca="1" si="162"/>
        <v>4</v>
      </c>
      <c r="H306" t="str">
        <f t="shared" ca="1" si="163"/>
        <v>Technical</v>
      </c>
      <c r="I306">
        <f t="shared" ca="1" si="164"/>
        <v>0</v>
      </c>
      <c r="J306">
        <f t="shared" ca="1" si="165"/>
        <v>3</v>
      </c>
      <c r="K306">
        <f t="shared" ca="1" si="166"/>
        <v>27152</v>
      </c>
      <c r="L306">
        <f t="shared" ca="1" si="167"/>
        <v>6</v>
      </c>
      <c r="M306" t="str">
        <f t="shared" ca="1" si="168"/>
        <v>Manitoba</v>
      </c>
      <c r="N306">
        <f t="shared" ca="1" si="169"/>
        <v>162912</v>
      </c>
      <c r="O306">
        <f t="shared" ca="1" si="170"/>
        <v>116496.0836874099</v>
      </c>
      <c r="P306">
        <f t="shared" ca="1" si="171"/>
        <v>30193.655463448762</v>
      </c>
      <c r="Q306">
        <f t="shared" ca="1" si="172"/>
        <v>25003</v>
      </c>
      <c r="R306">
        <f t="shared" ca="1" si="173"/>
        <v>20571.968274357649</v>
      </c>
      <c r="S306">
        <f t="shared" ca="1" si="174"/>
        <v>25167.343820939601</v>
      </c>
      <c r="T306">
        <f t="shared" ca="1" si="175"/>
        <v>218272.99928438835</v>
      </c>
      <c r="U306">
        <f t="shared" ca="1" si="176"/>
        <v>162071.05196176755</v>
      </c>
      <c r="V306">
        <f t="shared" ca="1" si="177"/>
        <v>56201.947322620807</v>
      </c>
      <c r="AF306" s="7">
        <f t="shared" ca="1" si="156"/>
        <v>1</v>
      </c>
      <c r="AG306">
        <f t="shared" ca="1" si="157"/>
        <v>0</v>
      </c>
      <c r="AI306" s="8"/>
      <c r="AN306" s="7">
        <f ca="1">IF(Table1[[#This Row],[Column5]]="Teaching",1,0)</f>
        <v>0</v>
      </c>
      <c r="AO306">
        <f ca="1">IF(Table1[[#This Row],[Column5]]="Health",1,0)</f>
        <v>0</v>
      </c>
      <c r="AP306">
        <f ca="1">IF(Table1[[#This Row],[Column5]]="IT",1,0)</f>
        <v>1</v>
      </c>
      <c r="AQ306">
        <f ca="1">IF(Table1[[#This Row],[Column5]]="Construction",1,0)</f>
        <v>0</v>
      </c>
      <c r="AR306">
        <f ca="1">IF(Table1[[#This Row],[Column5]]="Agriculture",1,0)</f>
        <v>0</v>
      </c>
      <c r="AS306">
        <f ca="1">IF(Table1[[#This Row],[Column5]]="General",1,0)</f>
        <v>0</v>
      </c>
      <c r="AT306" s="8"/>
      <c r="AZ306" s="7">
        <f t="shared" ca="1" si="194"/>
        <v>17496.108734400139</v>
      </c>
      <c r="BC306" s="8"/>
      <c r="BE306" s="7">
        <f t="shared" ca="1" si="178"/>
        <v>0</v>
      </c>
      <c r="BG306" s="8"/>
      <c r="BI306" s="7"/>
      <c r="BJ306" s="21">
        <f t="shared" ca="1" si="179"/>
        <v>0.73267209449078596</v>
      </c>
      <c r="BK306">
        <f t="shared" ca="1" si="180"/>
        <v>0</v>
      </c>
      <c r="BL306" s="8"/>
      <c r="BN306" s="7">
        <f t="shared" ca="1" si="181"/>
        <v>0</v>
      </c>
      <c r="BO306" s="42">
        <f t="shared" ca="1" si="182"/>
        <v>0</v>
      </c>
      <c r="BP306" s="42">
        <f t="shared" ca="1" si="183"/>
        <v>0</v>
      </c>
      <c r="BQ306" s="42">
        <f t="shared" ca="1" si="184"/>
        <v>0</v>
      </c>
      <c r="BR306" s="42">
        <f t="shared" ca="1" si="185"/>
        <v>0</v>
      </c>
      <c r="BS306" s="42">
        <f t="shared" ca="1" si="186"/>
        <v>25392</v>
      </c>
      <c r="BT306" s="42">
        <f t="shared" ca="1" si="187"/>
        <v>0</v>
      </c>
      <c r="BU306" s="42">
        <f t="shared" ca="1" si="188"/>
        <v>0</v>
      </c>
      <c r="BV306" s="42">
        <f t="shared" ca="1" si="189"/>
        <v>0</v>
      </c>
      <c r="BW306" s="42">
        <f t="shared" ca="1" si="190"/>
        <v>0</v>
      </c>
      <c r="BX306" s="8">
        <f t="shared" ca="1" si="191"/>
        <v>0</v>
      </c>
      <c r="BZ306" s="7">
        <f t="shared" ca="1" si="192"/>
        <v>0</v>
      </c>
      <c r="CA306" s="42"/>
      <c r="CB306" s="42"/>
      <c r="CC306" s="42"/>
      <c r="CD306" s="8"/>
      <c r="CF306" s="7">
        <f t="shared" ca="1" si="193"/>
        <v>39</v>
      </c>
      <c r="CG306" s="42"/>
      <c r="CH306" s="8"/>
    </row>
    <row r="307" spans="2:86" x14ac:dyDescent="0.3">
      <c r="B307">
        <f t="shared" ca="1" si="158"/>
        <v>1</v>
      </c>
      <c r="C307" t="str">
        <f t="shared" ca="1" si="159"/>
        <v>Men</v>
      </c>
      <c r="D307">
        <f t="shared" ca="1" si="160"/>
        <v>33</v>
      </c>
      <c r="E307">
        <f t="shared" ca="1" si="161"/>
        <v>4</v>
      </c>
      <c r="F307" t="str">
        <f ca="1">VLOOKUP(E307,$Y$4:$Z$10:Z312,2,0)</f>
        <v>IT</v>
      </c>
      <c r="G307">
        <f t="shared" ca="1" si="162"/>
        <v>2</v>
      </c>
      <c r="H307" t="str">
        <f t="shared" ca="1" si="163"/>
        <v>College</v>
      </c>
      <c r="I307">
        <f t="shared" ca="1" si="164"/>
        <v>4</v>
      </c>
      <c r="J307">
        <f t="shared" ca="1" si="165"/>
        <v>2</v>
      </c>
      <c r="K307">
        <f t="shared" ca="1" si="166"/>
        <v>66830</v>
      </c>
      <c r="L307">
        <f t="shared" ca="1" si="167"/>
        <v>10</v>
      </c>
      <c r="M307" t="str">
        <f t="shared" ca="1" si="168"/>
        <v>Nova Scotia</v>
      </c>
      <c r="N307">
        <f t="shared" ca="1" si="169"/>
        <v>267320</v>
      </c>
      <c r="O307">
        <f t="shared" ca="1" si="170"/>
        <v>112072.10147315376</v>
      </c>
      <c r="P307">
        <f t="shared" ca="1" si="171"/>
        <v>69704.059449418099</v>
      </c>
      <c r="Q307">
        <f t="shared" ca="1" si="172"/>
        <v>61976</v>
      </c>
      <c r="R307">
        <f t="shared" ca="1" si="173"/>
        <v>19420.079330759883</v>
      </c>
      <c r="S307">
        <f t="shared" ca="1" si="174"/>
        <v>19759.818095482544</v>
      </c>
      <c r="T307">
        <f t="shared" ca="1" si="175"/>
        <v>356783.87754490064</v>
      </c>
      <c r="U307">
        <f t="shared" ca="1" si="176"/>
        <v>193468.18080391362</v>
      </c>
      <c r="V307">
        <f t="shared" ca="1" si="177"/>
        <v>163315.69674098701</v>
      </c>
      <c r="AF307" s="7">
        <f t="shared" ca="1" si="156"/>
        <v>0</v>
      </c>
      <c r="AG307">
        <f t="shared" ca="1" si="157"/>
        <v>1</v>
      </c>
      <c r="AI307" s="8"/>
      <c r="AN307" s="7">
        <f ca="1">IF(Table1[[#This Row],[Column5]]="Teaching",1,0)</f>
        <v>0</v>
      </c>
      <c r="AO307">
        <f ca="1">IF(Table1[[#This Row],[Column5]]="Health",1,0)</f>
        <v>0</v>
      </c>
      <c r="AP307">
        <f ca="1">IF(Table1[[#This Row],[Column5]]="IT",1,0)</f>
        <v>1</v>
      </c>
      <c r="AQ307">
        <f ca="1">IF(Table1[[#This Row],[Column5]]="Construction",1,0)</f>
        <v>0</v>
      </c>
      <c r="AR307">
        <f ca="1">IF(Table1[[#This Row],[Column5]]="Agriculture",1,0)</f>
        <v>0</v>
      </c>
      <c r="AS307">
        <f ca="1">IF(Table1[[#This Row],[Column5]]="General",1,0)</f>
        <v>0</v>
      </c>
      <c r="AT307" s="8"/>
      <c r="AZ307" s="7">
        <f t="shared" ca="1" si="194"/>
        <v>19799.035575650927</v>
      </c>
      <c r="BC307" s="8"/>
      <c r="BE307" s="7">
        <f t="shared" ca="1" si="178"/>
        <v>0</v>
      </c>
      <c r="BG307" s="8"/>
      <c r="BI307" s="7"/>
      <c r="BJ307" s="21">
        <f t="shared" ca="1" si="179"/>
        <v>0.71508595859979562</v>
      </c>
      <c r="BK307">
        <f t="shared" ca="1" si="180"/>
        <v>0</v>
      </c>
      <c r="BL307" s="8"/>
      <c r="BN307" s="7">
        <f t="shared" ca="1" si="181"/>
        <v>0</v>
      </c>
      <c r="BO307" s="42">
        <f t="shared" ca="1" si="182"/>
        <v>0</v>
      </c>
      <c r="BP307" s="42">
        <f t="shared" ca="1" si="183"/>
        <v>0</v>
      </c>
      <c r="BQ307" s="42">
        <f t="shared" ca="1" si="184"/>
        <v>0</v>
      </c>
      <c r="BR307" s="42">
        <f t="shared" ca="1" si="185"/>
        <v>0</v>
      </c>
      <c r="BS307" s="42">
        <f t="shared" ca="1" si="186"/>
        <v>27152</v>
      </c>
      <c r="BT307" s="42">
        <f t="shared" ca="1" si="187"/>
        <v>0</v>
      </c>
      <c r="BU307" s="42">
        <f t="shared" ca="1" si="188"/>
        <v>0</v>
      </c>
      <c r="BV307" s="42">
        <f t="shared" ca="1" si="189"/>
        <v>0</v>
      </c>
      <c r="BW307" s="42">
        <f t="shared" ca="1" si="190"/>
        <v>0</v>
      </c>
      <c r="BX307" s="8">
        <f t="shared" ca="1" si="191"/>
        <v>0</v>
      </c>
      <c r="BZ307" s="7">
        <f t="shared" ca="1" si="192"/>
        <v>0</v>
      </c>
      <c r="CA307" s="42"/>
      <c r="CB307" s="42"/>
      <c r="CC307" s="42"/>
      <c r="CD307" s="8"/>
      <c r="CF307" s="7">
        <f t="shared" ca="1" si="193"/>
        <v>25</v>
      </c>
      <c r="CG307" s="42"/>
      <c r="CH307" s="8"/>
    </row>
    <row r="308" spans="2:86" x14ac:dyDescent="0.3">
      <c r="B308">
        <f t="shared" ca="1" si="158"/>
        <v>2</v>
      </c>
      <c r="C308" t="str">
        <f t="shared" ca="1" si="159"/>
        <v>Women</v>
      </c>
      <c r="D308">
        <f t="shared" ca="1" si="160"/>
        <v>41</v>
      </c>
      <c r="E308">
        <f t="shared" ca="1" si="161"/>
        <v>6</v>
      </c>
      <c r="F308" t="str">
        <f ca="1">VLOOKUP(E308,$Y$4:$Z$10:Z313,2,0)</f>
        <v>Agriculture</v>
      </c>
      <c r="G308">
        <f t="shared" ca="1" si="162"/>
        <v>4</v>
      </c>
      <c r="H308" t="str">
        <f t="shared" ca="1" si="163"/>
        <v>Technical</v>
      </c>
      <c r="I308">
        <f t="shared" ca="1" si="164"/>
        <v>2</v>
      </c>
      <c r="J308">
        <f t="shared" ca="1" si="165"/>
        <v>1</v>
      </c>
      <c r="K308">
        <f t="shared" ca="1" si="166"/>
        <v>77183</v>
      </c>
      <c r="L308">
        <f t="shared" ca="1" si="167"/>
        <v>8</v>
      </c>
      <c r="M308" t="str">
        <f t="shared" ca="1" si="168"/>
        <v>NewFarmland</v>
      </c>
      <c r="N308">
        <f t="shared" ca="1" si="169"/>
        <v>231549</v>
      </c>
      <c r="O308">
        <f t="shared" ca="1" si="170"/>
        <v>127411.62159385708</v>
      </c>
      <c r="P308">
        <f t="shared" ca="1" si="171"/>
        <v>30651.701739599823</v>
      </c>
      <c r="Q308">
        <f t="shared" ca="1" si="172"/>
        <v>23260</v>
      </c>
      <c r="R308">
        <f t="shared" ca="1" si="173"/>
        <v>58075.181105329932</v>
      </c>
      <c r="S308">
        <f t="shared" ca="1" si="174"/>
        <v>41271.833190600548</v>
      </c>
      <c r="T308">
        <f t="shared" ca="1" si="175"/>
        <v>303472.53493020037</v>
      </c>
      <c r="U308">
        <f t="shared" ca="1" si="176"/>
        <v>208746.80269918701</v>
      </c>
      <c r="V308">
        <f t="shared" ca="1" si="177"/>
        <v>94725.73223101336</v>
      </c>
      <c r="AF308" s="7">
        <f t="shared" ca="1" si="156"/>
        <v>1</v>
      </c>
      <c r="AG308">
        <f t="shared" ca="1" si="157"/>
        <v>0</v>
      </c>
      <c r="AI308" s="8"/>
      <c r="AN308" s="7">
        <f ca="1">IF(Table1[[#This Row],[Column5]]="Teaching",1,0)</f>
        <v>0</v>
      </c>
      <c r="AO308">
        <f ca="1">IF(Table1[[#This Row],[Column5]]="Health",1,0)</f>
        <v>0</v>
      </c>
      <c r="AP308">
        <f ca="1">IF(Table1[[#This Row],[Column5]]="IT",1,0)</f>
        <v>0</v>
      </c>
      <c r="AQ308">
        <f ca="1">IF(Table1[[#This Row],[Column5]]="Construction",1,0)</f>
        <v>0</v>
      </c>
      <c r="AR308">
        <f ca="1">IF(Table1[[#This Row],[Column5]]="Agriculture",1,0)</f>
        <v>1</v>
      </c>
      <c r="AS308">
        <f ca="1">IF(Table1[[#This Row],[Column5]]="General",1,0)</f>
        <v>0</v>
      </c>
      <c r="AT308" s="8"/>
      <c r="AZ308" s="7">
        <f t="shared" ca="1" si="194"/>
        <v>10064.551821149587</v>
      </c>
      <c r="BC308" s="8"/>
      <c r="BE308" s="7">
        <f t="shared" ca="1" si="178"/>
        <v>0</v>
      </c>
      <c r="BG308" s="8"/>
      <c r="BI308" s="7"/>
      <c r="BJ308" s="21">
        <f t="shared" ca="1" si="179"/>
        <v>0.4192432345995577</v>
      </c>
      <c r="BK308">
        <f t="shared" ca="1" si="180"/>
        <v>0</v>
      </c>
      <c r="BL308" s="8"/>
      <c r="BN308" s="7">
        <f t="shared" ca="1" si="181"/>
        <v>0</v>
      </c>
      <c r="BO308" s="42">
        <f t="shared" ca="1" si="182"/>
        <v>0</v>
      </c>
      <c r="BP308" s="42">
        <f t="shared" ca="1" si="183"/>
        <v>0</v>
      </c>
      <c r="BQ308" s="42">
        <f t="shared" ca="1" si="184"/>
        <v>0</v>
      </c>
      <c r="BR308" s="42">
        <f t="shared" ca="1" si="185"/>
        <v>0</v>
      </c>
      <c r="BS308" s="42">
        <f t="shared" ca="1" si="186"/>
        <v>0</v>
      </c>
      <c r="BT308" s="42">
        <f t="shared" ca="1" si="187"/>
        <v>0</v>
      </c>
      <c r="BU308" s="42">
        <f t="shared" ca="1" si="188"/>
        <v>0</v>
      </c>
      <c r="BV308" s="42">
        <f t="shared" ca="1" si="189"/>
        <v>0</v>
      </c>
      <c r="BW308" s="42">
        <f t="shared" ca="1" si="190"/>
        <v>66830</v>
      </c>
      <c r="BX308" s="8">
        <f t="shared" ca="1" si="191"/>
        <v>0</v>
      </c>
      <c r="BZ308" s="7">
        <f t="shared" ca="1" si="192"/>
        <v>0</v>
      </c>
      <c r="CA308" s="42"/>
      <c r="CB308" s="42"/>
      <c r="CC308" s="42"/>
      <c r="CD308" s="8"/>
      <c r="CF308" s="7">
        <f t="shared" ca="1" si="193"/>
        <v>33</v>
      </c>
      <c r="CG308" s="42"/>
      <c r="CH308" s="8"/>
    </row>
    <row r="309" spans="2:86" x14ac:dyDescent="0.3">
      <c r="B309">
        <f t="shared" ca="1" si="158"/>
        <v>1</v>
      </c>
      <c r="C309" t="str">
        <f t="shared" ca="1" si="159"/>
        <v>Men</v>
      </c>
      <c r="D309">
        <f t="shared" ca="1" si="160"/>
        <v>42</v>
      </c>
      <c r="E309">
        <f t="shared" ca="1" si="161"/>
        <v>1</v>
      </c>
      <c r="F309" t="str">
        <f ca="1">VLOOKUP(E309,$Y$4:$Z$10:Z314,2,0)</f>
        <v>Health</v>
      </c>
      <c r="G309">
        <f t="shared" ca="1" si="162"/>
        <v>5</v>
      </c>
      <c r="H309" t="str">
        <f t="shared" ca="1" si="163"/>
        <v>Other</v>
      </c>
      <c r="I309">
        <f t="shared" ca="1" si="164"/>
        <v>1</v>
      </c>
      <c r="J309">
        <f t="shared" ca="1" si="165"/>
        <v>1</v>
      </c>
      <c r="K309">
        <f t="shared" ca="1" si="166"/>
        <v>45288</v>
      </c>
      <c r="L309">
        <f t="shared" ca="1" si="167"/>
        <v>6</v>
      </c>
      <c r="M309" t="str">
        <f t="shared" ca="1" si="168"/>
        <v>Manitoba</v>
      </c>
      <c r="N309">
        <f t="shared" ca="1" si="169"/>
        <v>226440</v>
      </c>
      <c r="O309">
        <f t="shared" ca="1" si="170"/>
        <v>35218.882876518946</v>
      </c>
      <c r="P309">
        <f t="shared" ca="1" si="171"/>
        <v>45255.48744354189</v>
      </c>
      <c r="Q309">
        <f t="shared" ca="1" si="172"/>
        <v>11299</v>
      </c>
      <c r="R309">
        <f t="shared" ca="1" si="173"/>
        <v>81252.39677565929</v>
      </c>
      <c r="S309">
        <f t="shared" ca="1" si="174"/>
        <v>31119.829959183502</v>
      </c>
      <c r="T309">
        <f t="shared" ca="1" si="175"/>
        <v>302815.3174027254</v>
      </c>
      <c r="U309">
        <f t="shared" ca="1" si="176"/>
        <v>127770.27965217823</v>
      </c>
      <c r="V309">
        <f t="shared" ca="1" si="177"/>
        <v>175045.03775054717</v>
      </c>
      <c r="AF309" s="7">
        <f t="shared" ca="1" si="156"/>
        <v>0</v>
      </c>
      <c r="AG309">
        <f t="shared" ca="1" si="157"/>
        <v>1</v>
      </c>
      <c r="AI309" s="8"/>
      <c r="AN309" s="7">
        <f ca="1">IF(Table1[[#This Row],[Column5]]="Teaching",1,0)</f>
        <v>0</v>
      </c>
      <c r="AO309">
        <f ca="1">IF(Table1[[#This Row],[Column5]]="Health",1,0)</f>
        <v>1</v>
      </c>
      <c r="AP309">
        <f ca="1">IF(Table1[[#This Row],[Column5]]="IT",1,0)</f>
        <v>0</v>
      </c>
      <c r="AQ309">
        <f ca="1">IF(Table1[[#This Row],[Column5]]="Construction",1,0)</f>
        <v>0</v>
      </c>
      <c r="AR309">
        <f ca="1">IF(Table1[[#This Row],[Column5]]="Agriculture",1,0)</f>
        <v>0</v>
      </c>
      <c r="AS309">
        <f ca="1">IF(Table1[[#This Row],[Column5]]="General",1,0)</f>
        <v>0</v>
      </c>
      <c r="AT309" s="8"/>
      <c r="AZ309" s="7">
        <f t="shared" ca="1" si="194"/>
        <v>34852.029724709049</v>
      </c>
      <c r="BC309" s="8"/>
      <c r="BE309" s="7">
        <f t="shared" ca="1" si="178"/>
        <v>0</v>
      </c>
      <c r="BG309" s="8"/>
      <c r="BI309" s="7"/>
      <c r="BJ309" s="21">
        <f t="shared" ca="1" si="179"/>
        <v>0.55025770611774216</v>
      </c>
      <c r="BK309">
        <f t="shared" ca="1" si="180"/>
        <v>0</v>
      </c>
      <c r="BL309" s="8"/>
      <c r="BN309" s="7">
        <f t="shared" ca="1" si="181"/>
        <v>0</v>
      </c>
      <c r="BO309" s="42">
        <f t="shared" ca="1" si="182"/>
        <v>0</v>
      </c>
      <c r="BP309" s="42">
        <f t="shared" ca="1" si="183"/>
        <v>0</v>
      </c>
      <c r="BQ309" s="42">
        <f t="shared" ca="1" si="184"/>
        <v>0</v>
      </c>
      <c r="BR309" s="42">
        <f t="shared" ca="1" si="185"/>
        <v>0</v>
      </c>
      <c r="BS309" s="42">
        <f t="shared" ca="1" si="186"/>
        <v>0</v>
      </c>
      <c r="BT309" s="42">
        <f t="shared" ca="1" si="187"/>
        <v>0</v>
      </c>
      <c r="BU309" s="42">
        <f t="shared" ca="1" si="188"/>
        <v>77183</v>
      </c>
      <c r="BV309" s="42">
        <f t="shared" ca="1" si="189"/>
        <v>0</v>
      </c>
      <c r="BW309" s="42">
        <f t="shared" ca="1" si="190"/>
        <v>0</v>
      </c>
      <c r="BX309" s="8">
        <f t="shared" ca="1" si="191"/>
        <v>0</v>
      </c>
      <c r="BZ309" s="7">
        <f t="shared" ca="1" si="192"/>
        <v>0</v>
      </c>
      <c r="CA309" s="42"/>
      <c r="CB309" s="42"/>
      <c r="CC309" s="42"/>
      <c r="CD309" s="8"/>
      <c r="CF309" s="7">
        <f t="shared" ca="1" si="193"/>
        <v>41</v>
      </c>
      <c r="CG309" s="42"/>
      <c r="CH309" s="8"/>
    </row>
    <row r="310" spans="2:86" x14ac:dyDescent="0.3">
      <c r="B310">
        <f t="shared" ca="1" si="158"/>
        <v>2</v>
      </c>
      <c r="C310" t="str">
        <f t="shared" ca="1" si="159"/>
        <v>Women</v>
      </c>
      <c r="D310">
        <f t="shared" ca="1" si="160"/>
        <v>27</v>
      </c>
      <c r="E310">
        <f t="shared" ca="1" si="161"/>
        <v>4</v>
      </c>
      <c r="F310" t="str">
        <f ca="1">VLOOKUP(E310,$Y$4:$Z$10:Z315,2,0)</f>
        <v>IT</v>
      </c>
      <c r="G310">
        <f t="shared" ca="1" si="162"/>
        <v>4</v>
      </c>
      <c r="H310" t="str">
        <f t="shared" ca="1" si="163"/>
        <v>Technical</v>
      </c>
      <c r="I310">
        <f t="shared" ca="1" si="164"/>
        <v>0</v>
      </c>
      <c r="J310">
        <f t="shared" ca="1" si="165"/>
        <v>1</v>
      </c>
      <c r="K310">
        <f t="shared" ca="1" si="166"/>
        <v>72294</v>
      </c>
      <c r="L310">
        <f t="shared" ca="1" si="167"/>
        <v>5</v>
      </c>
      <c r="M310" t="str">
        <f t="shared" ca="1" si="168"/>
        <v>Saskatchewan</v>
      </c>
      <c r="N310">
        <f t="shared" ref="N310:N321" ca="1" si="195">K310*RANDBETWEEN(3,6)</f>
        <v>216882</v>
      </c>
      <c r="O310">
        <f t="shared" ca="1" si="170"/>
        <v>12113.573150577189</v>
      </c>
      <c r="P310">
        <f t="shared" ref="P310:P321" ca="1" si="196">J310*RAND()*K310</f>
        <v>47030.392551881305</v>
      </c>
      <c r="Q310">
        <f t="shared" ca="1" si="172"/>
        <v>30214</v>
      </c>
      <c r="R310">
        <f t="shared" ref="R310:R321" ca="1" si="197">RAND()*K310*2</f>
        <v>132846.91829444421</v>
      </c>
      <c r="S310">
        <f t="shared" ref="S310:S321" ca="1" si="198">RAND()*K310*1.5</f>
        <v>10155.536656782946</v>
      </c>
      <c r="T310">
        <f t="shared" ref="T310:T321" ca="1" si="199">N310+P310+S310</f>
        <v>274067.92920866428</v>
      </c>
      <c r="U310">
        <f t="shared" ref="U310:U321" ca="1" si="200">O310+Q310+R310</f>
        <v>175174.49144502141</v>
      </c>
      <c r="V310">
        <f t="shared" ref="V310:V321" ca="1" si="201">T310-U310</f>
        <v>98893.437763642869</v>
      </c>
      <c r="AF310" s="7">
        <f t="shared" ca="1" si="156"/>
        <v>0</v>
      </c>
      <c r="AG310">
        <f t="shared" ca="1" si="157"/>
        <v>1</v>
      </c>
      <c r="AI310" s="8"/>
      <c r="AN310" s="7">
        <f ca="1">IF(Table1[[#This Row],[Column5]]="Teaching",1,0)</f>
        <v>0</v>
      </c>
      <c r="AO310">
        <f ca="1">IF(Table1[[#This Row],[Column5]]="Health",1,0)</f>
        <v>0</v>
      </c>
      <c r="AP310">
        <f ca="1">IF(Table1[[#This Row],[Column5]]="IT",1,0)</f>
        <v>1</v>
      </c>
      <c r="AQ310">
        <f ca="1">IF(Table1[[#This Row],[Column5]]="Construction",1,0)</f>
        <v>0</v>
      </c>
      <c r="AR310">
        <f ca="1">IF(Table1[[#This Row],[Column5]]="Agriculture",1,0)</f>
        <v>0</v>
      </c>
      <c r="AS310">
        <f ca="1">IF(Table1[[#This Row],[Column5]]="General",1,0)</f>
        <v>0</v>
      </c>
      <c r="AT310" s="8"/>
      <c r="AZ310" s="7">
        <f t="shared" ca="1" si="194"/>
        <v>30651.701739599823</v>
      </c>
      <c r="BC310" s="8"/>
      <c r="BE310" s="7">
        <f t="shared" ca="1" si="178"/>
        <v>0</v>
      </c>
      <c r="BG310" s="8"/>
      <c r="BI310" s="7"/>
      <c r="BJ310" s="21">
        <f t="shared" ca="1" si="179"/>
        <v>0.15553295741264328</v>
      </c>
      <c r="BK310">
        <f t="shared" ca="1" si="180"/>
        <v>1</v>
      </c>
      <c r="BL310" s="8"/>
      <c r="BN310" s="7">
        <f t="shared" ca="1" si="181"/>
        <v>0</v>
      </c>
      <c r="BO310" s="42">
        <f t="shared" ca="1" si="182"/>
        <v>0</v>
      </c>
      <c r="BP310" s="42">
        <f t="shared" ca="1" si="183"/>
        <v>0</v>
      </c>
      <c r="BQ310" s="42">
        <f t="shared" ca="1" si="184"/>
        <v>0</v>
      </c>
      <c r="BR310" s="42">
        <f t="shared" ca="1" si="185"/>
        <v>0</v>
      </c>
      <c r="BS310" s="42">
        <f t="shared" ca="1" si="186"/>
        <v>45288</v>
      </c>
      <c r="BT310" s="42">
        <f t="shared" ca="1" si="187"/>
        <v>0</v>
      </c>
      <c r="BU310" s="42">
        <f t="shared" ca="1" si="188"/>
        <v>0</v>
      </c>
      <c r="BV310" s="42">
        <f t="shared" ca="1" si="189"/>
        <v>0</v>
      </c>
      <c r="BW310" s="42">
        <f t="shared" ca="1" si="190"/>
        <v>0</v>
      </c>
      <c r="BX310" s="8">
        <f t="shared" ca="1" si="191"/>
        <v>0</v>
      </c>
      <c r="BZ310" s="7">
        <f t="shared" ca="1" si="192"/>
        <v>1</v>
      </c>
      <c r="CA310" s="42"/>
      <c r="CB310" s="42"/>
      <c r="CC310" s="42"/>
      <c r="CD310" s="8"/>
      <c r="CF310" s="7">
        <f t="shared" ca="1" si="193"/>
        <v>42</v>
      </c>
      <c r="CG310" s="42"/>
      <c r="CH310" s="8"/>
    </row>
    <row r="311" spans="2:86" x14ac:dyDescent="0.3">
      <c r="B311">
        <f t="shared" ca="1" si="158"/>
        <v>2</v>
      </c>
      <c r="C311" t="str">
        <f t="shared" ca="1" si="159"/>
        <v>Women</v>
      </c>
      <c r="D311">
        <f t="shared" ca="1" si="160"/>
        <v>29</v>
      </c>
      <c r="E311">
        <f t="shared" ca="1" si="161"/>
        <v>6</v>
      </c>
      <c r="F311" t="str">
        <f ca="1">VLOOKUP(E311,$Y$4:$Z$10:Z316,2,0)</f>
        <v>Agriculture</v>
      </c>
      <c r="G311">
        <f t="shared" ca="1" si="162"/>
        <v>4</v>
      </c>
      <c r="H311" t="str">
        <f t="shared" ca="1" si="163"/>
        <v>Technical</v>
      </c>
      <c r="I311">
        <f t="shared" ca="1" si="164"/>
        <v>3</v>
      </c>
      <c r="J311">
        <f t="shared" ca="1" si="165"/>
        <v>1</v>
      </c>
      <c r="K311">
        <f t="shared" ca="1" si="166"/>
        <v>57676</v>
      </c>
      <c r="L311">
        <f t="shared" ca="1" si="167"/>
        <v>6</v>
      </c>
      <c r="M311" t="str">
        <f t="shared" ca="1" si="168"/>
        <v>Manitoba</v>
      </c>
      <c r="N311">
        <f t="shared" ca="1" si="195"/>
        <v>346056</v>
      </c>
      <c r="O311">
        <f t="shared" ca="1" si="170"/>
        <v>136194.29342827472</v>
      </c>
      <c r="P311">
        <f t="shared" ca="1" si="196"/>
        <v>13813.883577044538</v>
      </c>
      <c r="Q311">
        <f t="shared" ca="1" si="172"/>
        <v>2550</v>
      </c>
      <c r="R311">
        <f t="shared" ca="1" si="197"/>
        <v>26880.189686100668</v>
      </c>
      <c r="S311">
        <f t="shared" ca="1" si="198"/>
        <v>49274.257557990008</v>
      </c>
      <c r="T311">
        <f t="shared" ca="1" si="199"/>
        <v>409144.14113503456</v>
      </c>
      <c r="U311">
        <f t="shared" ca="1" si="200"/>
        <v>165624.48311437538</v>
      </c>
      <c r="V311">
        <f t="shared" ca="1" si="201"/>
        <v>243519.65802065918</v>
      </c>
      <c r="AF311" s="7">
        <f t="shared" ca="1" si="156"/>
        <v>1</v>
      </c>
      <c r="AG311">
        <f t="shared" ca="1" si="157"/>
        <v>0</v>
      </c>
      <c r="AI311" s="8"/>
      <c r="AN311" s="7">
        <f ca="1">IF(Table1[[#This Row],[Column5]]="Teaching",1,0)</f>
        <v>0</v>
      </c>
      <c r="AO311">
        <f ca="1">IF(Table1[[#This Row],[Column5]]="Health",1,0)</f>
        <v>0</v>
      </c>
      <c r="AP311">
        <f ca="1">IF(Table1[[#This Row],[Column5]]="IT",1,0)</f>
        <v>0</v>
      </c>
      <c r="AQ311">
        <f ca="1">IF(Table1[[#This Row],[Column5]]="Construction",1,0)</f>
        <v>0</v>
      </c>
      <c r="AR311">
        <f ca="1">IF(Table1[[#This Row],[Column5]]="Agriculture",1,0)</f>
        <v>1</v>
      </c>
      <c r="AS311">
        <f ca="1">IF(Table1[[#This Row],[Column5]]="General",1,0)</f>
        <v>0</v>
      </c>
      <c r="AT311" s="8"/>
      <c r="AZ311" s="7">
        <f t="shared" ca="1" si="194"/>
        <v>45255.48744354189</v>
      </c>
      <c r="BC311" s="8"/>
      <c r="BE311" s="7">
        <f t="shared" ca="1" si="178"/>
        <v>1</v>
      </c>
      <c r="BG311" s="8"/>
      <c r="BI311" s="7"/>
      <c r="BJ311" s="21">
        <f t="shared" ca="1" si="179"/>
        <v>5.585328957948188E-2</v>
      </c>
      <c r="BK311">
        <f t="shared" ca="1" si="180"/>
        <v>1</v>
      </c>
      <c r="BL311" s="8"/>
      <c r="BN311" s="7">
        <f t="shared" ca="1" si="181"/>
        <v>0</v>
      </c>
      <c r="BO311" s="42">
        <f t="shared" ca="1" si="182"/>
        <v>0</v>
      </c>
      <c r="BP311" s="42">
        <f t="shared" ca="1" si="183"/>
        <v>0</v>
      </c>
      <c r="BQ311" s="42">
        <f t="shared" ca="1" si="184"/>
        <v>0</v>
      </c>
      <c r="BR311" s="42">
        <f t="shared" ca="1" si="185"/>
        <v>72294</v>
      </c>
      <c r="BS311" s="42">
        <f t="shared" ca="1" si="186"/>
        <v>0</v>
      </c>
      <c r="BT311" s="42">
        <f t="shared" ca="1" si="187"/>
        <v>0</v>
      </c>
      <c r="BU311" s="42">
        <f t="shared" ca="1" si="188"/>
        <v>0</v>
      </c>
      <c r="BV311" s="42">
        <f t="shared" ca="1" si="189"/>
        <v>0</v>
      </c>
      <c r="BW311" s="42">
        <f t="shared" ca="1" si="190"/>
        <v>0</v>
      </c>
      <c r="BX311" s="8">
        <f t="shared" ca="1" si="191"/>
        <v>0</v>
      </c>
      <c r="BZ311" s="7">
        <f t="shared" ca="1" si="192"/>
        <v>1</v>
      </c>
      <c r="CA311" s="42"/>
      <c r="CB311" s="42"/>
      <c r="CC311" s="42"/>
      <c r="CD311" s="8"/>
      <c r="CF311" s="7">
        <f t="shared" ca="1" si="193"/>
        <v>27</v>
      </c>
      <c r="CG311" s="42"/>
      <c r="CH311" s="8"/>
    </row>
    <row r="312" spans="2:86" x14ac:dyDescent="0.3">
      <c r="B312">
        <f t="shared" ca="1" si="158"/>
        <v>1</v>
      </c>
      <c r="C312" t="str">
        <f t="shared" ca="1" si="159"/>
        <v>Men</v>
      </c>
      <c r="D312">
        <f t="shared" ca="1" si="160"/>
        <v>43</v>
      </c>
      <c r="E312">
        <f t="shared" ca="1" si="161"/>
        <v>4</v>
      </c>
      <c r="F312" t="str">
        <f ca="1">VLOOKUP(E312,$Y$4:$Z$10:Z317,2,0)</f>
        <v>IT</v>
      </c>
      <c r="G312">
        <f t="shared" ca="1" si="162"/>
        <v>5</v>
      </c>
      <c r="H312" t="str">
        <f t="shared" ca="1" si="163"/>
        <v>Other</v>
      </c>
      <c r="I312">
        <f t="shared" ca="1" si="164"/>
        <v>3</v>
      </c>
      <c r="J312">
        <f t="shared" ca="1" si="165"/>
        <v>2</v>
      </c>
      <c r="K312">
        <f t="shared" ca="1" si="166"/>
        <v>37780</v>
      </c>
      <c r="L312">
        <f t="shared" ca="1" si="167"/>
        <v>9</v>
      </c>
      <c r="M312" t="str">
        <f t="shared" ca="1" si="168"/>
        <v>New Bruncwick</v>
      </c>
      <c r="N312">
        <f t="shared" ca="1" si="195"/>
        <v>151120</v>
      </c>
      <c r="O312">
        <f t="shared" ca="1" si="170"/>
        <v>7042.940923311332</v>
      </c>
      <c r="P312">
        <f t="shared" ca="1" si="196"/>
        <v>61304.986144294751</v>
      </c>
      <c r="Q312">
        <f t="shared" ca="1" si="172"/>
        <v>21946</v>
      </c>
      <c r="R312">
        <f t="shared" ca="1" si="197"/>
        <v>55651.190322769529</v>
      </c>
      <c r="S312">
        <f t="shared" ca="1" si="198"/>
        <v>42150.111802832893</v>
      </c>
      <c r="T312">
        <f t="shared" ca="1" si="199"/>
        <v>254575.09794712765</v>
      </c>
      <c r="U312">
        <f t="shared" ca="1" si="200"/>
        <v>84640.131246080855</v>
      </c>
      <c r="V312">
        <f t="shared" ca="1" si="201"/>
        <v>169934.9667010468</v>
      </c>
      <c r="AF312" s="7">
        <f t="shared" ca="1" si="156"/>
        <v>0</v>
      </c>
      <c r="AG312">
        <f t="shared" ca="1" si="157"/>
        <v>1</v>
      </c>
      <c r="AI312" s="8"/>
      <c r="AN312" s="7">
        <f ca="1">IF(Table1[[#This Row],[Column5]]="Teaching",1,0)</f>
        <v>0</v>
      </c>
      <c r="AO312">
        <f ca="1">IF(Table1[[#This Row],[Column5]]="Health",1,0)</f>
        <v>0</v>
      </c>
      <c r="AP312">
        <f ca="1">IF(Table1[[#This Row],[Column5]]="IT",1,0)</f>
        <v>1</v>
      </c>
      <c r="AQ312">
        <f ca="1">IF(Table1[[#This Row],[Column5]]="Construction",1,0)</f>
        <v>0</v>
      </c>
      <c r="AR312">
        <f ca="1">IF(Table1[[#This Row],[Column5]]="Agriculture",1,0)</f>
        <v>0</v>
      </c>
      <c r="AS312">
        <f ca="1">IF(Table1[[#This Row],[Column5]]="General",1,0)</f>
        <v>0</v>
      </c>
      <c r="AT312" s="8"/>
      <c r="AZ312" s="7">
        <f t="shared" ca="1" si="194"/>
        <v>47030.392551881305</v>
      </c>
      <c r="BC312" s="8"/>
      <c r="BE312" s="7">
        <f t="shared" ca="1" si="178"/>
        <v>0</v>
      </c>
      <c r="BG312" s="8"/>
      <c r="BI312" s="7"/>
      <c r="BJ312" s="21">
        <f t="shared" ca="1" si="179"/>
        <v>0.39356142771191577</v>
      </c>
      <c r="BK312">
        <f t="shared" ca="1" si="180"/>
        <v>0</v>
      </c>
      <c r="BL312" s="8"/>
      <c r="BN312" s="7">
        <f t="shared" ca="1" si="181"/>
        <v>0</v>
      </c>
      <c r="BO312" s="42">
        <f t="shared" ca="1" si="182"/>
        <v>0</v>
      </c>
      <c r="BP312" s="42">
        <f t="shared" ca="1" si="183"/>
        <v>0</v>
      </c>
      <c r="BQ312" s="42">
        <f t="shared" ca="1" si="184"/>
        <v>0</v>
      </c>
      <c r="BR312" s="42">
        <f t="shared" ca="1" si="185"/>
        <v>0</v>
      </c>
      <c r="BS312" s="42">
        <f t="shared" ca="1" si="186"/>
        <v>57676</v>
      </c>
      <c r="BT312" s="42">
        <f t="shared" ca="1" si="187"/>
        <v>0</v>
      </c>
      <c r="BU312" s="42">
        <f t="shared" ca="1" si="188"/>
        <v>0</v>
      </c>
      <c r="BV312" s="42">
        <f t="shared" ca="1" si="189"/>
        <v>0</v>
      </c>
      <c r="BW312" s="42">
        <f t="shared" ca="1" si="190"/>
        <v>0</v>
      </c>
      <c r="BX312" s="8">
        <f t="shared" ca="1" si="191"/>
        <v>0</v>
      </c>
      <c r="BZ312" s="7">
        <f t="shared" ca="1" si="192"/>
        <v>0</v>
      </c>
      <c r="CA312" s="42"/>
      <c r="CB312" s="42"/>
      <c r="CC312" s="42"/>
      <c r="CD312" s="8"/>
      <c r="CF312" s="7">
        <f t="shared" ca="1" si="193"/>
        <v>29</v>
      </c>
      <c r="CG312" s="42"/>
      <c r="CH312" s="8"/>
    </row>
    <row r="313" spans="2:86" x14ac:dyDescent="0.3">
      <c r="B313">
        <f t="shared" ca="1" si="158"/>
        <v>2</v>
      </c>
      <c r="C313" t="str">
        <f t="shared" ca="1" si="159"/>
        <v>Women</v>
      </c>
      <c r="D313">
        <f t="shared" ca="1" si="160"/>
        <v>40</v>
      </c>
      <c r="E313">
        <f t="shared" ca="1" si="161"/>
        <v>6</v>
      </c>
      <c r="F313" t="str">
        <f ca="1">VLOOKUP(E313,$Y$4:$Z$10:Z318,2,0)</f>
        <v>Agriculture</v>
      </c>
      <c r="G313">
        <f t="shared" ca="1" si="162"/>
        <v>4</v>
      </c>
      <c r="H313" t="str">
        <f t="shared" ca="1" si="163"/>
        <v>Technical</v>
      </c>
      <c r="I313">
        <f t="shared" ca="1" si="164"/>
        <v>3</v>
      </c>
      <c r="J313">
        <f t="shared" ca="1" si="165"/>
        <v>3</v>
      </c>
      <c r="K313">
        <f t="shared" ca="1" si="166"/>
        <v>31761</v>
      </c>
      <c r="L313">
        <f t="shared" ca="1" si="167"/>
        <v>11</v>
      </c>
      <c r="M313" t="str">
        <f t="shared" ca="1" si="168"/>
        <v>Prince Edward Island</v>
      </c>
      <c r="N313">
        <f t="shared" ca="1" si="195"/>
        <v>127044</v>
      </c>
      <c r="O313">
        <f t="shared" ca="1" si="170"/>
        <v>121161.03397273086</v>
      </c>
      <c r="P313">
        <f t="shared" ca="1" si="196"/>
        <v>86358.84813027794</v>
      </c>
      <c r="Q313">
        <f t="shared" ca="1" si="172"/>
        <v>40123</v>
      </c>
      <c r="R313">
        <f t="shared" ca="1" si="197"/>
        <v>61207.40972200095</v>
      </c>
      <c r="S313">
        <f t="shared" ca="1" si="198"/>
        <v>31789.046936796956</v>
      </c>
      <c r="T313">
        <f t="shared" ca="1" si="199"/>
        <v>245191.89506707489</v>
      </c>
      <c r="U313">
        <f t="shared" ca="1" si="200"/>
        <v>222491.4436947318</v>
      </c>
      <c r="V313">
        <f t="shared" ca="1" si="201"/>
        <v>22700.451372343086</v>
      </c>
      <c r="AF313" s="7">
        <f t="shared" ca="1" si="156"/>
        <v>0</v>
      </c>
      <c r="AG313">
        <f t="shared" ca="1" si="157"/>
        <v>1</v>
      </c>
      <c r="AI313" s="8"/>
      <c r="AN313" s="7">
        <f ca="1">IF(Table1[[#This Row],[Column5]]="Teaching",1,0)</f>
        <v>0</v>
      </c>
      <c r="AO313">
        <f ca="1">IF(Table1[[#This Row],[Column5]]="Health",1,0)</f>
        <v>0</v>
      </c>
      <c r="AP313">
        <f ca="1">IF(Table1[[#This Row],[Column5]]="IT",1,0)</f>
        <v>0</v>
      </c>
      <c r="AQ313">
        <f ca="1">IF(Table1[[#This Row],[Column5]]="Construction",1,0)</f>
        <v>0</v>
      </c>
      <c r="AR313">
        <f ca="1">IF(Table1[[#This Row],[Column5]]="Agriculture",1,0)</f>
        <v>1</v>
      </c>
      <c r="AS313">
        <f ca="1">IF(Table1[[#This Row],[Column5]]="General",1,0)</f>
        <v>0</v>
      </c>
      <c r="AT313" s="8"/>
      <c r="AZ313" s="7">
        <f t="shared" ca="1" si="194"/>
        <v>13813.883577044538</v>
      </c>
      <c r="BC313" s="8"/>
      <c r="BE313" s="7">
        <f t="shared" ca="1" si="178"/>
        <v>0</v>
      </c>
      <c r="BG313" s="8"/>
      <c r="BI313" s="7"/>
      <c r="BJ313" s="21">
        <f t="shared" ca="1" si="179"/>
        <v>4.6604955818629779E-2</v>
      </c>
      <c r="BK313">
        <f t="shared" ca="1" si="180"/>
        <v>1</v>
      </c>
      <c r="BL313" s="8"/>
      <c r="BN313" s="7">
        <f t="shared" ca="1" si="181"/>
        <v>0</v>
      </c>
      <c r="BO313" s="42">
        <f t="shared" ca="1" si="182"/>
        <v>0</v>
      </c>
      <c r="BP313" s="42">
        <f t="shared" ca="1" si="183"/>
        <v>0</v>
      </c>
      <c r="BQ313" s="42">
        <f t="shared" ca="1" si="184"/>
        <v>0</v>
      </c>
      <c r="BR313" s="42">
        <f t="shared" ca="1" si="185"/>
        <v>0</v>
      </c>
      <c r="BS313" s="42">
        <f t="shared" ca="1" si="186"/>
        <v>0</v>
      </c>
      <c r="BT313" s="42">
        <f t="shared" ca="1" si="187"/>
        <v>0</v>
      </c>
      <c r="BU313" s="42">
        <f t="shared" ca="1" si="188"/>
        <v>0</v>
      </c>
      <c r="BV313" s="42">
        <f t="shared" ca="1" si="189"/>
        <v>37780</v>
      </c>
      <c r="BW313" s="42">
        <f t="shared" ca="1" si="190"/>
        <v>0</v>
      </c>
      <c r="BX313" s="8">
        <f t="shared" ca="1" si="191"/>
        <v>0</v>
      </c>
      <c r="BZ313" s="7">
        <f t="shared" ca="1" si="192"/>
        <v>1</v>
      </c>
      <c r="CA313" s="42"/>
      <c r="CB313" s="42"/>
      <c r="CC313" s="42"/>
      <c r="CD313" s="8"/>
      <c r="CF313" s="7">
        <f t="shared" ca="1" si="193"/>
        <v>43</v>
      </c>
      <c r="CG313" s="42"/>
      <c r="CH313" s="8"/>
    </row>
    <row r="314" spans="2:86" x14ac:dyDescent="0.3">
      <c r="B314">
        <f t="shared" ca="1" si="158"/>
        <v>2</v>
      </c>
      <c r="C314" t="str">
        <f t="shared" ca="1" si="159"/>
        <v>Women</v>
      </c>
      <c r="D314">
        <f t="shared" ca="1" si="160"/>
        <v>42</v>
      </c>
      <c r="E314">
        <f t="shared" ca="1" si="161"/>
        <v>6</v>
      </c>
      <c r="F314" t="str">
        <f ca="1">VLOOKUP(E314,$Y$4:$Z$10:Z319,2,0)</f>
        <v>Agriculture</v>
      </c>
      <c r="G314">
        <f t="shared" ca="1" si="162"/>
        <v>4</v>
      </c>
      <c r="H314" t="str">
        <f t="shared" ca="1" si="163"/>
        <v>Technical</v>
      </c>
      <c r="I314">
        <f t="shared" ca="1" si="164"/>
        <v>0</v>
      </c>
      <c r="J314">
        <f t="shared" ca="1" si="165"/>
        <v>1</v>
      </c>
      <c r="K314">
        <f t="shared" ca="1" si="166"/>
        <v>61315</v>
      </c>
      <c r="L314">
        <f t="shared" ca="1" si="167"/>
        <v>1</v>
      </c>
      <c r="M314" t="str">
        <f t="shared" ca="1" si="168"/>
        <v>Yukon</v>
      </c>
      <c r="N314">
        <f t="shared" ca="1" si="195"/>
        <v>245260</v>
      </c>
      <c r="O314">
        <f t="shared" ca="1" si="170"/>
        <v>59547.052396741732</v>
      </c>
      <c r="P314">
        <f t="shared" ca="1" si="196"/>
        <v>18606.593583099129</v>
      </c>
      <c r="Q314">
        <f t="shared" ca="1" si="172"/>
        <v>7267</v>
      </c>
      <c r="R314">
        <f t="shared" ca="1" si="197"/>
        <v>71252.061640578133</v>
      </c>
      <c r="S314">
        <f t="shared" ca="1" si="198"/>
        <v>70303.614348932533</v>
      </c>
      <c r="T314">
        <f t="shared" ca="1" si="199"/>
        <v>334170.20793203166</v>
      </c>
      <c r="U314">
        <f t="shared" ca="1" si="200"/>
        <v>138066.11403731984</v>
      </c>
      <c r="V314">
        <f t="shared" ca="1" si="201"/>
        <v>196104.09389471181</v>
      </c>
      <c r="AF314" s="7">
        <f t="shared" ca="1" si="156"/>
        <v>1</v>
      </c>
      <c r="AG314">
        <f t="shared" ca="1" si="157"/>
        <v>0</v>
      </c>
      <c r="AI314" s="8"/>
      <c r="AN314" s="7">
        <f ca="1">IF(Table1[[#This Row],[Column5]]="Teaching",1,0)</f>
        <v>0</v>
      </c>
      <c r="AO314">
        <f ca="1">IF(Table1[[#This Row],[Column5]]="Health",1,0)</f>
        <v>0</v>
      </c>
      <c r="AP314">
        <f ca="1">IF(Table1[[#This Row],[Column5]]="IT",1,0)</f>
        <v>0</v>
      </c>
      <c r="AQ314">
        <f ca="1">IF(Table1[[#This Row],[Column5]]="Construction",1,0)</f>
        <v>0</v>
      </c>
      <c r="AR314">
        <f ca="1">IF(Table1[[#This Row],[Column5]]="Agriculture",1,0)</f>
        <v>1</v>
      </c>
      <c r="AS314">
        <f ca="1">IF(Table1[[#This Row],[Column5]]="General",1,0)</f>
        <v>0</v>
      </c>
      <c r="AT314" s="8"/>
      <c r="AZ314" s="7">
        <f t="shared" ca="1" si="194"/>
        <v>30652.493072147376</v>
      </c>
      <c r="BC314" s="8"/>
      <c r="BE314" s="7">
        <f t="shared" ca="1" si="178"/>
        <v>0</v>
      </c>
      <c r="BG314" s="8"/>
      <c r="BI314" s="7"/>
      <c r="BJ314" s="21">
        <f t="shared" ca="1" si="179"/>
        <v>0.95369347606129262</v>
      </c>
      <c r="BK314">
        <f t="shared" ca="1" si="180"/>
        <v>0</v>
      </c>
      <c r="BL314" s="8"/>
      <c r="BN314" s="7">
        <f t="shared" ca="1" si="181"/>
        <v>0</v>
      </c>
      <c r="BO314" s="42">
        <f t="shared" ca="1" si="182"/>
        <v>0</v>
      </c>
      <c r="BP314" s="42">
        <f t="shared" ca="1" si="183"/>
        <v>0</v>
      </c>
      <c r="BQ314" s="42">
        <f t="shared" ca="1" si="184"/>
        <v>0</v>
      </c>
      <c r="BR314" s="42">
        <f t="shared" ca="1" si="185"/>
        <v>0</v>
      </c>
      <c r="BS314" s="42">
        <f t="shared" ca="1" si="186"/>
        <v>0</v>
      </c>
      <c r="BT314" s="42">
        <f t="shared" ca="1" si="187"/>
        <v>0</v>
      </c>
      <c r="BU314" s="42">
        <f t="shared" ca="1" si="188"/>
        <v>0</v>
      </c>
      <c r="BV314" s="42">
        <f t="shared" ca="1" si="189"/>
        <v>0</v>
      </c>
      <c r="BW314" s="42">
        <f t="shared" ca="1" si="190"/>
        <v>0</v>
      </c>
      <c r="BX314" s="8">
        <f t="shared" ca="1" si="191"/>
        <v>31761</v>
      </c>
      <c r="BZ314" s="7">
        <f t="shared" ca="1" si="192"/>
        <v>1</v>
      </c>
      <c r="CA314" s="42"/>
      <c r="CB314" s="42"/>
      <c r="CC314" s="42"/>
      <c r="CD314" s="8"/>
      <c r="CF314" s="7">
        <f t="shared" ca="1" si="193"/>
        <v>0</v>
      </c>
      <c r="CG314" s="42"/>
      <c r="CH314" s="8"/>
    </row>
    <row r="315" spans="2:86" x14ac:dyDescent="0.3">
      <c r="B315">
        <f t="shared" ca="1" si="158"/>
        <v>1</v>
      </c>
      <c r="C315" t="str">
        <f t="shared" ca="1" si="159"/>
        <v>Men</v>
      </c>
      <c r="D315">
        <f t="shared" ca="1" si="160"/>
        <v>41</v>
      </c>
      <c r="E315">
        <f t="shared" ca="1" si="161"/>
        <v>5</v>
      </c>
      <c r="F315" t="str">
        <f ca="1">VLOOKUP(E315,$Y$4:$Z$10:Z320,2,0)</f>
        <v>General</v>
      </c>
      <c r="G315">
        <f t="shared" ca="1" si="162"/>
        <v>3</v>
      </c>
      <c r="H315" t="str">
        <f t="shared" ca="1" si="163"/>
        <v>University</v>
      </c>
      <c r="I315">
        <f t="shared" ca="1" si="164"/>
        <v>4</v>
      </c>
      <c r="J315">
        <f t="shared" ca="1" si="165"/>
        <v>3</v>
      </c>
      <c r="K315">
        <f t="shared" ca="1" si="166"/>
        <v>29770</v>
      </c>
      <c r="L315">
        <f t="shared" ca="1" si="167"/>
        <v>3</v>
      </c>
      <c r="M315" t="str">
        <f t="shared" ca="1" si="168"/>
        <v>Northwest Ter</v>
      </c>
      <c r="N315">
        <f t="shared" ca="1" si="195"/>
        <v>148850</v>
      </c>
      <c r="O315">
        <f t="shared" ca="1" si="170"/>
        <v>111913.30174217011</v>
      </c>
      <c r="P315">
        <f t="shared" ca="1" si="196"/>
        <v>67736.467382927804</v>
      </c>
      <c r="Q315">
        <f t="shared" ca="1" si="172"/>
        <v>26370</v>
      </c>
      <c r="R315">
        <f t="shared" ca="1" si="197"/>
        <v>48092.609820814374</v>
      </c>
      <c r="S315">
        <f t="shared" ca="1" si="198"/>
        <v>13796.612924145662</v>
      </c>
      <c r="T315">
        <f t="shared" ca="1" si="199"/>
        <v>230383.08030707345</v>
      </c>
      <c r="U315">
        <f t="shared" ca="1" si="200"/>
        <v>186375.91156298449</v>
      </c>
      <c r="V315">
        <f t="shared" ca="1" si="201"/>
        <v>44007.168744088965</v>
      </c>
      <c r="AF315" s="7">
        <f t="shared" ca="1" si="156"/>
        <v>0</v>
      </c>
      <c r="AG315">
        <f t="shared" ca="1" si="157"/>
        <v>1</v>
      </c>
      <c r="AI315" s="8"/>
      <c r="AN315" s="7">
        <f ca="1">IF(Table1[[#This Row],[Column5]]="Teaching",1,0)</f>
        <v>0</v>
      </c>
      <c r="AO315">
        <f ca="1">IF(Table1[[#This Row],[Column5]]="Health",1,0)</f>
        <v>0</v>
      </c>
      <c r="AP315">
        <f ca="1">IF(Table1[[#This Row],[Column5]]="IT",1,0)</f>
        <v>0</v>
      </c>
      <c r="AQ315">
        <f ca="1">IF(Table1[[#This Row],[Column5]]="Construction",1,0)</f>
        <v>0</v>
      </c>
      <c r="AR315">
        <f ca="1">IF(Table1[[#This Row],[Column5]]="Agriculture",1,0)</f>
        <v>0</v>
      </c>
      <c r="AS315">
        <f ca="1">IF(Table1[[#This Row],[Column5]]="General",1,0)</f>
        <v>1</v>
      </c>
      <c r="AT315" s="8"/>
      <c r="AZ315" s="7">
        <f t="shared" ca="1" si="194"/>
        <v>28786.282710092648</v>
      </c>
      <c r="BC315" s="8"/>
      <c r="BE315" s="7">
        <f t="shared" ca="1" si="178"/>
        <v>0</v>
      </c>
      <c r="BG315" s="8"/>
      <c r="BI315" s="7"/>
      <c r="BJ315" s="21">
        <f t="shared" ca="1" si="179"/>
        <v>0.24279153713097013</v>
      </c>
      <c r="BK315">
        <f t="shared" ca="1" si="180"/>
        <v>1</v>
      </c>
      <c r="BL315" s="8"/>
      <c r="BN315" s="7">
        <f t="shared" ca="1" si="181"/>
        <v>0</v>
      </c>
      <c r="BO315" s="42">
        <f t="shared" ca="1" si="182"/>
        <v>0</v>
      </c>
      <c r="BP315" s="42">
        <f t="shared" ca="1" si="183"/>
        <v>0</v>
      </c>
      <c r="BQ315" s="42">
        <f t="shared" ca="1" si="184"/>
        <v>0</v>
      </c>
      <c r="BR315" s="42">
        <f t="shared" ca="1" si="185"/>
        <v>0</v>
      </c>
      <c r="BS315" s="42">
        <f t="shared" ca="1" si="186"/>
        <v>0</v>
      </c>
      <c r="BT315" s="42">
        <f t="shared" ca="1" si="187"/>
        <v>0</v>
      </c>
      <c r="BU315" s="42">
        <f t="shared" ca="1" si="188"/>
        <v>0</v>
      </c>
      <c r="BV315" s="42">
        <f t="shared" ca="1" si="189"/>
        <v>0</v>
      </c>
      <c r="BW315" s="42">
        <f t="shared" ca="1" si="190"/>
        <v>0</v>
      </c>
      <c r="BX315" s="8">
        <f t="shared" ca="1" si="191"/>
        <v>0</v>
      </c>
      <c r="BZ315" s="7">
        <f t="shared" ca="1" si="192"/>
        <v>1</v>
      </c>
      <c r="CA315" s="42"/>
      <c r="CB315" s="42"/>
      <c r="CC315" s="42"/>
      <c r="CD315" s="8"/>
      <c r="CF315" s="7">
        <f t="shared" ca="1" si="193"/>
        <v>42</v>
      </c>
      <c r="CG315" s="42"/>
      <c r="CH315" s="8"/>
    </row>
    <row r="316" spans="2:86" x14ac:dyDescent="0.3">
      <c r="B316">
        <f t="shared" ca="1" si="158"/>
        <v>2</v>
      </c>
      <c r="C316" t="str">
        <f t="shared" ca="1" si="159"/>
        <v>Women</v>
      </c>
      <c r="D316">
        <f t="shared" ca="1" si="160"/>
        <v>35</v>
      </c>
      <c r="E316">
        <f t="shared" ca="1" si="161"/>
        <v>6</v>
      </c>
      <c r="F316" t="str">
        <f ca="1">VLOOKUP(E316,$Y$4:$Z$10:Z321,2,0)</f>
        <v>Agriculture</v>
      </c>
      <c r="G316">
        <f t="shared" ca="1" si="162"/>
        <v>2</v>
      </c>
      <c r="H316" t="str">
        <f t="shared" ca="1" si="163"/>
        <v>College</v>
      </c>
      <c r="I316">
        <f t="shared" ca="1" si="164"/>
        <v>0</v>
      </c>
      <c r="J316">
        <f t="shared" ca="1" si="165"/>
        <v>1</v>
      </c>
      <c r="K316">
        <f t="shared" ca="1" si="166"/>
        <v>57359</v>
      </c>
      <c r="L316">
        <f t="shared" ca="1" si="167"/>
        <v>3</v>
      </c>
      <c r="M316" t="str">
        <f t="shared" ca="1" si="168"/>
        <v>Northwest Ter</v>
      </c>
      <c r="N316">
        <f t="shared" ca="1" si="195"/>
        <v>344154</v>
      </c>
      <c r="O316">
        <f t="shared" ca="1" si="170"/>
        <v>18201.943932167069</v>
      </c>
      <c r="P316">
        <f t="shared" ca="1" si="196"/>
        <v>48024.421811035761</v>
      </c>
      <c r="Q316">
        <f t="shared" ca="1" si="172"/>
        <v>29840</v>
      </c>
      <c r="R316">
        <f t="shared" ca="1" si="197"/>
        <v>14414.916695549113</v>
      </c>
      <c r="S316">
        <f t="shared" ca="1" si="198"/>
        <v>8768.5757890690802</v>
      </c>
      <c r="T316">
        <f t="shared" ca="1" si="199"/>
        <v>400946.99760010483</v>
      </c>
      <c r="U316">
        <f t="shared" ca="1" si="200"/>
        <v>62456.860627716174</v>
      </c>
      <c r="V316">
        <f t="shared" ca="1" si="201"/>
        <v>338490.13697238866</v>
      </c>
      <c r="AF316" s="7">
        <f t="shared" ca="1" si="156"/>
        <v>0</v>
      </c>
      <c r="AG316">
        <f t="shared" ca="1" si="157"/>
        <v>1</v>
      </c>
      <c r="AI316" s="8"/>
      <c r="AN316" s="7">
        <f ca="1">IF(Table1[[#This Row],[Column5]]="Teaching",1,0)</f>
        <v>0</v>
      </c>
      <c r="AO316">
        <f ca="1">IF(Table1[[#This Row],[Column5]]="Health",1,0)</f>
        <v>0</v>
      </c>
      <c r="AP316">
        <f ca="1">IF(Table1[[#This Row],[Column5]]="IT",1,0)</f>
        <v>0</v>
      </c>
      <c r="AQ316">
        <f ca="1">IF(Table1[[#This Row],[Column5]]="Construction",1,0)</f>
        <v>0</v>
      </c>
      <c r="AR316">
        <f ca="1">IF(Table1[[#This Row],[Column5]]="Agriculture",1,0)</f>
        <v>1</v>
      </c>
      <c r="AS316">
        <f ca="1">IF(Table1[[#This Row],[Column5]]="General",1,0)</f>
        <v>0</v>
      </c>
      <c r="AT316" s="8"/>
      <c r="AZ316" s="7">
        <f t="shared" ca="1" si="194"/>
        <v>18606.593583099129</v>
      </c>
      <c r="BC316" s="8"/>
      <c r="BE316" s="7">
        <f t="shared" ca="1" si="178"/>
        <v>0</v>
      </c>
      <c r="BG316" s="8"/>
      <c r="BI316" s="7"/>
      <c r="BJ316" s="21">
        <f t="shared" ca="1" si="179"/>
        <v>0.75185288372301051</v>
      </c>
      <c r="BK316">
        <f t="shared" ca="1" si="180"/>
        <v>0</v>
      </c>
      <c r="BL316" s="8"/>
      <c r="BN316" s="7">
        <f t="shared" ca="1" si="181"/>
        <v>29770</v>
      </c>
      <c r="BO316" s="42">
        <f t="shared" ca="1" si="182"/>
        <v>0</v>
      </c>
      <c r="BP316" s="42">
        <f t="shared" ca="1" si="183"/>
        <v>29770</v>
      </c>
      <c r="BQ316" s="42">
        <f t="shared" ca="1" si="184"/>
        <v>0</v>
      </c>
      <c r="BR316" s="42">
        <f t="shared" ca="1" si="185"/>
        <v>0</v>
      </c>
      <c r="BS316" s="42">
        <f t="shared" ca="1" si="186"/>
        <v>0</v>
      </c>
      <c r="BT316" s="42">
        <f t="shared" ca="1" si="187"/>
        <v>0</v>
      </c>
      <c r="BU316" s="42">
        <f t="shared" ca="1" si="188"/>
        <v>0</v>
      </c>
      <c r="BV316" s="42">
        <f t="shared" ca="1" si="189"/>
        <v>0</v>
      </c>
      <c r="BW316" s="42">
        <f t="shared" ca="1" si="190"/>
        <v>0</v>
      </c>
      <c r="BX316" s="8">
        <f t="shared" ca="1" si="191"/>
        <v>0</v>
      </c>
      <c r="BZ316" s="7">
        <f t="shared" ca="1" si="192"/>
        <v>1</v>
      </c>
      <c r="CA316" s="42"/>
      <c r="CB316" s="42"/>
      <c r="CC316" s="42"/>
      <c r="CD316" s="8"/>
      <c r="CF316" s="7">
        <f t="shared" ca="1" si="193"/>
        <v>0</v>
      </c>
      <c r="CG316" s="42"/>
      <c r="CH316" s="8"/>
    </row>
    <row r="317" spans="2:86" x14ac:dyDescent="0.3">
      <c r="B317">
        <f t="shared" ca="1" si="158"/>
        <v>2</v>
      </c>
      <c r="C317" t="str">
        <f t="shared" ca="1" si="159"/>
        <v>Women</v>
      </c>
      <c r="D317">
        <f t="shared" ca="1" si="160"/>
        <v>25</v>
      </c>
      <c r="E317">
        <f t="shared" ca="1" si="161"/>
        <v>3</v>
      </c>
      <c r="F317" t="str">
        <f ca="1">VLOOKUP(E317,$Y$4:$Z$10:Z322,2,0)</f>
        <v>Teaching</v>
      </c>
      <c r="G317">
        <f t="shared" ca="1" si="162"/>
        <v>1</v>
      </c>
      <c r="H317" t="str">
        <f t="shared" ca="1" si="163"/>
        <v>Highschool</v>
      </c>
      <c r="I317">
        <f t="shared" ca="1" si="164"/>
        <v>2</v>
      </c>
      <c r="J317">
        <f t="shared" ca="1" si="165"/>
        <v>1</v>
      </c>
      <c r="K317">
        <f t="shared" ca="1" si="166"/>
        <v>29368</v>
      </c>
      <c r="L317">
        <f t="shared" ca="1" si="167"/>
        <v>5</v>
      </c>
      <c r="M317" t="str">
        <f t="shared" ca="1" si="168"/>
        <v>Saskatchewan</v>
      </c>
      <c r="N317">
        <f t="shared" ca="1" si="195"/>
        <v>88104</v>
      </c>
      <c r="O317">
        <f t="shared" ca="1" si="170"/>
        <v>79740.205135119657</v>
      </c>
      <c r="P317">
        <f t="shared" ca="1" si="196"/>
        <v>19382.390161570969</v>
      </c>
      <c r="Q317">
        <f t="shared" ca="1" si="172"/>
        <v>1696</v>
      </c>
      <c r="R317">
        <f t="shared" ca="1" si="197"/>
        <v>35746.276693954831</v>
      </c>
      <c r="S317">
        <f t="shared" ca="1" si="198"/>
        <v>40408.675412275843</v>
      </c>
      <c r="T317">
        <f t="shared" ca="1" si="199"/>
        <v>147895.0655738468</v>
      </c>
      <c r="U317">
        <f t="shared" ca="1" si="200"/>
        <v>117182.48182907449</v>
      </c>
      <c r="V317">
        <f t="shared" ca="1" si="201"/>
        <v>30712.583744772317</v>
      </c>
      <c r="AF317" s="7">
        <f t="shared" ca="1" si="156"/>
        <v>0</v>
      </c>
      <c r="AG317">
        <f t="shared" ca="1" si="157"/>
        <v>1</v>
      </c>
      <c r="AI317" s="8"/>
      <c r="AN317" s="7">
        <f ca="1">IF(Table1[[#This Row],[Column5]]="Teaching",1,0)</f>
        <v>1</v>
      </c>
      <c r="AO317">
        <f ca="1">IF(Table1[[#This Row],[Column5]]="Health",1,0)</f>
        <v>0</v>
      </c>
      <c r="AP317">
        <f ca="1">IF(Table1[[#This Row],[Column5]]="IT",1,0)</f>
        <v>0</v>
      </c>
      <c r="AQ317">
        <f ca="1">IF(Table1[[#This Row],[Column5]]="Construction",1,0)</f>
        <v>0</v>
      </c>
      <c r="AR317">
        <f ca="1">IF(Table1[[#This Row],[Column5]]="Agriculture",1,0)</f>
        <v>0</v>
      </c>
      <c r="AS317">
        <f ca="1">IF(Table1[[#This Row],[Column5]]="General",1,0)</f>
        <v>0</v>
      </c>
      <c r="AT317" s="8"/>
      <c r="AZ317" s="7">
        <f t="shared" ca="1" si="194"/>
        <v>22578.822460975935</v>
      </c>
      <c r="BC317" s="8"/>
      <c r="BE317" s="7">
        <f t="shared" ca="1" si="178"/>
        <v>0</v>
      </c>
      <c r="BG317" s="8"/>
      <c r="BI317" s="7"/>
      <c r="BJ317" s="21">
        <f t="shared" ca="1" si="179"/>
        <v>5.288895067954192E-2</v>
      </c>
      <c r="BK317">
        <f t="shared" ca="1" si="180"/>
        <v>1</v>
      </c>
      <c r="BL317" s="8"/>
      <c r="BN317" s="7">
        <f t="shared" ca="1" si="181"/>
        <v>0</v>
      </c>
      <c r="BO317" s="42">
        <f t="shared" ca="1" si="182"/>
        <v>0</v>
      </c>
      <c r="BP317" s="42">
        <f t="shared" ca="1" si="183"/>
        <v>57359</v>
      </c>
      <c r="BQ317" s="42">
        <f t="shared" ca="1" si="184"/>
        <v>0</v>
      </c>
      <c r="BR317" s="42">
        <f t="shared" ca="1" si="185"/>
        <v>0</v>
      </c>
      <c r="BS317" s="42">
        <f t="shared" ca="1" si="186"/>
        <v>0</v>
      </c>
      <c r="BT317" s="42">
        <f t="shared" ca="1" si="187"/>
        <v>0</v>
      </c>
      <c r="BU317" s="42">
        <f t="shared" ca="1" si="188"/>
        <v>0</v>
      </c>
      <c r="BV317" s="42">
        <f t="shared" ca="1" si="189"/>
        <v>0</v>
      </c>
      <c r="BW317" s="42">
        <f t="shared" ca="1" si="190"/>
        <v>0</v>
      </c>
      <c r="BX317" s="8">
        <f t="shared" ca="1" si="191"/>
        <v>0</v>
      </c>
      <c r="BZ317" s="7">
        <f t="shared" ca="1" si="192"/>
        <v>0</v>
      </c>
      <c r="CA317" s="42"/>
      <c r="CB317" s="42"/>
      <c r="CC317" s="42"/>
      <c r="CD317" s="8"/>
      <c r="CF317" s="7">
        <f t="shared" ca="1" si="193"/>
        <v>35</v>
      </c>
      <c r="CG317" s="42"/>
      <c r="CH317" s="8"/>
    </row>
    <row r="318" spans="2:86" x14ac:dyDescent="0.3">
      <c r="B318">
        <f t="shared" ca="1" si="158"/>
        <v>2</v>
      </c>
      <c r="C318" t="str">
        <f t="shared" ca="1" si="159"/>
        <v>Women</v>
      </c>
      <c r="D318">
        <f t="shared" ca="1" si="160"/>
        <v>27</v>
      </c>
      <c r="E318">
        <f t="shared" ca="1" si="161"/>
        <v>1</v>
      </c>
      <c r="F318" t="str">
        <f ca="1">VLOOKUP(E318,$Y$4:$Z$10:Z323,2,0)</f>
        <v>Health</v>
      </c>
      <c r="G318">
        <f t="shared" ca="1" si="162"/>
        <v>5</v>
      </c>
      <c r="H318" t="str">
        <f t="shared" ca="1" si="163"/>
        <v>Other</v>
      </c>
      <c r="I318">
        <f t="shared" ca="1" si="164"/>
        <v>2</v>
      </c>
      <c r="J318">
        <f t="shared" ca="1" si="165"/>
        <v>3</v>
      </c>
      <c r="K318">
        <f t="shared" ca="1" si="166"/>
        <v>73741</v>
      </c>
      <c r="L318">
        <f t="shared" ca="1" si="167"/>
        <v>10</v>
      </c>
      <c r="M318" t="str">
        <f t="shared" ca="1" si="168"/>
        <v>Nova Scotia</v>
      </c>
      <c r="N318">
        <f t="shared" ca="1" si="195"/>
        <v>442446</v>
      </c>
      <c r="O318">
        <f t="shared" ca="1" si="170"/>
        <v>423458.85154773045</v>
      </c>
      <c r="P318">
        <f t="shared" ca="1" si="196"/>
        <v>25648.933443902304</v>
      </c>
      <c r="Q318">
        <f t="shared" ca="1" si="172"/>
        <v>13371</v>
      </c>
      <c r="R318">
        <f t="shared" ca="1" si="197"/>
        <v>105653.33504834327</v>
      </c>
      <c r="S318">
        <f t="shared" ca="1" si="198"/>
        <v>109326.75828363493</v>
      </c>
      <c r="T318">
        <f t="shared" ca="1" si="199"/>
        <v>577421.6917275372</v>
      </c>
      <c r="U318">
        <f t="shared" ca="1" si="200"/>
        <v>542483.18659607368</v>
      </c>
      <c r="V318">
        <f t="shared" ca="1" si="201"/>
        <v>34938.50513146352</v>
      </c>
      <c r="AF318" s="7">
        <f t="shared" ca="1" si="156"/>
        <v>1</v>
      </c>
      <c r="AG318">
        <f t="shared" ca="1" si="157"/>
        <v>0</v>
      </c>
      <c r="AI318" s="8"/>
      <c r="AN318" s="7">
        <f ca="1">IF(Table1[[#This Row],[Column5]]="Teaching",1,0)</f>
        <v>0</v>
      </c>
      <c r="AO318">
        <f ca="1">IF(Table1[[#This Row],[Column5]]="Health",1,0)</f>
        <v>1</v>
      </c>
      <c r="AP318">
        <f ca="1">IF(Table1[[#This Row],[Column5]]="IT",1,0)</f>
        <v>0</v>
      </c>
      <c r="AQ318">
        <f ca="1">IF(Table1[[#This Row],[Column5]]="Construction",1,0)</f>
        <v>0</v>
      </c>
      <c r="AR318">
        <f ca="1">IF(Table1[[#This Row],[Column5]]="Agriculture",1,0)</f>
        <v>0</v>
      </c>
      <c r="AS318">
        <f ca="1">IF(Table1[[#This Row],[Column5]]="General",1,0)</f>
        <v>0</v>
      </c>
      <c r="AT318" s="8"/>
      <c r="AZ318" s="7">
        <f t="shared" ca="1" si="194"/>
        <v>48024.421811035761</v>
      </c>
      <c r="BC318" s="8"/>
      <c r="BE318" s="7">
        <f t="shared" ca="1" si="178"/>
        <v>0</v>
      </c>
      <c r="BG318" s="8"/>
      <c r="BI318" s="7"/>
      <c r="BJ318" s="21">
        <f t="shared" ca="1" si="179"/>
        <v>0.90506906763733375</v>
      </c>
      <c r="BK318">
        <f t="shared" ca="1" si="180"/>
        <v>0</v>
      </c>
      <c r="BL318" s="8"/>
      <c r="BN318" s="7">
        <f t="shared" ca="1" si="181"/>
        <v>0</v>
      </c>
      <c r="BO318" s="42">
        <f t="shared" ca="1" si="182"/>
        <v>0</v>
      </c>
      <c r="BP318" s="42">
        <f t="shared" ca="1" si="183"/>
        <v>0</v>
      </c>
      <c r="BQ318" s="42">
        <f t="shared" ca="1" si="184"/>
        <v>0</v>
      </c>
      <c r="BR318" s="42">
        <f t="shared" ca="1" si="185"/>
        <v>29368</v>
      </c>
      <c r="BS318" s="42">
        <f t="shared" ca="1" si="186"/>
        <v>0</v>
      </c>
      <c r="BT318" s="42">
        <f t="shared" ca="1" si="187"/>
        <v>0</v>
      </c>
      <c r="BU318" s="42">
        <f t="shared" ca="1" si="188"/>
        <v>0</v>
      </c>
      <c r="BV318" s="42">
        <f t="shared" ca="1" si="189"/>
        <v>0</v>
      </c>
      <c r="BW318" s="42">
        <f t="shared" ca="1" si="190"/>
        <v>0</v>
      </c>
      <c r="BX318" s="8">
        <f t="shared" ca="1" si="191"/>
        <v>0</v>
      </c>
      <c r="BZ318" s="7">
        <f t="shared" ca="1" si="192"/>
        <v>1</v>
      </c>
      <c r="CA318" s="42"/>
      <c r="CB318" s="42"/>
      <c r="CC318" s="42"/>
      <c r="CD318" s="8"/>
      <c r="CF318" s="7">
        <f t="shared" ca="1" si="193"/>
        <v>0</v>
      </c>
      <c r="CG318" s="42"/>
      <c r="CH318" s="8"/>
    </row>
    <row r="319" spans="2:86" x14ac:dyDescent="0.3">
      <c r="B319">
        <f t="shared" ca="1" si="158"/>
        <v>1</v>
      </c>
      <c r="C319" t="str">
        <f t="shared" ca="1" si="159"/>
        <v>Men</v>
      </c>
      <c r="D319">
        <f t="shared" ca="1" si="160"/>
        <v>34</v>
      </c>
      <c r="E319">
        <f t="shared" ca="1" si="161"/>
        <v>6</v>
      </c>
      <c r="F319" t="str">
        <f ca="1">VLOOKUP(E319,$Y$4:$Z$10:Z324,2,0)</f>
        <v>Agriculture</v>
      </c>
      <c r="G319">
        <f t="shared" ca="1" si="162"/>
        <v>3</v>
      </c>
      <c r="H319" t="str">
        <f t="shared" ca="1" si="163"/>
        <v>University</v>
      </c>
      <c r="I319">
        <f t="shared" ca="1" si="164"/>
        <v>4</v>
      </c>
      <c r="J319">
        <f t="shared" ca="1" si="165"/>
        <v>2</v>
      </c>
      <c r="K319">
        <f t="shared" ca="1" si="166"/>
        <v>30881</v>
      </c>
      <c r="L319">
        <f t="shared" ca="1" si="167"/>
        <v>11</v>
      </c>
      <c r="M319" t="str">
        <f t="shared" ca="1" si="168"/>
        <v>Prince Edward Island</v>
      </c>
      <c r="N319">
        <f t="shared" ca="1" si="195"/>
        <v>92643</v>
      </c>
      <c r="O319">
        <f t="shared" ca="1" si="170"/>
        <v>62765.077006617277</v>
      </c>
      <c r="P319">
        <f t="shared" ca="1" si="196"/>
        <v>59728.330924571899</v>
      </c>
      <c r="Q319">
        <f t="shared" ca="1" si="172"/>
        <v>47570</v>
      </c>
      <c r="R319">
        <f t="shared" ca="1" si="197"/>
        <v>1950.8967349505497</v>
      </c>
      <c r="S319">
        <f t="shared" ca="1" si="198"/>
        <v>27795.075479170177</v>
      </c>
      <c r="T319">
        <f t="shared" ca="1" si="199"/>
        <v>180166.40640374209</v>
      </c>
      <c r="U319">
        <f t="shared" ca="1" si="200"/>
        <v>112285.97374156782</v>
      </c>
      <c r="V319">
        <f t="shared" ca="1" si="201"/>
        <v>67880.432662174266</v>
      </c>
      <c r="AF319" s="7">
        <f t="shared" ca="1" si="156"/>
        <v>1</v>
      </c>
      <c r="AG319">
        <f t="shared" ca="1" si="157"/>
        <v>0</v>
      </c>
      <c r="AI319" s="8"/>
      <c r="AN319" s="7">
        <f ca="1">IF(Table1[[#This Row],[Column5]]="Teaching",1,0)</f>
        <v>0</v>
      </c>
      <c r="AO319">
        <f ca="1">IF(Table1[[#This Row],[Column5]]="Health",1,0)</f>
        <v>0</v>
      </c>
      <c r="AP319">
        <f ca="1">IF(Table1[[#This Row],[Column5]]="IT",1,0)</f>
        <v>0</v>
      </c>
      <c r="AQ319">
        <f ca="1">IF(Table1[[#This Row],[Column5]]="Construction",1,0)</f>
        <v>0</v>
      </c>
      <c r="AR319">
        <f ca="1">IF(Table1[[#This Row],[Column5]]="Agriculture",1,0)</f>
        <v>1</v>
      </c>
      <c r="AS319">
        <f ca="1">IF(Table1[[#This Row],[Column5]]="General",1,0)</f>
        <v>0</v>
      </c>
      <c r="AT319" s="8"/>
      <c r="AZ319" s="7">
        <f t="shared" ca="1" si="194"/>
        <v>19382.390161570969</v>
      </c>
      <c r="BC319" s="8"/>
      <c r="BE319" s="7">
        <f t="shared" ca="1" si="178"/>
        <v>1</v>
      </c>
      <c r="BG319" s="8"/>
      <c r="BI319" s="7"/>
      <c r="BJ319" s="21">
        <f t="shared" ca="1" si="179"/>
        <v>0.95708595296992272</v>
      </c>
      <c r="BK319">
        <f t="shared" ca="1" si="180"/>
        <v>0</v>
      </c>
      <c r="BL319" s="8"/>
      <c r="BN319" s="7">
        <f t="shared" ca="1" si="181"/>
        <v>0</v>
      </c>
      <c r="BO319" s="42">
        <f t="shared" ca="1" si="182"/>
        <v>0</v>
      </c>
      <c r="BP319" s="42">
        <f t="shared" ca="1" si="183"/>
        <v>0</v>
      </c>
      <c r="BQ319" s="42">
        <f t="shared" ca="1" si="184"/>
        <v>0</v>
      </c>
      <c r="BR319" s="42">
        <f t="shared" ca="1" si="185"/>
        <v>0</v>
      </c>
      <c r="BS319" s="42">
        <f t="shared" ca="1" si="186"/>
        <v>0</v>
      </c>
      <c r="BT319" s="42">
        <f t="shared" ca="1" si="187"/>
        <v>0</v>
      </c>
      <c r="BU319" s="42">
        <f t="shared" ca="1" si="188"/>
        <v>0</v>
      </c>
      <c r="BV319" s="42">
        <f t="shared" ca="1" si="189"/>
        <v>0</v>
      </c>
      <c r="BW319" s="42">
        <f t="shared" ca="1" si="190"/>
        <v>73741</v>
      </c>
      <c r="BX319" s="8">
        <f t="shared" ca="1" si="191"/>
        <v>0</v>
      </c>
      <c r="BZ319" s="7">
        <f t="shared" ca="1" si="192"/>
        <v>1</v>
      </c>
      <c r="CA319" s="42"/>
      <c r="CB319" s="42"/>
      <c r="CC319" s="42"/>
      <c r="CD319" s="8"/>
      <c r="CF319" s="7">
        <f t="shared" ca="1" si="193"/>
        <v>0</v>
      </c>
      <c r="CG319" s="42"/>
      <c r="CH319" s="8"/>
    </row>
    <row r="320" spans="2:86" x14ac:dyDescent="0.3">
      <c r="B320">
        <f t="shared" ca="1" si="158"/>
        <v>1</v>
      </c>
      <c r="C320" t="str">
        <f t="shared" ca="1" si="159"/>
        <v>Men</v>
      </c>
      <c r="D320">
        <f t="shared" ca="1" si="160"/>
        <v>40</v>
      </c>
      <c r="E320">
        <f t="shared" ca="1" si="161"/>
        <v>2</v>
      </c>
      <c r="F320" t="str">
        <f ca="1">VLOOKUP(E320,$Y$4:$Z$10:Z325,2,0)</f>
        <v>Construction</v>
      </c>
      <c r="G320">
        <f t="shared" ca="1" si="162"/>
        <v>4</v>
      </c>
      <c r="H320" t="str">
        <f t="shared" ca="1" si="163"/>
        <v>Technical</v>
      </c>
      <c r="I320">
        <f t="shared" ca="1" si="164"/>
        <v>4</v>
      </c>
      <c r="J320">
        <f t="shared" ca="1" si="165"/>
        <v>3</v>
      </c>
      <c r="K320">
        <f t="shared" ca="1" si="166"/>
        <v>83603</v>
      </c>
      <c r="L320">
        <f t="shared" ca="1" si="167"/>
        <v>3</v>
      </c>
      <c r="M320" t="str">
        <f t="shared" ca="1" si="168"/>
        <v>Northwest Ter</v>
      </c>
      <c r="N320">
        <f t="shared" ca="1" si="195"/>
        <v>418015</v>
      </c>
      <c r="O320">
        <f t="shared" ca="1" si="170"/>
        <v>349841.39329333219</v>
      </c>
      <c r="P320">
        <f t="shared" ca="1" si="196"/>
        <v>234871.27981115459</v>
      </c>
      <c r="Q320">
        <f t="shared" ca="1" si="172"/>
        <v>192331</v>
      </c>
      <c r="R320">
        <f t="shared" ca="1" si="197"/>
        <v>105644.61562544115</v>
      </c>
      <c r="S320">
        <f t="shared" ca="1" si="198"/>
        <v>59298.063586950848</v>
      </c>
      <c r="T320">
        <f t="shared" ca="1" si="199"/>
        <v>712184.34339810547</v>
      </c>
      <c r="U320">
        <f t="shared" ca="1" si="200"/>
        <v>647817.00891877338</v>
      </c>
      <c r="V320">
        <f t="shared" ca="1" si="201"/>
        <v>64367.334479332087</v>
      </c>
      <c r="AF320" s="7">
        <f t="shared" ca="1" si="156"/>
        <v>0</v>
      </c>
      <c r="AG320">
        <f t="shared" ca="1" si="157"/>
        <v>1</v>
      </c>
      <c r="AI320" s="8"/>
      <c r="AN320" s="7">
        <f ca="1">IF(Table1[[#This Row],[Column5]]="Teaching",1,0)</f>
        <v>0</v>
      </c>
      <c r="AO320">
        <f ca="1">IF(Table1[[#This Row],[Column5]]="Health",1,0)</f>
        <v>0</v>
      </c>
      <c r="AP320">
        <f ca="1">IF(Table1[[#This Row],[Column5]]="IT",1,0)</f>
        <v>0</v>
      </c>
      <c r="AQ320">
        <f ca="1">IF(Table1[[#This Row],[Column5]]="Construction",1,0)</f>
        <v>1</v>
      </c>
      <c r="AR320">
        <f ca="1">IF(Table1[[#This Row],[Column5]]="Agriculture",1,0)</f>
        <v>0</v>
      </c>
      <c r="AS320">
        <f ca="1">IF(Table1[[#This Row],[Column5]]="General",1,0)</f>
        <v>0</v>
      </c>
      <c r="AT320" s="8"/>
      <c r="AZ320" s="7">
        <f t="shared" ca="1" si="194"/>
        <v>8549.6444813007674</v>
      </c>
      <c r="BC320" s="8"/>
      <c r="BE320" s="7">
        <f t="shared" ca="1" si="178"/>
        <v>0</v>
      </c>
      <c r="BG320" s="8"/>
      <c r="BI320" s="7"/>
      <c r="BJ320" s="21">
        <f t="shared" ca="1" si="179"/>
        <v>0.67749400393572401</v>
      </c>
      <c r="BK320">
        <f t="shared" ca="1" si="180"/>
        <v>0</v>
      </c>
      <c r="BL320" s="8"/>
      <c r="BN320" s="7">
        <f t="shared" ca="1" si="181"/>
        <v>0</v>
      </c>
      <c r="BO320" s="42">
        <f t="shared" ca="1" si="182"/>
        <v>0</v>
      </c>
      <c r="BP320" s="42">
        <f t="shared" ca="1" si="183"/>
        <v>0</v>
      </c>
      <c r="BQ320" s="42">
        <f t="shared" ca="1" si="184"/>
        <v>0</v>
      </c>
      <c r="BR320" s="42">
        <f t="shared" ca="1" si="185"/>
        <v>0</v>
      </c>
      <c r="BS320" s="42">
        <f t="shared" ca="1" si="186"/>
        <v>0</v>
      </c>
      <c r="BT320" s="42">
        <f t="shared" ca="1" si="187"/>
        <v>0</v>
      </c>
      <c r="BU320" s="42">
        <f t="shared" ca="1" si="188"/>
        <v>0</v>
      </c>
      <c r="BV320" s="42">
        <f t="shared" ca="1" si="189"/>
        <v>0</v>
      </c>
      <c r="BW320" s="42">
        <f t="shared" ca="1" si="190"/>
        <v>0</v>
      </c>
      <c r="BX320" s="8">
        <f t="shared" ca="1" si="191"/>
        <v>30881</v>
      </c>
      <c r="BZ320" s="7">
        <f t="shared" ca="1" si="192"/>
        <v>0</v>
      </c>
      <c r="CA320" s="42"/>
      <c r="CB320" s="42"/>
      <c r="CC320" s="42"/>
      <c r="CD320" s="8"/>
      <c r="CF320" s="7">
        <f t="shared" ca="1" si="193"/>
        <v>34</v>
      </c>
      <c r="CG320" s="42"/>
      <c r="CH320" s="8"/>
    </row>
    <row r="321" spans="2:86" x14ac:dyDescent="0.3">
      <c r="B321">
        <f t="shared" ca="1" si="158"/>
        <v>2</v>
      </c>
      <c r="C321" t="str">
        <f t="shared" ca="1" si="159"/>
        <v>Women</v>
      </c>
      <c r="D321">
        <f t="shared" ca="1" si="160"/>
        <v>29</v>
      </c>
      <c r="E321">
        <f t="shared" ca="1" si="161"/>
        <v>1</v>
      </c>
      <c r="F321" t="str">
        <f ca="1">VLOOKUP(E321,$Y$4:$Z$10:Z326,2,0)</f>
        <v>Health</v>
      </c>
      <c r="G321">
        <f t="shared" ca="1" si="162"/>
        <v>3</v>
      </c>
      <c r="H321" t="str">
        <f t="shared" ca="1" si="163"/>
        <v>University</v>
      </c>
      <c r="I321">
        <f t="shared" ca="1" si="164"/>
        <v>0</v>
      </c>
      <c r="J321">
        <f t="shared" ca="1" si="165"/>
        <v>2</v>
      </c>
      <c r="K321">
        <f t="shared" ca="1" si="166"/>
        <v>53405</v>
      </c>
      <c r="L321">
        <f t="shared" ca="1" si="167"/>
        <v>5</v>
      </c>
      <c r="M321" t="str">
        <f t="shared" ca="1" si="168"/>
        <v>Saskatchewan</v>
      </c>
      <c r="N321">
        <f t="shared" ca="1" si="195"/>
        <v>160215</v>
      </c>
      <c r="O321">
        <f t="shared" ca="1" si="170"/>
        <v>105473.06087039634</v>
      </c>
      <c r="P321">
        <f t="shared" ca="1" si="196"/>
        <v>56304.144578761145</v>
      </c>
      <c r="Q321">
        <f t="shared" ca="1" si="172"/>
        <v>22392</v>
      </c>
      <c r="R321">
        <f t="shared" ca="1" si="197"/>
        <v>38525.137219224423</v>
      </c>
      <c r="S321">
        <f t="shared" ca="1" si="198"/>
        <v>12941.478688618736</v>
      </c>
      <c r="T321">
        <f t="shared" ca="1" si="199"/>
        <v>229460.62326737988</v>
      </c>
      <c r="U321">
        <f t="shared" ca="1" si="200"/>
        <v>166390.19808962077</v>
      </c>
      <c r="V321">
        <f t="shared" ca="1" si="201"/>
        <v>63070.425177759113</v>
      </c>
      <c r="AF321" s="7">
        <f t="shared" ca="1" si="156"/>
        <v>1</v>
      </c>
      <c r="AG321">
        <f t="shared" ca="1" si="157"/>
        <v>0</v>
      </c>
      <c r="AI321" s="8"/>
      <c r="AN321" s="7">
        <f ca="1">IF(Table1[[#This Row],[Column5]]="Teaching",1,0)</f>
        <v>0</v>
      </c>
      <c r="AO321">
        <f ca="1">IF(Table1[[#This Row],[Column5]]="Health",1,0)</f>
        <v>1</v>
      </c>
      <c r="AP321">
        <f ca="1">IF(Table1[[#This Row],[Column5]]="IT",1,0)</f>
        <v>0</v>
      </c>
      <c r="AQ321">
        <f ca="1">IF(Table1[[#This Row],[Column5]]="Construction",1,0)</f>
        <v>0</v>
      </c>
      <c r="AR321">
        <f ca="1">IF(Table1[[#This Row],[Column5]]="Agriculture",1,0)</f>
        <v>0</v>
      </c>
      <c r="AS321">
        <f ca="1">IF(Table1[[#This Row],[Column5]]="General",1,0)</f>
        <v>0</v>
      </c>
      <c r="AT321" s="8"/>
      <c r="AZ321" s="7">
        <f t="shared" ca="1" si="194"/>
        <v>29864.16546228595</v>
      </c>
      <c r="BC321" s="8"/>
      <c r="BE321" s="7">
        <f t="shared" ca="1" si="178"/>
        <v>1</v>
      </c>
      <c r="BG321" s="8"/>
      <c r="BI321" s="7"/>
      <c r="BJ321" s="21">
        <f t="shared" ca="1" si="179"/>
        <v>0.83691109958573784</v>
      </c>
      <c r="BK321">
        <f t="shared" ca="1" si="180"/>
        <v>0</v>
      </c>
      <c r="BL321" s="8"/>
      <c r="BN321" s="7">
        <f t="shared" ca="1" si="181"/>
        <v>0</v>
      </c>
      <c r="BO321" s="42">
        <f t="shared" ca="1" si="182"/>
        <v>0</v>
      </c>
      <c r="BP321" s="42">
        <f t="shared" ca="1" si="183"/>
        <v>83603</v>
      </c>
      <c r="BQ321" s="42">
        <f t="shared" ca="1" si="184"/>
        <v>0</v>
      </c>
      <c r="BR321" s="42">
        <f t="shared" ca="1" si="185"/>
        <v>0</v>
      </c>
      <c r="BS321" s="42">
        <f t="shared" ca="1" si="186"/>
        <v>0</v>
      </c>
      <c r="BT321" s="42">
        <f t="shared" ca="1" si="187"/>
        <v>0</v>
      </c>
      <c r="BU321" s="42">
        <f t="shared" ca="1" si="188"/>
        <v>0</v>
      </c>
      <c r="BV321" s="42">
        <f t="shared" ca="1" si="189"/>
        <v>0</v>
      </c>
      <c r="BW321" s="42">
        <f t="shared" ca="1" si="190"/>
        <v>0</v>
      </c>
      <c r="BX321" s="8">
        <f t="shared" ca="1" si="191"/>
        <v>0</v>
      </c>
      <c r="BZ321" s="7">
        <f t="shared" ca="1" si="192"/>
        <v>1</v>
      </c>
      <c r="CA321" s="42"/>
      <c r="CB321" s="42"/>
      <c r="CC321" s="42"/>
      <c r="CD321" s="8"/>
      <c r="CF321" s="7">
        <f t="shared" ca="1" si="193"/>
        <v>40</v>
      </c>
      <c r="CG321" s="42"/>
      <c r="CH321" s="8"/>
    </row>
    <row r="322" spans="2:86" x14ac:dyDescent="0.3">
      <c r="B322">
        <f t="shared" ca="1" si="158"/>
        <v>1</v>
      </c>
      <c r="C322" t="str">
        <f t="shared" ca="1" si="159"/>
        <v>Men</v>
      </c>
      <c r="D322">
        <f t="shared" ca="1" si="160"/>
        <v>25</v>
      </c>
      <c r="E322">
        <f t="shared" ca="1" si="161"/>
        <v>5</v>
      </c>
      <c r="F322" t="str">
        <f ca="1">VLOOKUP(E322,$Y$4:$Z$10:Z327,2,0)</f>
        <v>General</v>
      </c>
      <c r="G322">
        <f t="shared" ca="1" si="162"/>
        <v>2</v>
      </c>
      <c r="H322" t="str">
        <f t="shared" ca="1" si="163"/>
        <v>College</v>
      </c>
      <c r="I322">
        <f t="shared" ca="1" si="164"/>
        <v>0</v>
      </c>
      <c r="J322">
        <f t="shared" ca="1" si="165"/>
        <v>1</v>
      </c>
      <c r="K322">
        <f t="shared" ca="1" si="166"/>
        <v>63395</v>
      </c>
      <c r="L322">
        <f t="shared" ca="1" si="167"/>
        <v>7</v>
      </c>
      <c r="M322" t="str">
        <f t="shared" ca="1" si="168"/>
        <v>Ontario</v>
      </c>
      <c r="N322">
        <f t="shared" ref="N322:N352" ca="1" si="202">K322*RANDBETWEEN(3,6)</f>
        <v>253580</v>
      </c>
      <c r="O322">
        <f t="shared" ca="1" si="170"/>
        <v>125315.5353915296</v>
      </c>
      <c r="P322">
        <f t="shared" ref="P322:P352" ca="1" si="203">J322*RAND()*K322</f>
        <v>1086.6476028930124</v>
      </c>
      <c r="Q322">
        <f t="shared" ca="1" si="172"/>
        <v>1027</v>
      </c>
      <c r="R322">
        <f t="shared" ref="R322:R352" ca="1" si="204">RAND()*K322*2</f>
        <v>78376.822005643582</v>
      </c>
      <c r="S322">
        <f t="shared" ref="S322:S352" ca="1" si="205">RAND()*K322*1.5</f>
        <v>79366.483398640499</v>
      </c>
      <c r="T322">
        <f t="shared" ref="T322:T352" ca="1" si="206">N322+P322+S322</f>
        <v>334033.13100153347</v>
      </c>
      <c r="U322">
        <f t="shared" ref="U322:U352" ca="1" si="207">O322+Q322+R322</f>
        <v>204719.35739717318</v>
      </c>
      <c r="V322">
        <f t="shared" ref="V322:V352" ca="1" si="208">T322-U322</f>
        <v>129313.77360436029</v>
      </c>
      <c r="AF322" s="7">
        <f t="shared" ca="1" si="156"/>
        <v>0</v>
      </c>
      <c r="AG322">
        <f t="shared" ca="1" si="157"/>
        <v>1</v>
      </c>
      <c r="AI322" s="8"/>
      <c r="AN322" s="7">
        <f ca="1">IF(Table1[[#This Row],[Column5]]="Teaching",1,0)</f>
        <v>0</v>
      </c>
      <c r="AO322">
        <f ca="1">IF(Table1[[#This Row],[Column5]]="Health",1,0)</f>
        <v>0</v>
      </c>
      <c r="AP322">
        <f ca="1">IF(Table1[[#This Row],[Column5]]="IT",1,0)</f>
        <v>0</v>
      </c>
      <c r="AQ322">
        <f ca="1">IF(Table1[[#This Row],[Column5]]="Construction",1,0)</f>
        <v>0</v>
      </c>
      <c r="AR322">
        <f ca="1">IF(Table1[[#This Row],[Column5]]="Agriculture",1,0)</f>
        <v>0</v>
      </c>
      <c r="AS322">
        <f ca="1">IF(Table1[[#This Row],[Column5]]="General",1,0)</f>
        <v>1</v>
      </c>
      <c r="AT322" s="8"/>
      <c r="AZ322" s="7">
        <f t="shared" ca="1" si="194"/>
        <v>78290.426603718195</v>
      </c>
      <c r="BC322" s="8"/>
      <c r="BE322" s="7">
        <f t="shared" ca="1" si="178"/>
        <v>0</v>
      </c>
      <c r="BG322" s="8"/>
      <c r="BI322" s="7"/>
      <c r="BJ322" s="21">
        <f t="shared" ca="1" si="179"/>
        <v>0.65832201023871884</v>
      </c>
      <c r="BK322">
        <f t="shared" ca="1" si="180"/>
        <v>0</v>
      </c>
      <c r="BL322" s="8"/>
      <c r="BN322" s="7">
        <f t="shared" ca="1" si="181"/>
        <v>0</v>
      </c>
      <c r="BO322" s="42">
        <f t="shared" ca="1" si="182"/>
        <v>0</v>
      </c>
      <c r="BP322" s="42">
        <f t="shared" ca="1" si="183"/>
        <v>0</v>
      </c>
      <c r="BQ322" s="42">
        <f t="shared" ca="1" si="184"/>
        <v>0</v>
      </c>
      <c r="BR322" s="42">
        <f t="shared" ca="1" si="185"/>
        <v>53405</v>
      </c>
      <c r="BS322" s="42">
        <f t="shared" ca="1" si="186"/>
        <v>0</v>
      </c>
      <c r="BT322" s="42">
        <f t="shared" ca="1" si="187"/>
        <v>0</v>
      </c>
      <c r="BU322" s="42">
        <f t="shared" ca="1" si="188"/>
        <v>0</v>
      </c>
      <c r="BV322" s="42">
        <f t="shared" ca="1" si="189"/>
        <v>0</v>
      </c>
      <c r="BW322" s="42">
        <f t="shared" ca="1" si="190"/>
        <v>0</v>
      </c>
      <c r="BX322" s="8">
        <f t="shared" ca="1" si="191"/>
        <v>0</v>
      </c>
      <c r="BZ322" s="7">
        <f t="shared" ca="1" si="192"/>
        <v>0</v>
      </c>
      <c r="CA322" s="42"/>
      <c r="CB322" s="42"/>
      <c r="CC322" s="42"/>
      <c r="CD322" s="8"/>
      <c r="CF322" s="7">
        <f t="shared" ca="1" si="193"/>
        <v>29</v>
      </c>
      <c r="CG322" s="42"/>
      <c r="CH322" s="8"/>
    </row>
    <row r="323" spans="2:86" x14ac:dyDescent="0.3">
      <c r="B323">
        <f t="shared" ca="1" si="158"/>
        <v>2</v>
      </c>
      <c r="C323" t="str">
        <f t="shared" ca="1" si="159"/>
        <v>Women</v>
      </c>
      <c r="D323">
        <f t="shared" ca="1" si="160"/>
        <v>29</v>
      </c>
      <c r="E323">
        <f t="shared" ca="1" si="161"/>
        <v>3</v>
      </c>
      <c r="F323" t="str">
        <f ca="1">VLOOKUP(E323,$Y$4:$Z$10:Z328,2,0)</f>
        <v>Teaching</v>
      </c>
      <c r="G323">
        <f t="shared" ca="1" si="162"/>
        <v>3</v>
      </c>
      <c r="H323" t="str">
        <f t="shared" ca="1" si="163"/>
        <v>University</v>
      </c>
      <c r="I323">
        <f t="shared" ca="1" si="164"/>
        <v>4</v>
      </c>
      <c r="J323">
        <f t="shared" ca="1" si="165"/>
        <v>3</v>
      </c>
      <c r="K323">
        <f t="shared" ca="1" si="166"/>
        <v>65073</v>
      </c>
      <c r="L323">
        <f t="shared" ca="1" si="167"/>
        <v>9</v>
      </c>
      <c r="M323" t="str">
        <f t="shared" ca="1" si="168"/>
        <v>New Bruncwick</v>
      </c>
      <c r="N323">
        <f t="shared" ca="1" si="202"/>
        <v>260292</v>
      </c>
      <c r="O323">
        <f t="shared" ca="1" si="170"/>
        <v>139238.30268437639</v>
      </c>
      <c r="P323">
        <f t="shared" ca="1" si="203"/>
        <v>35600.791785162524</v>
      </c>
      <c r="Q323">
        <f t="shared" ca="1" si="172"/>
        <v>17300</v>
      </c>
      <c r="R323">
        <f t="shared" ca="1" si="204"/>
        <v>24891.995991260312</v>
      </c>
      <c r="S323">
        <f t="shared" ca="1" si="205"/>
        <v>42107.190256586779</v>
      </c>
      <c r="T323">
        <f t="shared" ca="1" si="206"/>
        <v>337999.98204174929</v>
      </c>
      <c r="U323">
        <f t="shared" ca="1" si="207"/>
        <v>181430.2986756367</v>
      </c>
      <c r="V323">
        <f t="shared" ca="1" si="208"/>
        <v>156569.68336611259</v>
      </c>
      <c r="AF323" s="7">
        <f t="shared" ca="1" si="156"/>
        <v>1</v>
      </c>
      <c r="AG323">
        <f t="shared" ca="1" si="157"/>
        <v>0</v>
      </c>
      <c r="AI323" s="8"/>
      <c r="AN323" s="7">
        <f ca="1">IF(Table1[[#This Row],[Column5]]="Teaching",1,0)</f>
        <v>1</v>
      </c>
      <c r="AO323">
        <f ca="1">IF(Table1[[#This Row],[Column5]]="Health",1,0)</f>
        <v>0</v>
      </c>
      <c r="AP323">
        <f ca="1">IF(Table1[[#This Row],[Column5]]="IT",1,0)</f>
        <v>0</v>
      </c>
      <c r="AQ323">
        <f ca="1">IF(Table1[[#This Row],[Column5]]="Construction",1,0)</f>
        <v>0</v>
      </c>
      <c r="AR323">
        <f ca="1">IF(Table1[[#This Row],[Column5]]="Agriculture",1,0)</f>
        <v>0</v>
      </c>
      <c r="AS323">
        <f ca="1">IF(Table1[[#This Row],[Column5]]="General",1,0)</f>
        <v>0</v>
      </c>
      <c r="AT323" s="8"/>
      <c r="AZ323" s="7">
        <f t="shared" ca="1" si="194"/>
        <v>28152.072289380572</v>
      </c>
      <c r="BC323" s="8"/>
      <c r="BE323" s="7">
        <f t="shared" ca="1" si="178"/>
        <v>0</v>
      </c>
      <c r="BG323" s="8"/>
      <c r="BI323" s="7"/>
      <c r="BJ323" s="21">
        <f t="shared" ca="1" si="179"/>
        <v>0.49418540654440257</v>
      </c>
      <c r="BK323">
        <f t="shared" ca="1" si="180"/>
        <v>0</v>
      </c>
      <c r="BL323" s="8"/>
      <c r="BN323" s="7">
        <f t="shared" ca="1" si="181"/>
        <v>0</v>
      </c>
      <c r="BO323" s="42">
        <f t="shared" ca="1" si="182"/>
        <v>0</v>
      </c>
      <c r="BP323" s="42">
        <f t="shared" ca="1" si="183"/>
        <v>0</v>
      </c>
      <c r="BQ323" s="42">
        <f t="shared" ca="1" si="184"/>
        <v>0</v>
      </c>
      <c r="BR323" s="42">
        <f t="shared" ca="1" si="185"/>
        <v>0</v>
      </c>
      <c r="BS323" s="42">
        <f t="shared" ca="1" si="186"/>
        <v>0</v>
      </c>
      <c r="BT323" s="42">
        <f t="shared" ca="1" si="187"/>
        <v>63395</v>
      </c>
      <c r="BU323" s="42">
        <f t="shared" ca="1" si="188"/>
        <v>0</v>
      </c>
      <c r="BV323" s="42">
        <f t="shared" ca="1" si="189"/>
        <v>0</v>
      </c>
      <c r="BW323" s="42">
        <f t="shared" ca="1" si="190"/>
        <v>0</v>
      </c>
      <c r="BX323" s="8">
        <f t="shared" ca="1" si="191"/>
        <v>0</v>
      </c>
      <c r="BZ323" s="7">
        <f t="shared" ca="1" si="192"/>
        <v>1</v>
      </c>
      <c r="CA323" s="42"/>
      <c r="CB323" s="42"/>
      <c r="CC323" s="42"/>
      <c r="CD323" s="8"/>
      <c r="CF323" s="7">
        <f t="shared" ca="1" si="193"/>
        <v>25</v>
      </c>
      <c r="CG323" s="42"/>
      <c r="CH323" s="8"/>
    </row>
    <row r="324" spans="2:86" x14ac:dyDescent="0.3">
      <c r="B324">
        <f t="shared" ca="1" si="158"/>
        <v>1</v>
      </c>
      <c r="C324" t="str">
        <f t="shared" ca="1" si="159"/>
        <v>Men</v>
      </c>
      <c r="D324">
        <f t="shared" ca="1" si="160"/>
        <v>29</v>
      </c>
      <c r="E324">
        <f t="shared" ca="1" si="161"/>
        <v>4</v>
      </c>
      <c r="F324" t="str">
        <f ca="1">VLOOKUP(E324,$Y$4:$Z$10:Z329,2,0)</f>
        <v>IT</v>
      </c>
      <c r="G324">
        <f t="shared" ca="1" si="162"/>
        <v>2</v>
      </c>
      <c r="H324" t="str">
        <f t="shared" ca="1" si="163"/>
        <v>College</v>
      </c>
      <c r="I324">
        <f t="shared" ca="1" si="164"/>
        <v>3</v>
      </c>
      <c r="J324">
        <f t="shared" ca="1" si="165"/>
        <v>2</v>
      </c>
      <c r="K324">
        <f t="shared" ca="1" si="166"/>
        <v>74679</v>
      </c>
      <c r="L324">
        <f t="shared" ca="1" si="167"/>
        <v>1</v>
      </c>
      <c r="M324" t="str">
        <f t="shared" ca="1" si="168"/>
        <v>Yukon</v>
      </c>
      <c r="N324">
        <f t="shared" ca="1" si="202"/>
        <v>224037</v>
      </c>
      <c r="O324">
        <f t="shared" ca="1" si="170"/>
        <v>44210.691886941029</v>
      </c>
      <c r="P324">
        <f t="shared" ca="1" si="203"/>
        <v>128054.88674527437</v>
      </c>
      <c r="Q324">
        <f t="shared" ca="1" si="172"/>
        <v>72637</v>
      </c>
      <c r="R324">
        <f t="shared" ca="1" si="204"/>
        <v>78349.125096159041</v>
      </c>
      <c r="S324">
        <f t="shared" ca="1" si="205"/>
        <v>89815.166930407548</v>
      </c>
      <c r="T324">
        <f t="shared" ca="1" si="206"/>
        <v>441907.05367568193</v>
      </c>
      <c r="U324">
        <f t="shared" ca="1" si="207"/>
        <v>195196.81698310009</v>
      </c>
      <c r="V324">
        <f t="shared" ca="1" si="208"/>
        <v>246710.23669258185</v>
      </c>
      <c r="AF324" s="7">
        <f t="shared" ca="1" si="156"/>
        <v>0</v>
      </c>
      <c r="AG324">
        <f t="shared" ca="1" si="157"/>
        <v>1</v>
      </c>
      <c r="AI324" s="8"/>
      <c r="AN324" s="7">
        <f ca="1">IF(Table1[[#This Row],[Column5]]="Teaching",1,0)</f>
        <v>0</v>
      </c>
      <c r="AO324">
        <f ca="1">IF(Table1[[#This Row],[Column5]]="Health",1,0)</f>
        <v>0</v>
      </c>
      <c r="AP324">
        <f ca="1">IF(Table1[[#This Row],[Column5]]="IT",1,0)</f>
        <v>1</v>
      </c>
      <c r="AQ324">
        <f ca="1">IF(Table1[[#This Row],[Column5]]="Construction",1,0)</f>
        <v>0</v>
      </c>
      <c r="AR324">
        <f ca="1">IF(Table1[[#This Row],[Column5]]="Agriculture",1,0)</f>
        <v>0</v>
      </c>
      <c r="AS324">
        <f ca="1">IF(Table1[[#This Row],[Column5]]="General",1,0)</f>
        <v>0</v>
      </c>
      <c r="AT324" s="8"/>
      <c r="AZ324" s="7">
        <f t="shared" ca="1" si="194"/>
        <v>1086.6476028930124</v>
      </c>
      <c r="BC324" s="8"/>
      <c r="BE324" s="7">
        <f t="shared" ca="1" si="178"/>
        <v>0</v>
      </c>
      <c r="BG324" s="8"/>
      <c r="BI324" s="7"/>
      <c r="BJ324" s="21">
        <f t="shared" ca="1" si="179"/>
        <v>0.53493116455510115</v>
      </c>
      <c r="BK324">
        <f t="shared" ca="1" si="180"/>
        <v>0</v>
      </c>
      <c r="BL324" s="8"/>
      <c r="BN324" s="7">
        <f t="shared" ca="1" si="181"/>
        <v>0</v>
      </c>
      <c r="BO324" s="42">
        <f t="shared" ca="1" si="182"/>
        <v>0</v>
      </c>
      <c r="BP324" s="42">
        <f t="shared" ca="1" si="183"/>
        <v>0</v>
      </c>
      <c r="BQ324" s="42">
        <f t="shared" ca="1" si="184"/>
        <v>0</v>
      </c>
      <c r="BR324" s="42">
        <f t="shared" ca="1" si="185"/>
        <v>0</v>
      </c>
      <c r="BS324" s="42">
        <f t="shared" ca="1" si="186"/>
        <v>0</v>
      </c>
      <c r="BT324" s="42">
        <f t="shared" ca="1" si="187"/>
        <v>0</v>
      </c>
      <c r="BU324" s="42">
        <f t="shared" ca="1" si="188"/>
        <v>0</v>
      </c>
      <c r="BV324" s="42">
        <f t="shared" ca="1" si="189"/>
        <v>65073</v>
      </c>
      <c r="BW324" s="42">
        <f t="shared" ca="1" si="190"/>
        <v>0</v>
      </c>
      <c r="BX324" s="8">
        <f t="shared" ca="1" si="191"/>
        <v>0</v>
      </c>
      <c r="BZ324" s="7">
        <f t="shared" ca="1" si="192"/>
        <v>0</v>
      </c>
      <c r="CA324" s="42"/>
      <c r="CB324" s="42"/>
      <c r="CC324" s="42"/>
      <c r="CD324" s="8"/>
      <c r="CF324" s="7">
        <f t="shared" ca="1" si="193"/>
        <v>29</v>
      </c>
      <c r="CG324" s="42"/>
      <c r="CH324" s="8"/>
    </row>
    <row r="325" spans="2:86" x14ac:dyDescent="0.3">
      <c r="B325">
        <f t="shared" ca="1" si="158"/>
        <v>2</v>
      </c>
      <c r="C325" t="str">
        <f t="shared" ca="1" si="159"/>
        <v>Women</v>
      </c>
      <c r="D325">
        <f t="shared" ca="1" si="160"/>
        <v>39</v>
      </c>
      <c r="E325">
        <f t="shared" ca="1" si="161"/>
        <v>6</v>
      </c>
      <c r="F325" t="str">
        <f ca="1">VLOOKUP(E325,$Y$4:$Z$10:Z330,2,0)</f>
        <v>Agriculture</v>
      </c>
      <c r="G325">
        <f t="shared" ca="1" si="162"/>
        <v>1</v>
      </c>
      <c r="H325" t="str">
        <f t="shared" ca="1" si="163"/>
        <v>Highschool</v>
      </c>
      <c r="I325">
        <f t="shared" ca="1" si="164"/>
        <v>2</v>
      </c>
      <c r="J325">
        <f t="shared" ca="1" si="165"/>
        <v>1</v>
      </c>
      <c r="K325">
        <f t="shared" ca="1" si="166"/>
        <v>58043</v>
      </c>
      <c r="L325">
        <f t="shared" ca="1" si="167"/>
        <v>4</v>
      </c>
      <c r="M325" t="str">
        <f t="shared" ca="1" si="168"/>
        <v>Alberta</v>
      </c>
      <c r="N325">
        <f t="shared" ca="1" si="202"/>
        <v>174129</v>
      </c>
      <c r="O325">
        <f t="shared" ca="1" si="170"/>
        <v>21658.308327966464</v>
      </c>
      <c r="P325">
        <f t="shared" ca="1" si="203"/>
        <v>41082.975171825863</v>
      </c>
      <c r="Q325">
        <f t="shared" ca="1" si="172"/>
        <v>29158</v>
      </c>
      <c r="R325">
        <f t="shared" ca="1" si="204"/>
        <v>42174.526669085441</v>
      </c>
      <c r="S325">
        <f t="shared" ca="1" si="205"/>
        <v>75629.394489641811</v>
      </c>
      <c r="T325">
        <f t="shared" ca="1" si="206"/>
        <v>290841.36966146767</v>
      </c>
      <c r="U325">
        <f t="shared" ca="1" si="207"/>
        <v>92990.834997051905</v>
      </c>
      <c r="V325">
        <f t="shared" ca="1" si="208"/>
        <v>197850.53466441575</v>
      </c>
      <c r="AF325" s="7">
        <f t="shared" ref="AF325:AF388" ca="1" si="209">IF(C326="Men",1,0)</f>
        <v>0</v>
      </c>
      <c r="AG325">
        <f t="shared" ref="AG325:AG388" ca="1" si="210">IF(C326="Women",1,0)</f>
        <v>1</v>
      </c>
      <c r="AI325" s="8"/>
      <c r="AN325" s="7">
        <f ca="1">IF(Table1[[#This Row],[Column5]]="Teaching",1,0)</f>
        <v>0</v>
      </c>
      <c r="AO325">
        <f ca="1">IF(Table1[[#This Row],[Column5]]="Health",1,0)</f>
        <v>0</v>
      </c>
      <c r="AP325">
        <f ca="1">IF(Table1[[#This Row],[Column5]]="IT",1,0)</f>
        <v>0</v>
      </c>
      <c r="AQ325">
        <f ca="1">IF(Table1[[#This Row],[Column5]]="Construction",1,0)</f>
        <v>0</v>
      </c>
      <c r="AR325">
        <f ca="1">IF(Table1[[#This Row],[Column5]]="Agriculture",1,0)</f>
        <v>1</v>
      </c>
      <c r="AS325">
        <f ca="1">IF(Table1[[#This Row],[Column5]]="General",1,0)</f>
        <v>0</v>
      </c>
      <c r="AT325" s="8"/>
      <c r="AZ325" s="7">
        <f t="shared" ca="1" si="194"/>
        <v>11866.930595054175</v>
      </c>
      <c r="BC325" s="8"/>
      <c r="BE325" s="7">
        <f t="shared" ca="1" si="178"/>
        <v>0</v>
      </c>
      <c r="BG325" s="8"/>
      <c r="BI325" s="7"/>
      <c r="BJ325" s="21">
        <f t="shared" ca="1" si="179"/>
        <v>0.19733656443775371</v>
      </c>
      <c r="BK325">
        <f t="shared" ca="1" si="180"/>
        <v>1</v>
      </c>
      <c r="BL325" s="8"/>
      <c r="BN325" s="7">
        <f t="shared" ca="1" si="181"/>
        <v>0</v>
      </c>
      <c r="BO325" s="42">
        <f t="shared" ca="1" si="182"/>
        <v>0</v>
      </c>
      <c r="BP325" s="42">
        <f t="shared" ca="1" si="183"/>
        <v>0</v>
      </c>
      <c r="BQ325" s="42">
        <f t="shared" ca="1" si="184"/>
        <v>0</v>
      </c>
      <c r="BR325" s="42">
        <f t="shared" ca="1" si="185"/>
        <v>0</v>
      </c>
      <c r="BS325" s="42">
        <f t="shared" ca="1" si="186"/>
        <v>0</v>
      </c>
      <c r="BT325" s="42">
        <f t="shared" ca="1" si="187"/>
        <v>0</v>
      </c>
      <c r="BU325" s="42">
        <f t="shared" ca="1" si="188"/>
        <v>0</v>
      </c>
      <c r="BV325" s="42">
        <f t="shared" ca="1" si="189"/>
        <v>0</v>
      </c>
      <c r="BW325" s="42">
        <f t="shared" ca="1" si="190"/>
        <v>0</v>
      </c>
      <c r="BX325" s="8">
        <f t="shared" ca="1" si="191"/>
        <v>0</v>
      </c>
      <c r="BZ325" s="7">
        <f t="shared" ca="1" si="192"/>
        <v>1</v>
      </c>
      <c r="CA325" s="42"/>
      <c r="CB325" s="42"/>
      <c r="CC325" s="42"/>
      <c r="CD325" s="8"/>
      <c r="CF325" s="7">
        <f t="shared" ca="1" si="193"/>
        <v>29</v>
      </c>
      <c r="CG325" s="42"/>
      <c r="CH325" s="8"/>
    </row>
    <row r="326" spans="2:86" x14ac:dyDescent="0.3">
      <c r="B326">
        <f t="shared" ref="B326:B352" ca="1" si="211">RANDBETWEEN(1,2)</f>
        <v>2</v>
      </c>
      <c r="C326" t="str">
        <f t="shared" ref="C326:C352" ca="1" si="212">IF(B326=1,"Men","Women")</f>
        <v>Women</v>
      </c>
      <c r="D326">
        <f t="shared" ref="D326:D352" ca="1" si="213">RANDBETWEEN(25,45)</f>
        <v>36</v>
      </c>
      <c r="E326">
        <f t="shared" ref="E326:E352" ca="1" si="214">RANDBETWEEN(1,6)</f>
        <v>2</v>
      </c>
      <c r="F326" t="str">
        <f ca="1">VLOOKUP(E326,$Y$4:$Z$10:Z331,2,0)</f>
        <v>Construction</v>
      </c>
      <c r="G326">
        <f t="shared" ref="G326:G389" ca="1" si="215">RANDBETWEEN(1,5)</f>
        <v>1</v>
      </c>
      <c r="H326" t="str">
        <f t="shared" ref="H326:H389" ca="1" si="216">VLOOKUP(G326,$AA$4:$AB$9,2,0)</f>
        <v>Highschool</v>
      </c>
      <c r="I326">
        <f t="shared" ref="I326:I389" ca="1" si="217">RANDBETWEEN(0,4)</f>
        <v>2</v>
      </c>
      <c r="J326">
        <f t="shared" ref="J326:J389" ca="1" si="218">RANDBETWEEN(1,3)</f>
        <v>1</v>
      </c>
      <c r="K326">
        <f t="shared" ref="K326:K389" ca="1" si="219">RANDBETWEEN(25000,90000)</f>
        <v>38729</v>
      </c>
      <c r="L326">
        <f t="shared" ref="L326:L389" ca="1" si="220">RANDBETWEEN(1,11)</f>
        <v>1</v>
      </c>
      <c r="M326" t="str">
        <f t="shared" ref="M326:M389" ca="1" si="221">VLOOKUP(L326,$AC$4:$AE$15,2,0)</f>
        <v>Yukon</v>
      </c>
      <c r="N326">
        <f t="shared" ca="1" si="202"/>
        <v>154916</v>
      </c>
      <c r="O326">
        <f t="shared" ref="O326:O389" ca="1" si="222">RAND()*N326</f>
        <v>41342.388331570161</v>
      </c>
      <c r="P326">
        <f t="shared" ca="1" si="203"/>
        <v>639.18730270035564</v>
      </c>
      <c r="Q326">
        <f t="shared" ref="Q326:Q389" ca="1" si="223">RANDBETWEEN(0,P326)</f>
        <v>449</v>
      </c>
      <c r="R326">
        <f t="shared" ca="1" si="204"/>
        <v>4337.4286635462977</v>
      </c>
      <c r="S326">
        <f t="shared" ca="1" si="205"/>
        <v>43319.291375523477</v>
      </c>
      <c r="T326">
        <f t="shared" ca="1" si="206"/>
        <v>198874.47867822385</v>
      </c>
      <c r="U326">
        <f t="shared" ca="1" si="207"/>
        <v>46128.81699511646</v>
      </c>
      <c r="V326">
        <f t="shared" ca="1" si="208"/>
        <v>152745.66168310738</v>
      </c>
      <c r="AF326" s="7">
        <f t="shared" ca="1" si="209"/>
        <v>1</v>
      </c>
      <c r="AG326">
        <f t="shared" ca="1" si="210"/>
        <v>0</v>
      </c>
      <c r="AI326" s="8"/>
      <c r="AN326" s="7">
        <f ca="1">IF(Table1[[#This Row],[Column5]]="Teaching",1,0)</f>
        <v>0</v>
      </c>
      <c r="AO326">
        <f ca="1">IF(Table1[[#This Row],[Column5]]="Health",1,0)</f>
        <v>0</v>
      </c>
      <c r="AP326">
        <f ca="1">IF(Table1[[#This Row],[Column5]]="IT",1,0)</f>
        <v>0</v>
      </c>
      <c r="AQ326">
        <f ca="1">IF(Table1[[#This Row],[Column5]]="Construction",1,0)</f>
        <v>1</v>
      </c>
      <c r="AR326">
        <f ca="1">IF(Table1[[#This Row],[Column5]]="Agriculture",1,0)</f>
        <v>0</v>
      </c>
      <c r="AS326">
        <f ca="1">IF(Table1[[#This Row],[Column5]]="General",1,0)</f>
        <v>0</v>
      </c>
      <c r="AT326" s="8"/>
      <c r="AZ326" s="7">
        <f t="shared" ca="1" si="194"/>
        <v>64027.443372637186</v>
      </c>
      <c r="BC326" s="8"/>
      <c r="BE326" s="7">
        <f t="shared" ca="1" si="178"/>
        <v>0</v>
      </c>
      <c r="BG326" s="8"/>
      <c r="BI326" s="7"/>
      <c r="BJ326" s="21">
        <f t="shared" ca="1" si="179"/>
        <v>0.12438082299884835</v>
      </c>
      <c r="BK326">
        <f t="shared" ca="1" si="180"/>
        <v>1</v>
      </c>
      <c r="BL326" s="8"/>
      <c r="BN326" s="7">
        <f t="shared" ca="1" si="181"/>
        <v>58043</v>
      </c>
      <c r="BO326" s="42">
        <f t="shared" ca="1" si="182"/>
        <v>0</v>
      </c>
      <c r="BP326" s="42">
        <f t="shared" ca="1" si="183"/>
        <v>0</v>
      </c>
      <c r="BQ326" s="42">
        <f t="shared" ca="1" si="184"/>
        <v>58043</v>
      </c>
      <c r="BR326" s="42">
        <f t="shared" ca="1" si="185"/>
        <v>0</v>
      </c>
      <c r="BS326" s="42">
        <f t="shared" ca="1" si="186"/>
        <v>0</v>
      </c>
      <c r="BT326" s="42">
        <f t="shared" ca="1" si="187"/>
        <v>0</v>
      </c>
      <c r="BU326" s="42">
        <f t="shared" ca="1" si="188"/>
        <v>0</v>
      </c>
      <c r="BV326" s="42">
        <f t="shared" ca="1" si="189"/>
        <v>0</v>
      </c>
      <c r="BW326" s="42">
        <f t="shared" ca="1" si="190"/>
        <v>0</v>
      </c>
      <c r="BX326" s="8">
        <f t="shared" ca="1" si="191"/>
        <v>0</v>
      </c>
      <c r="BZ326" s="7">
        <f t="shared" ca="1" si="192"/>
        <v>0</v>
      </c>
      <c r="CA326" s="42"/>
      <c r="CB326" s="42"/>
      <c r="CC326" s="42"/>
      <c r="CD326" s="8"/>
      <c r="CF326" s="7">
        <f t="shared" ca="1" si="193"/>
        <v>39</v>
      </c>
      <c r="CG326" s="42"/>
      <c r="CH326" s="8"/>
    </row>
    <row r="327" spans="2:86" x14ac:dyDescent="0.3">
      <c r="B327">
        <f t="shared" ca="1" si="211"/>
        <v>1</v>
      </c>
      <c r="C327" t="str">
        <f t="shared" ca="1" si="212"/>
        <v>Men</v>
      </c>
      <c r="D327">
        <f t="shared" ca="1" si="213"/>
        <v>37</v>
      </c>
      <c r="E327">
        <f t="shared" ca="1" si="214"/>
        <v>1</v>
      </c>
      <c r="F327" t="str">
        <f ca="1">VLOOKUP(E327,$Y$4:$Z$10:Z332,2,0)</f>
        <v>Health</v>
      </c>
      <c r="G327">
        <f t="shared" ca="1" si="215"/>
        <v>1</v>
      </c>
      <c r="H327" t="str">
        <f t="shared" ca="1" si="216"/>
        <v>Highschool</v>
      </c>
      <c r="I327">
        <f t="shared" ca="1" si="217"/>
        <v>0</v>
      </c>
      <c r="J327">
        <f t="shared" ca="1" si="218"/>
        <v>2</v>
      </c>
      <c r="K327">
        <f t="shared" ca="1" si="219"/>
        <v>50276</v>
      </c>
      <c r="L327">
        <f t="shared" ca="1" si="220"/>
        <v>3</v>
      </c>
      <c r="M327" t="str">
        <f t="shared" ca="1" si="221"/>
        <v>Northwest Ter</v>
      </c>
      <c r="N327">
        <f t="shared" ca="1" si="202"/>
        <v>301656</v>
      </c>
      <c r="O327">
        <f t="shared" ca="1" si="222"/>
        <v>175198.10381448004</v>
      </c>
      <c r="P327">
        <f t="shared" ca="1" si="203"/>
        <v>80806.052507495551</v>
      </c>
      <c r="Q327">
        <f t="shared" ca="1" si="223"/>
        <v>48774</v>
      </c>
      <c r="R327">
        <f t="shared" ca="1" si="204"/>
        <v>12999.305483412434</v>
      </c>
      <c r="S327">
        <f t="shared" ca="1" si="205"/>
        <v>59911.874652683473</v>
      </c>
      <c r="T327">
        <f t="shared" ca="1" si="206"/>
        <v>442373.92716017901</v>
      </c>
      <c r="U327">
        <f t="shared" ca="1" si="207"/>
        <v>236971.40929789247</v>
      </c>
      <c r="V327">
        <f t="shared" ca="1" si="208"/>
        <v>205402.51786228654</v>
      </c>
      <c r="AF327" s="7">
        <f t="shared" ca="1" si="209"/>
        <v>1</v>
      </c>
      <c r="AG327">
        <f t="shared" ca="1" si="210"/>
        <v>0</v>
      </c>
      <c r="AI327" s="8"/>
      <c r="AN327" s="7">
        <f ca="1">IF(Table1[[#This Row],[Column5]]="Teaching",1,0)</f>
        <v>0</v>
      </c>
      <c r="AO327">
        <f ca="1">IF(Table1[[#This Row],[Column5]]="Health",1,0)</f>
        <v>1</v>
      </c>
      <c r="AP327">
        <f ca="1">IF(Table1[[#This Row],[Column5]]="IT",1,0)</f>
        <v>0</v>
      </c>
      <c r="AQ327">
        <f ca="1">IF(Table1[[#This Row],[Column5]]="Construction",1,0)</f>
        <v>0</v>
      </c>
      <c r="AR327">
        <f ca="1">IF(Table1[[#This Row],[Column5]]="Agriculture",1,0)</f>
        <v>0</v>
      </c>
      <c r="AS327">
        <f ca="1">IF(Table1[[#This Row],[Column5]]="General",1,0)</f>
        <v>0</v>
      </c>
      <c r="AT327" s="8"/>
      <c r="AZ327" s="7">
        <f t="shared" ca="1" si="194"/>
        <v>41082.975171825863</v>
      </c>
      <c r="BC327" s="8"/>
      <c r="BE327" s="7">
        <f t="shared" ref="BE327:BE390" ca="1" si="224">IF(R326&gt;$BF$5,1,0)</f>
        <v>0</v>
      </c>
      <c r="BG327" s="8"/>
      <c r="BI327" s="7"/>
      <c r="BJ327" s="21">
        <f t="shared" ref="BJ327:BJ390" ca="1" si="225">O326/N326</f>
        <v>0.26686971217672906</v>
      </c>
      <c r="BK327">
        <f t="shared" ref="BK327:BK390" ca="1" si="226">IF(BJ327&lt;30%,1,0)</f>
        <v>1</v>
      </c>
      <c r="BL327" s="8"/>
      <c r="BN327" s="7">
        <f t="shared" ref="BN327:BN390" ca="1" si="227">IF(M325="Yukon",K326,)</f>
        <v>0</v>
      </c>
      <c r="BO327" s="42">
        <f t="shared" ref="BO327:BO390" ca="1" si="228">IF(M326="BC",K326,0)</f>
        <v>0</v>
      </c>
      <c r="BP327" s="42">
        <f t="shared" ref="BP327:BP390" ca="1" si="229">IF(M326="Northwest Ter",K326,0)</f>
        <v>0</v>
      </c>
      <c r="BQ327" s="42">
        <f t="shared" ref="BQ327:BQ390" ca="1" si="230">IF(M326="Alberta",K326,0)</f>
        <v>0</v>
      </c>
      <c r="BR327" s="42">
        <f t="shared" ref="BR327:BR390" ca="1" si="231">IF(M326="Saskatchewan",K326,0)</f>
        <v>0</v>
      </c>
      <c r="BS327" s="42">
        <f t="shared" ref="BS327:BS390" ca="1" si="232">IF(M326="Manitoba",K326,0)</f>
        <v>0</v>
      </c>
      <c r="BT327" s="42">
        <f t="shared" ref="BT327:BT390" ca="1" si="233">IF(M326="Ontario",K326,0)</f>
        <v>0</v>
      </c>
      <c r="BU327" s="42">
        <f t="shared" ref="BU327:BU390" ca="1" si="234">IF(M326="NewFarmland",K326,0)</f>
        <v>0</v>
      </c>
      <c r="BV327" s="42">
        <f t="shared" ref="BV327:BV390" ca="1" si="235">IF(M326="New Bruncwick",K326,0)</f>
        <v>0</v>
      </c>
      <c r="BW327" s="42">
        <f t="shared" ref="BW327:BW390" ca="1" si="236">IF(M326="Nova Scotia",K326,0)</f>
        <v>0</v>
      </c>
      <c r="BX327" s="8">
        <f t="shared" ref="BX327:BX390" ca="1" si="237">IF(M326="Prince Edward Island",K326,0)</f>
        <v>0</v>
      </c>
      <c r="BZ327" s="7">
        <f t="shared" ref="BZ327:BZ390" ca="1" si="238">IF(R326&gt;K326,1,0)</f>
        <v>0</v>
      </c>
      <c r="CA327" s="42"/>
      <c r="CB327" s="42"/>
      <c r="CC327" s="42"/>
      <c r="CD327" s="8"/>
      <c r="CF327" s="7">
        <f t="shared" ref="CF327:CF390" ca="1" si="239">IF(V326&gt;50000,D326,0)</f>
        <v>36</v>
      </c>
      <c r="CG327" s="42"/>
      <c r="CH327" s="8"/>
    </row>
    <row r="328" spans="2:86" x14ac:dyDescent="0.3">
      <c r="B328">
        <f t="shared" ca="1" si="211"/>
        <v>1</v>
      </c>
      <c r="C328" t="str">
        <f t="shared" ca="1" si="212"/>
        <v>Men</v>
      </c>
      <c r="D328">
        <f t="shared" ca="1" si="213"/>
        <v>40</v>
      </c>
      <c r="E328">
        <f t="shared" ca="1" si="214"/>
        <v>6</v>
      </c>
      <c r="F328" t="str">
        <f ca="1">VLOOKUP(E328,$Y$4:$Z$10:Z333,2,0)</f>
        <v>Agriculture</v>
      </c>
      <c r="G328">
        <f t="shared" ca="1" si="215"/>
        <v>1</v>
      </c>
      <c r="H328" t="str">
        <f t="shared" ca="1" si="216"/>
        <v>Highschool</v>
      </c>
      <c r="I328">
        <f t="shared" ca="1" si="217"/>
        <v>2</v>
      </c>
      <c r="J328">
        <f t="shared" ca="1" si="218"/>
        <v>1</v>
      </c>
      <c r="K328">
        <f t="shared" ca="1" si="219"/>
        <v>41378</v>
      </c>
      <c r="L328">
        <f t="shared" ca="1" si="220"/>
        <v>10</v>
      </c>
      <c r="M328" t="str">
        <f t="shared" ca="1" si="221"/>
        <v>Nova Scotia</v>
      </c>
      <c r="N328">
        <f t="shared" ca="1" si="202"/>
        <v>248268</v>
      </c>
      <c r="O328">
        <f t="shared" ca="1" si="222"/>
        <v>146971.75646731915</v>
      </c>
      <c r="P328">
        <f t="shared" ca="1" si="203"/>
        <v>25647.035924701941</v>
      </c>
      <c r="Q328">
        <f t="shared" ca="1" si="223"/>
        <v>15326</v>
      </c>
      <c r="R328">
        <f t="shared" ca="1" si="204"/>
        <v>13595.812112268388</v>
      </c>
      <c r="S328">
        <f t="shared" ca="1" si="205"/>
        <v>4328.7073971458503</v>
      </c>
      <c r="T328">
        <f t="shared" ca="1" si="206"/>
        <v>278243.74332184781</v>
      </c>
      <c r="U328">
        <f t="shared" ca="1" si="207"/>
        <v>175893.56857958753</v>
      </c>
      <c r="V328">
        <f t="shared" ca="1" si="208"/>
        <v>102350.17474226028</v>
      </c>
      <c r="AF328" s="7">
        <f t="shared" ca="1" si="209"/>
        <v>1</v>
      </c>
      <c r="AG328">
        <f t="shared" ca="1" si="210"/>
        <v>0</v>
      </c>
      <c r="AI328" s="8"/>
      <c r="AN328" s="7">
        <f ca="1">IF(Table1[[#This Row],[Column5]]="Teaching",1,0)</f>
        <v>0</v>
      </c>
      <c r="AO328">
        <f ca="1">IF(Table1[[#This Row],[Column5]]="Health",1,0)</f>
        <v>0</v>
      </c>
      <c r="AP328">
        <f ca="1">IF(Table1[[#This Row],[Column5]]="IT",1,0)</f>
        <v>0</v>
      </c>
      <c r="AQ328">
        <f ca="1">IF(Table1[[#This Row],[Column5]]="Construction",1,0)</f>
        <v>0</v>
      </c>
      <c r="AR328">
        <f ca="1">IF(Table1[[#This Row],[Column5]]="Agriculture",1,0)</f>
        <v>1</v>
      </c>
      <c r="AS328">
        <f ca="1">IF(Table1[[#This Row],[Column5]]="General",1,0)</f>
        <v>0</v>
      </c>
      <c r="AT328" s="8"/>
      <c r="AZ328" s="7">
        <f t="shared" ref="AZ328:AZ391" ca="1" si="240">P326/J326</f>
        <v>639.18730270035564</v>
      </c>
      <c r="BC328" s="8"/>
      <c r="BE328" s="7">
        <f t="shared" ca="1" si="224"/>
        <v>0</v>
      </c>
      <c r="BG328" s="8"/>
      <c r="BI328" s="7"/>
      <c r="BJ328" s="21">
        <f t="shared" ca="1" si="225"/>
        <v>0.58078773110589554</v>
      </c>
      <c r="BK328">
        <f t="shared" ca="1" si="226"/>
        <v>0</v>
      </c>
      <c r="BL328" s="8"/>
      <c r="BN328" s="7">
        <f t="shared" ca="1" si="227"/>
        <v>50276</v>
      </c>
      <c r="BO328" s="42">
        <f t="shared" ca="1" si="228"/>
        <v>0</v>
      </c>
      <c r="BP328" s="42">
        <f t="shared" ca="1" si="229"/>
        <v>50276</v>
      </c>
      <c r="BQ328" s="42">
        <f t="shared" ca="1" si="230"/>
        <v>0</v>
      </c>
      <c r="BR328" s="42">
        <f t="shared" ca="1" si="231"/>
        <v>0</v>
      </c>
      <c r="BS328" s="42">
        <f t="shared" ca="1" si="232"/>
        <v>0</v>
      </c>
      <c r="BT328" s="42">
        <f t="shared" ca="1" si="233"/>
        <v>0</v>
      </c>
      <c r="BU328" s="42">
        <f t="shared" ca="1" si="234"/>
        <v>0</v>
      </c>
      <c r="BV328" s="42">
        <f t="shared" ca="1" si="235"/>
        <v>0</v>
      </c>
      <c r="BW328" s="42">
        <f t="shared" ca="1" si="236"/>
        <v>0</v>
      </c>
      <c r="BX328" s="8">
        <f t="shared" ca="1" si="237"/>
        <v>0</v>
      </c>
      <c r="BZ328" s="7">
        <f t="shared" ca="1" si="238"/>
        <v>0</v>
      </c>
      <c r="CA328" s="42"/>
      <c r="CB328" s="42"/>
      <c r="CC328" s="42"/>
      <c r="CD328" s="8"/>
      <c r="CF328" s="7">
        <f t="shared" ca="1" si="239"/>
        <v>37</v>
      </c>
      <c r="CG328" s="42"/>
      <c r="CH328" s="8"/>
    </row>
    <row r="329" spans="2:86" x14ac:dyDescent="0.3">
      <c r="B329">
        <f t="shared" ca="1" si="211"/>
        <v>1</v>
      </c>
      <c r="C329" t="str">
        <f t="shared" ca="1" si="212"/>
        <v>Men</v>
      </c>
      <c r="D329">
        <f t="shared" ca="1" si="213"/>
        <v>29</v>
      </c>
      <c r="E329">
        <f t="shared" ca="1" si="214"/>
        <v>2</v>
      </c>
      <c r="F329" t="str">
        <f ca="1">VLOOKUP(E329,$Y$4:$Z$10:Z334,2,0)</f>
        <v>Construction</v>
      </c>
      <c r="G329">
        <f t="shared" ca="1" si="215"/>
        <v>4</v>
      </c>
      <c r="H329" t="str">
        <f t="shared" ca="1" si="216"/>
        <v>Technical</v>
      </c>
      <c r="I329">
        <f t="shared" ca="1" si="217"/>
        <v>1</v>
      </c>
      <c r="J329">
        <f t="shared" ca="1" si="218"/>
        <v>2</v>
      </c>
      <c r="K329">
        <f t="shared" ca="1" si="219"/>
        <v>33850</v>
      </c>
      <c r="L329">
        <f t="shared" ca="1" si="220"/>
        <v>11</v>
      </c>
      <c r="M329" t="str">
        <f t="shared" ca="1" si="221"/>
        <v>Prince Edward Island</v>
      </c>
      <c r="N329">
        <f t="shared" ca="1" si="202"/>
        <v>135400</v>
      </c>
      <c r="O329">
        <f t="shared" ca="1" si="222"/>
        <v>86854.682369172951</v>
      </c>
      <c r="P329">
        <f t="shared" ca="1" si="203"/>
        <v>9808.6774447267726</v>
      </c>
      <c r="Q329">
        <f t="shared" ca="1" si="223"/>
        <v>1911</v>
      </c>
      <c r="R329">
        <f t="shared" ca="1" si="204"/>
        <v>1080.4463318914225</v>
      </c>
      <c r="S329">
        <f t="shared" ca="1" si="205"/>
        <v>17410.75102450488</v>
      </c>
      <c r="T329">
        <f t="shared" ca="1" si="206"/>
        <v>162619.42846923167</v>
      </c>
      <c r="U329">
        <f t="shared" ca="1" si="207"/>
        <v>89846.128701064372</v>
      </c>
      <c r="V329">
        <f t="shared" ca="1" si="208"/>
        <v>72773.2997681673</v>
      </c>
      <c r="AF329" s="7">
        <f t="shared" ca="1" si="209"/>
        <v>1</v>
      </c>
      <c r="AG329">
        <f t="shared" ca="1" si="210"/>
        <v>0</v>
      </c>
      <c r="AI329" s="8"/>
      <c r="AN329" s="7">
        <f ca="1">IF(Table1[[#This Row],[Column5]]="Teaching",1,0)</f>
        <v>0</v>
      </c>
      <c r="AO329">
        <f ca="1">IF(Table1[[#This Row],[Column5]]="Health",1,0)</f>
        <v>0</v>
      </c>
      <c r="AP329">
        <f ca="1">IF(Table1[[#This Row],[Column5]]="IT",1,0)</f>
        <v>0</v>
      </c>
      <c r="AQ329">
        <f ca="1">IF(Table1[[#This Row],[Column5]]="Construction",1,0)</f>
        <v>1</v>
      </c>
      <c r="AR329">
        <f ca="1">IF(Table1[[#This Row],[Column5]]="Agriculture",1,0)</f>
        <v>0</v>
      </c>
      <c r="AS329">
        <f ca="1">IF(Table1[[#This Row],[Column5]]="General",1,0)</f>
        <v>0</v>
      </c>
      <c r="AT329" s="8"/>
      <c r="AZ329" s="7">
        <f t="shared" ca="1" si="240"/>
        <v>40403.026253747776</v>
      </c>
      <c r="BC329" s="8"/>
      <c r="BE329" s="7">
        <f t="shared" ca="1" si="224"/>
        <v>0</v>
      </c>
      <c r="BG329" s="8"/>
      <c r="BI329" s="7"/>
      <c r="BJ329" s="21">
        <f t="shared" ca="1" si="225"/>
        <v>0.59198832095686582</v>
      </c>
      <c r="BK329">
        <f t="shared" ca="1" si="226"/>
        <v>0</v>
      </c>
      <c r="BL329" s="8"/>
      <c r="BN329" s="7">
        <f t="shared" ca="1" si="227"/>
        <v>0</v>
      </c>
      <c r="BO329" s="42">
        <f t="shared" ca="1" si="228"/>
        <v>0</v>
      </c>
      <c r="BP329" s="42">
        <f t="shared" ca="1" si="229"/>
        <v>0</v>
      </c>
      <c r="BQ329" s="42">
        <f t="shared" ca="1" si="230"/>
        <v>0</v>
      </c>
      <c r="BR329" s="42">
        <f t="shared" ca="1" si="231"/>
        <v>0</v>
      </c>
      <c r="BS329" s="42">
        <f t="shared" ca="1" si="232"/>
        <v>0</v>
      </c>
      <c r="BT329" s="42">
        <f t="shared" ca="1" si="233"/>
        <v>0</v>
      </c>
      <c r="BU329" s="42">
        <f t="shared" ca="1" si="234"/>
        <v>0</v>
      </c>
      <c r="BV329" s="42">
        <f t="shared" ca="1" si="235"/>
        <v>0</v>
      </c>
      <c r="BW329" s="42">
        <f t="shared" ca="1" si="236"/>
        <v>41378</v>
      </c>
      <c r="BX329" s="8">
        <f t="shared" ca="1" si="237"/>
        <v>0</v>
      </c>
      <c r="BZ329" s="7">
        <f t="shared" ca="1" si="238"/>
        <v>0</v>
      </c>
      <c r="CA329" s="42"/>
      <c r="CB329" s="42"/>
      <c r="CC329" s="42"/>
      <c r="CD329" s="8"/>
      <c r="CF329" s="7">
        <f t="shared" ca="1" si="239"/>
        <v>40</v>
      </c>
      <c r="CG329" s="42"/>
      <c r="CH329" s="8"/>
    </row>
    <row r="330" spans="2:86" x14ac:dyDescent="0.3">
      <c r="B330">
        <f t="shared" ca="1" si="211"/>
        <v>1</v>
      </c>
      <c r="C330" t="str">
        <f t="shared" ca="1" si="212"/>
        <v>Men</v>
      </c>
      <c r="D330">
        <f t="shared" ca="1" si="213"/>
        <v>36</v>
      </c>
      <c r="E330">
        <f t="shared" ca="1" si="214"/>
        <v>6</v>
      </c>
      <c r="F330" t="str">
        <f ca="1">VLOOKUP(E330,$Y$4:$Z$10:Z335,2,0)</f>
        <v>Agriculture</v>
      </c>
      <c r="G330">
        <f t="shared" ca="1" si="215"/>
        <v>1</v>
      </c>
      <c r="H330" t="str">
        <f t="shared" ca="1" si="216"/>
        <v>Highschool</v>
      </c>
      <c r="I330">
        <f t="shared" ca="1" si="217"/>
        <v>0</v>
      </c>
      <c r="J330">
        <f t="shared" ca="1" si="218"/>
        <v>1</v>
      </c>
      <c r="K330">
        <f t="shared" ca="1" si="219"/>
        <v>45439</v>
      </c>
      <c r="L330">
        <f t="shared" ca="1" si="220"/>
        <v>8</v>
      </c>
      <c r="M330" t="str">
        <f t="shared" ca="1" si="221"/>
        <v>NewFarmland</v>
      </c>
      <c r="N330">
        <f t="shared" ca="1" si="202"/>
        <v>136317</v>
      </c>
      <c r="O330">
        <f t="shared" ca="1" si="222"/>
        <v>77699.228673594844</v>
      </c>
      <c r="P330">
        <f t="shared" ca="1" si="203"/>
        <v>19882.968117480701</v>
      </c>
      <c r="Q330">
        <f t="shared" ca="1" si="223"/>
        <v>13090</v>
      </c>
      <c r="R330">
        <f t="shared" ca="1" si="204"/>
        <v>31653.622652145987</v>
      </c>
      <c r="S330">
        <f t="shared" ca="1" si="205"/>
        <v>46080.520845095176</v>
      </c>
      <c r="T330">
        <f t="shared" ca="1" si="206"/>
        <v>202280.48896257585</v>
      </c>
      <c r="U330">
        <f t="shared" ca="1" si="207"/>
        <v>122442.85132574083</v>
      </c>
      <c r="V330">
        <f t="shared" ca="1" si="208"/>
        <v>79837.637636835017</v>
      </c>
      <c r="AF330" s="7">
        <f t="shared" ca="1" si="209"/>
        <v>0</v>
      </c>
      <c r="AG330">
        <f t="shared" ca="1" si="210"/>
        <v>1</v>
      </c>
      <c r="AI330" s="8"/>
      <c r="AN330" s="7">
        <f ca="1">IF(Table1[[#This Row],[Column5]]="Teaching",1,0)</f>
        <v>0</v>
      </c>
      <c r="AO330">
        <f ca="1">IF(Table1[[#This Row],[Column5]]="Health",1,0)</f>
        <v>0</v>
      </c>
      <c r="AP330">
        <f ca="1">IF(Table1[[#This Row],[Column5]]="IT",1,0)</f>
        <v>0</v>
      </c>
      <c r="AQ330">
        <f ca="1">IF(Table1[[#This Row],[Column5]]="Construction",1,0)</f>
        <v>0</v>
      </c>
      <c r="AR330">
        <f ca="1">IF(Table1[[#This Row],[Column5]]="Agriculture",1,0)</f>
        <v>1</v>
      </c>
      <c r="AS330">
        <f ca="1">IF(Table1[[#This Row],[Column5]]="General",1,0)</f>
        <v>0</v>
      </c>
      <c r="AT330" s="8"/>
      <c r="AZ330" s="7">
        <f t="shared" ca="1" si="240"/>
        <v>25647.035924701941</v>
      </c>
      <c r="BC330" s="8"/>
      <c r="BE330" s="7">
        <f t="shared" ca="1" si="224"/>
        <v>0</v>
      </c>
      <c r="BG330" s="8"/>
      <c r="BI330" s="7"/>
      <c r="BJ330" s="21">
        <f t="shared" ca="1" si="225"/>
        <v>0.64146737347985927</v>
      </c>
      <c r="BK330">
        <f t="shared" ca="1" si="226"/>
        <v>0</v>
      </c>
      <c r="BL330" s="8"/>
      <c r="BN330" s="7">
        <f t="shared" ca="1" si="227"/>
        <v>0</v>
      </c>
      <c r="BO330" s="42">
        <f t="shared" ca="1" si="228"/>
        <v>0</v>
      </c>
      <c r="BP330" s="42">
        <f t="shared" ca="1" si="229"/>
        <v>0</v>
      </c>
      <c r="BQ330" s="42">
        <f t="shared" ca="1" si="230"/>
        <v>0</v>
      </c>
      <c r="BR330" s="42">
        <f t="shared" ca="1" si="231"/>
        <v>0</v>
      </c>
      <c r="BS330" s="42">
        <f t="shared" ca="1" si="232"/>
        <v>0</v>
      </c>
      <c r="BT330" s="42">
        <f t="shared" ca="1" si="233"/>
        <v>0</v>
      </c>
      <c r="BU330" s="42">
        <f t="shared" ca="1" si="234"/>
        <v>0</v>
      </c>
      <c r="BV330" s="42">
        <f t="shared" ca="1" si="235"/>
        <v>0</v>
      </c>
      <c r="BW330" s="42">
        <f t="shared" ca="1" si="236"/>
        <v>0</v>
      </c>
      <c r="BX330" s="8">
        <f t="shared" ca="1" si="237"/>
        <v>33850</v>
      </c>
      <c r="BZ330" s="7">
        <f t="shared" ca="1" si="238"/>
        <v>0</v>
      </c>
      <c r="CA330" s="42"/>
      <c r="CB330" s="42"/>
      <c r="CC330" s="42"/>
      <c r="CD330" s="8"/>
      <c r="CF330" s="7">
        <f t="shared" ca="1" si="239"/>
        <v>29</v>
      </c>
      <c r="CG330" s="42"/>
      <c r="CH330" s="8"/>
    </row>
    <row r="331" spans="2:86" x14ac:dyDescent="0.3">
      <c r="B331">
        <f t="shared" ca="1" si="211"/>
        <v>2</v>
      </c>
      <c r="C331" t="str">
        <f t="shared" ca="1" si="212"/>
        <v>Women</v>
      </c>
      <c r="D331">
        <f t="shared" ca="1" si="213"/>
        <v>40</v>
      </c>
      <c r="E331">
        <f t="shared" ca="1" si="214"/>
        <v>1</v>
      </c>
      <c r="F331" t="str">
        <f ca="1">VLOOKUP(E331,$Y$4:$Z$10:Z336,2,0)</f>
        <v>Health</v>
      </c>
      <c r="G331">
        <f t="shared" ca="1" si="215"/>
        <v>3</v>
      </c>
      <c r="H331" t="str">
        <f t="shared" ca="1" si="216"/>
        <v>University</v>
      </c>
      <c r="I331">
        <f t="shared" ca="1" si="217"/>
        <v>0</v>
      </c>
      <c r="J331">
        <f t="shared" ca="1" si="218"/>
        <v>1</v>
      </c>
      <c r="K331">
        <f t="shared" ca="1" si="219"/>
        <v>34911</v>
      </c>
      <c r="L331">
        <f t="shared" ca="1" si="220"/>
        <v>7</v>
      </c>
      <c r="M331" t="str">
        <f t="shared" ca="1" si="221"/>
        <v>Ontario</v>
      </c>
      <c r="N331">
        <f t="shared" ca="1" si="202"/>
        <v>139644</v>
      </c>
      <c r="O331">
        <f t="shared" ca="1" si="222"/>
        <v>63356.038579883083</v>
      </c>
      <c r="P331">
        <f t="shared" ca="1" si="203"/>
        <v>21033.939386574857</v>
      </c>
      <c r="Q331">
        <f t="shared" ca="1" si="223"/>
        <v>521</v>
      </c>
      <c r="R331">
        <f t="shared" ca="1" si="204"/>
        <v>9787.3510357642153</v>
      </c>
      <c r="S331">
        <f t="shared" ca="1" si="205"/>
        <v>13877.621992807432</v>
      </c>
      <c r="T331">
        <f t="shared" ca="1" si="206"/>
        <v>174555.56137938227</v>
      </c>
      <c r="U331">
        <f t="shared" ca="1" si="207"/>
        <v>73664.389615647291</v>
      </c>
      <c r="V331">
        <f t="shared" ca="1" si="208"/>
        <v>100891.17176373498</v>
      </c>
      <c r="AF331" s="7">
        <f t="shared" ca="1" si="209"/>
        <v>0</v>
      </c>
      <c r="AG331">
        <f t="shared" ca="1" si="210"/>
        <v>1</v>
      </c>
      <c r="AI331" s="8"/>
      <c r="AN331" s="7">
        <f ca="1">IF(Table1[[#This Row],[Column5]]="Teaching",1,0)</f>
        <v>0</v>
      </c>
      <c r="AO331">
        <f ca="1">IF(Table1[[#This Row],[Column5]]="Health",1,0)</f>
        <v>1</v>
      </c>
      <c r="AP331">
        <f ca="1">IF(Table1[[#This Row],[Column5]]="IT",1,0)</f>
        <v>0</v>
      </c>
      <c r="AQ331">
        <f ca="1">IF(Table1[[#This Row],[Column5]]="Construction",1,0)</f>
        <v>0</v>
      </c>
      <c r="AR331">
        <f ca="1">IF(Table1[[#This Row],[Column5]]="Agriculture",1,0)</f>
        <v>0</v>
      </c>
      <c r="AS331">
        <f ca="1">IF(Table1[[#This Row],[Column5]]="General",1,0)</f>
        <v>0</v>
      </c>
      <c r="AT331" s="8"/>
      <c r="AZ331" s="7">
        <f t="shared" ca="1" si="240"/>
        <v>4904.3387223633863</v>
      </c>
      <c r="BC331" s="8"/>
      <c r="BE331" s="7">
        <f t="shared" ca="1" si="224"/>
        <v>0</v>
      </c>
      <c r="BG331" s="8"/>
      <c r="BI331" s="7"/>
      <c r="BJ331" s="21">
        <f t="shared" ca="1" si="225"/>
        <v>0.56998927994010173</v>
      </c>
      <c r="BK331">
        <f t="shared" ca="1" si="226"/>
        <v>0</v>
      </c>
      <c r="BL331" s="8"/>
      <c r="BN331" s="7">
        <f t="shared" ca="1" si="227"/>
        <v>0</v>
      </c>
      <c r="BO331" s="42">
        <f t="shared" ca="1" si="228"/>
        <v>0</v>
      </c>
      <c r="BP331" s="42">
        <f t="shared" ca="1" si="229"/>
        <v>0</v>
      </c>
      <c r="BQ331" s="42">
        <f t="shared" ca="1" si="230"/>
        <v>0</v>
      </c>
      <c r="BR331" s="42">
        <f t="shared" ca="1" si="231"/>
        <v>0</v>
      </c>
      <c r="BS331" s="42">
        <f t="shared" ca="1" si="232"/>
        <v>0</v>
      </c>
      <c r="BT331" s="42">
        <f t="shared" ca="1" si="233"/>
        <v>0</v>
      </c>
      <c r="BU331" s="42">
        <f t="shared" ca="1" si="234"/>
        <v>45439</v>
      </c>
      <c r="BV331" s="42">
        <f t="shared" ca="1" si="235"/>
        <v>0</v>
      </c>
      <c r="BW331" s="42">
        <f t="shared" ca="1" si="236"/>
        <v>0</v>
      </c>
      <c r="BX331" s="8">
        <f t="shared" ca="1" si="237"/>
        <v>0</v>
      </c>
      <c r="BZ331" s="7">
        <f t="shared" ca="1" si="238"/>
        <v>0</v>
      </c>
      <c r="CA331" s="42"/>
      <c r="CB331" s="42"/>
      <c r="CC331" s="42"/>
      <c r="CD331" s="8"/>
      <c r="CF331" s="7">
        <f t="shared" ca="1" si="239"/>
        <v>36</v>
      </c>
      <c r="CG331" s="42"/>
      <c r="CH331" s="8"/>
    </row>
    <row r="332" spans="2:86" x14ac:dyDescent="0.3">
      <c r="B332">
        <f t="shared" ca="1" si="211"/>
        <v>2</v>
      </c>
      <c r="C332" t="str">
        <f t="shared" ca="1" si="212"/>
        <v>Women</v>
      </c>
      <c r="D332">
        <f t="shared" ca="1" si="213"/>
        <v>38</v>
      </c>
      <c r="E332">
        <f t="shared" ca="1" si="214"/>
        <v>5</v>
      </c>
      <c r="F332" t="str">
        <f ca="1">VLOOKUP(E332,$Y$4:$Z$10:Z337,2,0)</f>
        <v>General</v>
      </c>
      <c r="G332">
        <f t="shared" ca="1" si="215"/>
        <v>1</v>
      </c>
      <c r="H332" t="str">
        <f t="shared" ca="1" si="216"/>
        <v>Highschool</v>
      </c>
      <c r="I332">
        <f t="shared" ca="1" si="217"/>
        <v>1</v>
      </c>
      <c r="J332">
        <f t="shared" ca="1" si="218"/>
        <v>2</v>
      </c>
      <c r="K332">
        <f t="shared" ca="1" si="219"/>
        <v>55247</v>
      </c>
      <c r="L332">
        <f t="shared" ca="1" si="220"/>
        <v>2</v>
      </c>
      <c r="M332" t="str">
        <f t="shared" ca="1" si="221"/>
        <v>BC</v>
      </c>
      <c r="N332">
        <f t="shared" ca="1" si="202"/>
        <v>276235</v>
      </c>
      <c r="O332">
        <f t="shared" ca="1" si="222"/>
        <v>265991.92846850434</v>
      </c>
      <c r="P332">
        <f t="shared" ca="1" si="203"/>
        <v>23022.537791452647</v>
      </c>
      <c r="Q332">
        <f t="shared" ca="1" si="223"/>
        <v>13791</v>
      </c>
      <c r="R332">
        <f t="shared" ca="1" si="204"/>
        <v>50132.937479386812</v>
      </c>
      <c r="S332">
        <f t="shared" ca="1" si="205"/>
        <v>16817.944186402037</v>
      </c>
      <c r="T332">
        <f t="shared" ca="1" si="206"/>
        <v>316075.48197785468</v>
      </c>
      <c r="U332">
        <f t="shared" ca="1" si="207"/>
        <v>329915.86594789114</v>
      </c>
      <c r="V332">
        <f t="shared" ca="1" si="208"/>
        <v>-13840.383970036462</v>
      </c>
      <c r="AF332" s="7">
        <f t="shared" ca="1" si="209"/>
        <v>1</v>
      </c>
      <c r="AG332">
        <f t="shared" ca="1" si="210"/>
        <v>0</v>
      </c>
      <c r="AI332" s="8"/>
      <c r="AN332" s="7">
        <f ca="1">IF(Table1[[#This Row],[Column5]]="Teaching",1,0)</f>
        <v>0</v>
      </c>
      <c r="AO332">
        <f ca="1">IF(Table1[[#This Row],[Column5]]="Health",1,0)</f>
        <v>0</v>
      </c>
      <c r="AP332">
        <f ca="1">IF(Table1[[#This Row],[Column5]]="IT",1,0)</f>
        <v>0</v>
      </c>
      <c r="AQ332">
        <f ca="1">IF(Table1[[#This Row],[Column5]]="Construction",1,0)</f>
        <v>0</v>
      </c>
      <c r="AR332">
        <f ca="1">IF(Table1[[#This Row],[Column5]]="Agriculture",1,0)</f>
        <v>0</v>
      </c>
      <c r="AS332">
        <f ca="1">IF(Table1[[#This Row],[Column5]]="General",1,0)</f>
        <v>1</v>
      </c>
      <c r="AT332" s="8"/>
      <c r="AZ332" s="7">
        <f t="shared" ca="1" si="240"/>
        <v>19882.968117480701</v>
      </c>
      <c r="BC332" s="8"/>
      <c r="BE332" s="7">
        <f t="shared" ca="1" si="224"/>
        <v>0</v>
      </c>
      <c r="BG332" s="8"/>
      <c r="BI332" s="7"/>
      <c r="BJ332" s="21">
        <f t="shared" ca="1" si="225"/>
        <v>0.45369681891010771</v>
      </c>
      <c r="BK332">
        <f t="shared" ca="1" si="226"/>
        <v>0</v>
      </c>
      <c r="BL332" s="8"/>
      <c r="BN332" s="7">
        <f t="shared" ca="1" si="227"/>
        <v>0</v>
      </c>
      <c r="BO332" s="42">
        <f t="shared" ca="1" si="228"/>
        <v>0</v>
      </c>
      <c r="BP332" s="42">
        <f t="shared" ca="1" si="229"/>
        <v>0</v>
      </c>
      <c r="BQ332" s="42">
        <f t="shared" ca="1" si="230"/>
        <v>0</v>
      </c>
      <c r="BR332" s="42">
        <f t="shared" ca="1" si="231"/>
        <v>0</v>
      </c>
      <c r="BS332" s="42">
        <f t="shared" ca="1" si="232"/>
        <v>0</v>
      </c>
      <c r="BT332" s="42">
        <f t="shared" ca="1" si="233"/>
        <v>34911</v>
      </c>
      <c r="BU332" s="42">
        <f t="shared" ca="1" si="234"/>
        <v>0</v>
      </c>
      <c r="BV332" s="42">
        <f t="shared" ca="1" si="235"/>
        <v>0</v>
      </c>
      <c r="BW332" s="42">
        <f t="shared" ca="1" si="236"/>
        <v>0</v>
      </c>
      <c r="BX332" s="8">
        <f t="shared" ca="1" si="237"/>
        <v>0</v>
      </c>
      <c r="BZ332" s="7">
        <f t="shared" ca="1" si="238"/>
        <v>0</v>
      </c>
      <c r="CA332" s="42"/>
      <c r="CB332" s="42"/>
      <c r="CC332" s="42"/>
      <c r="CD332" s="8"/>
      <c r="CF332" s="7">
        <f t="shared" ca="1" si="239"/>
        <v>40</v>
      </c>
      <c r="CG332" s="42"/>
      <c r="CH332" s="8"/>
    </row>
    <row r="333" spans="2:86" x14ac:dyDescent="0.3">
      <c r="B333">
        <f t="shared" ca="1" si="211"/>
        <v>1</v>
      </c>
      <c r="C333" t="str">
        <f t="shared" ca="1" si="212"/>
        <v>Men</v>
      </c>
      <c r="D333">
        <f t="shared" ca="1" si="213"/>
        <v>31</v>
      </c>
      <c r="E333">
        <f t="shared" ca="1" si="214"/>
        <v>4</v>
      </c>
      <c r="F333" t="str">
        <f ca="1">VLOOKUP(E333,$Y$4:$Z$10:Z338,2,0)</f>
        <v>IT</v>
      </c>
      <c r="G333">
        <f t="shared" ca="1" si="215"/>
        <v>5</v>
      </c>
      <c r="H333" t="str">
        <f t="shared" ca="1" si="216"/>
        <v>Other</v>
      </c>
      <c r="I333">
        <f t="shared" ca="1" si="217"/>
        <v>0</v>
      </c>
      <c r="J333">
        <f t="shared" ca="1" si="218"/>
        <v>1</v>
      </c>
      <c r="K333">
        <f t="shared" ca="1" si="219"/>
        <v>88767</v>
      </c>
      <c r="L333">
        <f t="shared" ca="1" si="220"/>
        <v>3</v>
      </c>
      <c r="M333" t="str">
        <f t="shared" ca="1" si="221"/>
        <v>Northwest Ter</v>
      </c>
      <c r="N333">
        <f t="shared" ca="1" si="202"/>
        <v>266301</v>
      </c>
      <c r="O333">
        <f t="shared" ca="1" si="222"/>
        <v>142170.64640322508</v>
      </c>
      <c r="P333">
        <f t="shared" ca="1" si="203"/>
        <v>3994.4608883244118</v>
      </c>
      <c r="Q333">
        <f t="shared" ca="1" si="223"/>
        <v>2413</v>
      </c>
      <c r="R333">
        <f t="shared" ca="1" si="204"/>
        <v>171841.92662884339</v>
      </c>
      <c r="S333">
        <f t="shared" ca="1" si="205"/>
        <v>129958.24177604346</v>
      </c>
      <c r="T333">
        <f t="shared" ca="1" si="206"/>
        <v>400253.70266436785</v>
      </c>
      <c r="U333">
        <f t="shared" ca="1" si="207"/>
        <v>316425.57303206844</v>
      </c>
      <c r="V333">
        <f t="shared" ca="1" si="208"/>
        <v>83828.129632299417</v>
      </c>
      <c r="AF333" s="7">
        <f t="shared" ca="1" si="209"/>
        <v>0</v>
      </c>
      <c r="AG333">
        <f t="shared" ca="1" si="210"/>
        <v>1</v>
      </c>
      <c r="AI333" s="8"/>
      <c r="AN333" s="7">
        <f ca="1">IF(Table1[[#This Row],[Column5]]="Teaching",1,0)</f>
        <v>0</v>
      </c>
      <c r="AO333">
        <f ca="1">IF(Table1[[#This Row],[Column5]]="Health",1,0)</f>
        <v>0</v>
      </c>
      <c r="AP333">
        <f ca="1">IF(Table1[[#This Row],[Column5]]="IT",1,0)</f>
        <v>1</v>
      </c>
      <c r="AQ333">
        <f ca="1">IF(Table1[[#This Row],[Column5]]="Construction",1,0)</f>
        <v>0</v>
      </c>
      <c r="AR333">
        <f ca="1">IF(Table1[[#This Row],[Column5]]="Agriculture",1,0)</f>
        <v>0</v>
      </c>
      <c r="AS333">
        <f ca="1">IF(Table1[[#This Row],[Column5]]="General",1,0)</f>
        <v>0</v>
      </c>
      <c r="AT333" s="8"/>
      <c r="AZ333" s="7">
        <f t="shared" ca="1" si="240"/>
        <v>21033.939386574857</v>
      </c>
      <c r="BC333" s="8"/>
      <c r="BE333" s="7">
        <f t="shared" ca="1" si="224"/>
        <v>0</v>
      </c>
      <c r="BG333" s="8"/>
      <c r="BI333" s="7"/>
      <c r="BJ333" s="21">
        <f t="shared" ca="1" si="225"/>
        <v>0.96291899458252694</v>
      </c>
      <c r="BK333">
        <f t="shared" ca="1" si="226"/>
        <v>0</v>
      </c>
      <c r="BL333" s="8"/>
      <c r="BN333" s="7">
        <f t="shared" ca="1" si="227"/>
        <v>0</v>
      </c>
      <c r="BO333" s="42">
        <f t="shared" ca="1" si="228"/>
        <v>55247</v>
      </c>
      <c r="BP333" s="42">
        <f t="shared" ca="1" si="229"/>
        <v>0</v>
      </c>
      <c r="BQ333" s="42">
        <f t="shared" ca="1" si="230"/>
        <v>0</v>
      </c>
      <c r="BR333" s="42">
        <f t="shared" ca="1" si="231"/>
        <v>0</v>
      </c>
      <c r="BS333" s="42">
        <f t="shared" ca="1" si="232"/>
        <v>0</v>
      </c>
      <c r="BT333" s="42">
        <f t="shared" ca="1" si="233"/>
        <v>0</v>
      </c>
      <c r="BU333" s="42">
        <f t="shared" ca="1" si="234"/>
        <v>0</v>
      </c>
      <c r="BV333" s="42">
        <f t="shared" ca="1" si="235"/>
        <v>0</v>
      </c>
      <c r="BW333" s="42">
        <f t="shared" ca="1" si="236"/>
        <v>0</v>
      </c>
      <c r="BX333" s="8">
        <f t="shared" ca="1" si="237"/>
        <v>0</v>
      </c>
      <c r="BZ333" s="7">
        <f t="shared" ca="1" si="238"/>
        <v>0</v>
      </c>
      <c r="CA333" s="42"/>
      <c r="CB333" s="42"/>
      <c r="CC333" s="42"/>
      <c r="CD333" s="8"/>
      <c r="CF333" s="7">
        <f t="shared" ca="1" si="239"/>
        <v>0</v>
      </c>
      <c r="CG333" s="42"/>
      <c r="CH333" s="8"/>
    </row>
    <row r="334" spans="2:86" x14ac:dyDescent="0.3">
      <c r="B334">
        <f t="shared" ca="1" si="211"/>
        <v>2</v>
      </c>
      <c r="C334" t="str">
        <f t="shared" ca="1" si="212"/>
        <v>Women</v>
      </c>
      <c r="D334">
        <f t="shared" ca="1" si="213"/>
        <v>32</v>
      </c>
      <c r="E334">
        <f t="shared" ca="1" si="214"/>
        <v>6</v>
      </c>
      <c r="F334" t="str">
        <f ca="1">VLOOKUP(E334,$Y$4:$Z$10:Z339,2,0)</f>
        <v>Agriculture</v>
      </c>
      <c r="G334">
        <f t="shared" ca="1" si="215"/>
        <v>2</v>
      </c>
      <c r="H334" t="str">
        <f t="shared" ca="1" si="216"/>
        <v>College</v>
      </c>
      <c r="I334">
        <f t="shared" ca="1" si="217"/>
        <v>2</v>
      </c>
      <c r="J334">
        <f t="shared" ca="1" si="218"/>
        <v>1</v>
      </c>
      <c r="K334">
        <f t="shared" ca="1" si="219"/>
        <v>43576</v>
      </c>
      <c r="L334">
        <f t="shared" ca="1" si="220"/>
        <v>2</v>
      </c>
      <c r="M334" t="str">
        <f t="shared" ca="1" si="221"/>
        <v>BC</v>
      </c>
      <c r="N334">
        <f t="shared" ca="1" si="202"/>
        <v>261456</v>
      </c>
      <c r="O334">
        <f t="shared" ca="1" si="222"/>
        <v>41822.955643573951</v>
      </c>
      <c r="P334">
        <f t="shared" ca="1" si="203"/>
        <v>29631.286372698643</v>
      </c>
      <c r="Q334">
        <f t="shared" ca="1" si="223"/>
        <v>7269</v>
      </c>
      <c r="R334">
        <f t="shared" ca="1" si="204"/>
        <v>85068.066513786238</v>
      </c>
      <c r="S334">
        <f t="shared" ca="1" si="205"/>
        <v>3867.1227051215487</v>
      </c>
      <c r="T334">
        <f t="shared" ca="1" si="206"/>
        <v>294954.40907782019</v>
      </c>
      <c r="U334">
        <f t="shared" ca="1" si="207"/>
        <v>134160.02215736019</v>
      </c>
      <c r="V334">
        <f t="shared" ca="1" si="208"/>
        <v>160794.38692046001</v>
      </c>
      <c r="AF334" s="7">
        <f t="shared" ca="1" si="209"/>
        <v>0</v>
      </c>
      <c r="AG334">
        <f t="shared" ca="1" si="210"/>
        <v>1</v>
      </c>
      <c r="AI334" s="8"/>
      <c r="AN334" s="7">
        <f ca="1">IF(Table1[[#This Row],[Column5]]="Teaching",1,0)</f>
        <v>0</v>
      </c>
      <c r="AO334">
        <f ca="1">IF(Table1[[#This Row],[Column5]]="Health",1,0)</f>
        <v>0</v>
      </c>
      <c r="AP334">
        <f ca="1">IF(Table1[[#This Row],[Column5]]="IT",1,0)</f>
        <v>0</v>
      </c>
      <c r="AQ334">
        <f ca="1">IF(Table1[[#This Row],[Column5]]="Construction",1,0)</f>
        <v>0</v>
      </c>
      <c r="AR334">
        <f ca="1">IF(Table1[[#This Row],[Column5]]="Agriculture",1,0)</f>
        <v>1</v>
      </c>
      <c r="AS334">
        <f ca="1">IF(Table1[[#This Row],[Column5]]="General",1,0)</f>
        <v>0</v>
      </c>
      <c r="AT334" s="8"/>
      <c r="AZ334" s="7">
        <f t="shared" ca="1" si="240"/>
        <v>11511.268895726324</v>
      </c>
      <c r="BC334" s="8"/>
      <c r="BE334" s="7">
        <f t="shared" ca="1" si="224"/>
        <v>1</v>
      </c>
      <c r="BG334" s="8"/>
      <c r="BI334" s="7"/>
      <c r="BJ334" s="21">
        <f t="shared" ca="1" si="225"/>
        <v>0.53387199598659063</v>
      </c>
      <c r="BK334">
        <f t="shared" ca="1" si="226"/>
        <v>0</v>
      </c>
      <c r="BL334" s="8"/>
      <c r="BN334" s="7">
        <f t="shared" ca="1" si="227"/>
        <v>0</v>
      </c>
      <c r="BO334" s="42">
        <f t="shared" ca="1" si="228"/>
        <v>0</v>
      </c>
      <c r="BP334" s="42">
        <f t="shared" ca="1" si="229"/>
        <v>88767</v>
      </c>
      <c r="BQ334" s="42">
        <f t="shared" ca="1" si="230"/>
        <v>0</v>
      </c>
      <c r="BR334" s="42">
        <f t="shared" ca="1" si="231"/>
        <v>0</v>
      </c>
      <c r="BS334" s="42">
        <f t="shared" ca="1" si="232"/>
        <v>0</v>
      </c>
      <c r="BT334" s="42">
        <f t="shared" ca="1" si="233"/>
        <v>0</v>
      </c>
      <c r="BU334" s="42">
        <f t="shared" ca="1" si="234"/>
        <v>0</v>
      </c>
      <c r="BV334" s="42">
        <f t="shared" ca="1" si="235"/>
        <v>0</v>
      </c>
      <c r="BW334" s="42">
        <f t="shared" ca="1" si="236"/>
        <v>0</v>
      </c>
      <c r="BX334" s="8">
        <f t="shared" ca="1" si="237"/>
        <v>0</v>
      </c>
      <c r="BZ334" s="7">
        <f t="shared" ca="1" si="238"/>
        <v>1</v>
      </c>
      <c r="CA334" s="42"/>
      <c r="CB334" s="42"/>
      <c r="CC334" s="42"/>
      <c r="CD334" s="8"/>
      <c r="CF334" s="7">
        <f t="shared" ca="1" si="239"/>
        <v>31</v>
      </c>
      <c r="CG334" s="42"/>
      <c r="CH334" s="8"/>
    </row>
    <row r="335" spans="2:86" x14ac:dyDescent="0.3">
      <c r="B335">
        <f t="shared" ca="1" si="211"/>
        <v>2</v>
      </c>
      <c r="C335" t="str">
        <f t="shared" ca="1" si="212"/>
        <v>Women</v>
      </c>
      <c r="D335">
        <f t="shared" ca="1" si="213"/>
        <v>40</v>
      </c>
      <c r="E335">
        <f t="shared" ca="1" si="214"/>
        <v>5</v>
      </c>
      <c r="F335" t="str">
        <f ca="1">VLOOKUP(E335,$Y$4:$Z$10:Z340,2,0)</f>
        <v>General</v>
      </c>
      <c r="G335">
        <f t="shared" ca="1" si="215"/>
        <v>1</v>
      </c>
      <c r="H335" t="str">
        <f t="shared" ca="1" si="216"/>
        <v>Highschool</v>
      </c>
      <c r="I335">
        <f t="shared" ca="1" si="217"/>
        <v>2</v>
      </c>
      <c r="J335">
        <f t="shared" ca="1" si="218"/>
        <v>3</v>
      </c>
      <c r="K335">
        <f t="shared" ca="1" si="219"/>
        <v>63584</v>
      </c>
      <c r="L335">
        <f t="shared" ca="1" si="220"/>
        <v>5</v>
      </c>
      <c r="M335" t="str">
        <f t="shared" ca="1" si="221"/>
        <v>Saskatchewan</v>
      </c>
      <c r="N335">
        <f t="shared" ca="1" si="202"/>
        <v>254336</v>
      </c>
      <c r="O335">
        <f t="shared" ca="1" si="222"/>
        <v>231932.28004859021</v>
      </c>
      <c r="P335">
        <f t="shared" ca="1" si="203"/>
        <v>25474.971747380969</v>
      </c>
      <c r="Q335">
        <f t="shared" ca="1" si="223"/>
        <v>964</v>
      </c>
      <c r="R335">
        <f t="shared" ca="1" si="204"/>
        <v>75356.397972395978</v>
      </c>
      <c r="S335">
        <f t="shared" ca="1" si="205"/>
        <v>12482.122283900255</v>
      </c>
      <c r="T335">
        <f t="shared" ca="1" si="206"/>
        <v>292293.09403128125</v>
      </c>
      <c r="U335">
        <f t="shared" ca="1" si="207"/>
        <v>308252.6780209862</v>
      </c>
      <c r="V335">
        <f t="shared" ca="1" si="208"/>
        <v>-15959.583989704959</v>
      </c>
      <c r="AF335" s="7">
        <f t="shared" ca="1" si="209"/>
        <v>1</v>
      </c>
      <c r="AG335">
        <f t="shared" ca="1" si="210"/>
        <v>0</v>
      </c>
      <c r="AI335" s="8"/>
      <c r="AN335" s="7">
        <f ca="1">IF(Table1[[#This Row],[Column5]]="Teaching",1,0)</f>
        <v>0</v>
      </c>
      <c r="AO335">
        <f ca="1">IF(Table1[[#This Row],[Column5]]="Health",1,0)</f>
        <v>0</v>
      </c>
      <c r="AP335">
        <f ca="1">IF(Table1[[#This Row],[Column5]]="IT",1,0)</f>
        <v>0</v>
      </c>
      <c r="AQ335">
        <f ca="1">IF(Table1[[#This Row],[Column5]]="Construction",1,0)</f>
        <v>0</v>
      </c>
      <c r="AR335">
        <f ca="1">IF(Table1[[#This Row],[Column5]]="Agriculture",1,0)</f>
        <v>0</v>
      </c>
      <c r="AS335">
        <f ca="1">IF(Table1[[#This Row],[Column5]]="General",1,0)</f>
        <v>1</v>
      </c>
      <c r="AT335" s="8"/>
      <c r="AZ335" s="7">
        <f t="shared" ca="1" si="240"/>
        <v>3994.4608883244118</v>
      </c>
      <c r="BC335" s="8"/>
      <c r="BE335" s="7">
        <f t="shared" ca="1" si="224"/>
        <v>0</v>
      </c>
      <c r="BG335" s="8"/>
      <c r="BI335" s="7"/>
      <c r="BJ335" s="21">
        <f t="shared" ca="1" si="225"/>
        <v>0.15996173598454022</v>
      </c>
      <c r="BK335">
        <f t="shared" ca="1" si="226"/>
        <v>1</v>
      </c>
      <c r="BL335" s="8"/>
      <c r="BN335" s="7">
        <f t="shared" ca="1" si="227"/>
        <v>0</v>
      </c>
      <c r="BO335" s="42">
        <f t="shared" ca="1" si="228"/>
        <v>43576</v>
      </c>
      <c r="BP335" s="42">
        <f t="shared" ca="1" si="229"/>
        <v>0</v>
      </c>
      <c r="BQ335" s="42">
        <f t="shared" ca="1" si="230"/>
        <v>0</v>
      </c>
      <c r="BR335" s="42">
        <f t="shared" ca="1" si="231"/>
        <v>0</v>
      </c>
      <c r="BS335" s="42">
        <f t="shared" ca="1" si="232"/>
        <v>0</v>
      </c>
      <c r="BT335" s="42">
        <f t="shared" ca="1" si="233"/>
        <v>0</v>
      </c>
      <c r="BU335" s="42">
        <f t="shared" ca="1" si="234"/>
        <v>0</v>
      </c>
      <c r="BV335" s="42">
        <f t="shared" ca="1" si="235"/>
        <v>0</v>
      </c>
      <c r="BW335" s="42">
        <f t="shared" ca="1" si="236"/>
        <v>0</v>
      </c>
      <c r="BX335" s="8">
        <f t="shared" ca="1" si="237"/>
        <v>0</v>
      </c>
      <c r="BZ335" s="7">
        <f t="shared" ca="1" si="238"/>
        <v>1</v>
      </c>
      <c r="CA335" s="42"/>
      <c r="CB335" s="42"/>
      <c r="CC335" s="42"/>
      <c r="CD335" s="8"/>
      <c r="CF335" s="7">
        <f t="shared" ca="1" si="239"/>
        <v>32</v>
      </c>
      <c r="CG335" s="42"/>
      <c r="CH335" s="8"/>
    </row>
    <row r="336" spans="2:86" x14ac:dyDescent="0.3">
      <c r="B336">
        <f t="shared" ca="1" si="211"/>
        <v>1</v>
      </c>
      <c r="C336" t="str">
        <f t="shared" ca="1" si="212"/>
        <v>Men</v>
      </c>
      <c r="D336">
        <f t="shared" ca="1" si="213"/>
        <v>37</v>
      </c>
      <c r="E336">
        <f t="shared" ca="1" si="214"/>
        <v>1</v>
      </c>
      <c r="F336" t="str">
        <f ca="1">VLOOKUP(E336,$Y$4:$Z$10:Z341,2,0)</f>
        <v>Health</v>
      </c>
      <c r="G336">
        <f t="shared" ca="1" si="215"/>
        <v>1</v>
      </c>
      <c r="H336" t="str">
        <f t="shared" ca="1" si="216"/>
        <v>Highschool</v>
      </c>
      <c r="I336">
        <f t="shared" ca="1" si="217"/>
        <v>0</v>
      </c>
      <c r="J336">
        <f t="shared" ca="1" si="218"/>
        <v>1</v>
      </c>
      <c r="K336">
        <f t="shared" ca="1" si="219"/>
        <v>75126</v>
      </c>
      <c r="L336">
        <f t="shared" ca="1" si="220"/>
        <v>5</v>
      </c>
      <c r="M336" t="str">
        <f t="shared" ca="1" si="221"/>
        <v>Saskatchewan</v>
      </c>
      <c r="N336">
        <f t="shared" ca="1" si="202"/>
        <v>225378</v>
      </c>
      <c r="O336">
        <f t="shared" ca="1" si="222"/>
        <v>179816.86912618135</v>
      </c>
      <c r="P336">
        <f t="shared" ca="1" si="203"/>
        <v>58720.24749146041</v>
      </c>
      <c r="Q336">
        <f t="shared" ca="1" si="223"/>
        <v>43860</v>
      </c>
      <c r="R336">
        <f t="shared" ca="1" si="204"/>
        <v>58796.199629656992</v>
      </c>
      <c r="S336">
        <f t="shared" ca="1" si="205"/>
        <v>46470.581368182939</v>
      </c>
      <c r="T336">
        <f t="shared" ca="1" si="206"/>
        <v>330568.82885964337</v>
      </c>
      <c r="U336">
        <f t="shared" ca="1" si="207"/>
        <v>282473.06875583832</v>
      </c>
      <c r="V336">
        <f t="shared" ca="1" si="208"/>
        <v>48095.760103805049</v>
      </c>
      <c r="AF336" s="7">
        <f t="shared" ca="1" si="209"/>
        <v>1</v>
      </c>
      <c r="AG336">
        <f t="shared" ca="1" si="210"/>
        <v>0</v>
      </c>
      <c r="AI336" s="8"/>
      <c r="AN336" s="7">
        <f ca="1">IF(Table1[[#This Row],[Column5]]="Teaching",1,0)</f>
        <v>0</v>
      </c>
      <c r="AO336">
        <f ca="1">IF(Table1[[#This Row],[Column5]]="Health",1,0)</f>
        <v>1</v>
      </c>
      <c r="AP336">
        <f ca="1">IF(Table1[[#This Row],[Column5]]="IT",1,0)</f>
        <v>0</v>
      </c>
      <c r="AQ336">
        <f ca="1">IF(Table1[[#This Row],[Column5]]="Construction",1,0)</f>
        <v>0</v>
      </c>
      <c r="AR336">
        <f ca="1">IF(Table1[[#This Row],[Column5]]="Agriculture",1,0)</f>
        <v>0</v>
      </c>
      <c r="AS336">
        <f ca="1">IF(Table1[[#This Row],[Column5]]="General",1,0)</f>
        <v>0</v>
      </c>
      <c r="AT336" s="8"/>
      <c r="AZ336" s="7">
        <f t="shared" ca="1" si="240"/>
        <v>29631.286372698643</v>
      </c>
      <c r="BC336" s="8"/>
      <c r="BE336" s="7">
        <f t="shared" ca="1" si="224"/>
        <v>0</v>
      </c>
      <c r="BG336" s="8"/>
      <c r="BI336" s="7"/>
      <c r="BJ336" s="21">
        <f t="shared" ca="1" si="225"/>
        <v>0.91191290280805792</v>
      </c>
      <c r="BK336">
        <f t="shared" ca="1" si="226"/>
        <v>0</v>
      </c>
      <c r="BL336" s="8"/>
      <c r="BN336" s="7">
        <f t="shared" ca="1" si="227"/>
        <v>0</v>
      </c>
      <c r="BO336" s="42">
        <f t="shared" ca="1" si="228"/>
        <v>0</v>
      </c>
      <c r="BP336" s="42">
        <f t="shared" ca="1" si="229"/>
        <v>0</v>
      </c>
      <c r="BQ336" s="42">
        <f t="shared" ca="1" si="230"/>
        <v>0</v>
      </c>
      <c r="BR336" s="42">
        <f t="shared" ca="1" si="231"/>
        <v>63584</v>
      </c>
      <c r="BS336" s="42">
        <f t="shared" ca="1" si="232"/>
        <v>0</v>
      </c>
      <c r="BT336" s="42">
        <f t="shared" ca="1" si="233"/>
        <v>0</v>
      </c>
      <c r="BU336" s="42">
        <f t="shared" ca="1" si="234"/>
        <v>0</v>
      </c>
      <c r="BV336" s="42">
        <f t="shared" ca="1" si="235"/>
        <v>0</v>
      </c>
      <c r="BW336" s="42">
        <f t="shared" ca="1" si="236"/>
        <v>0</v>
      </c>
      <c r="BX336" s="8">
        <f t="shared" ca="1" si="237"/>
        <v>0</v>
      </c>
      <c r="BZ336" s="7">
        <f t="shared" ca="1" si="238"/>
        <v>1</v>
      </c>
      <c r="CA336" s="42"/>
      <c r="CB336" s="42"/>
      <c r="CC336" s="42"/>
      <c r="CD336" s="8"/>
      <c r="CF336" s="7">
        <f t="shared" ca="1" si="239"/>
        <v>0</v>
      </c>
      <c r="CG336" s="42"/>
      <c r="CH336" s="8"/>
    </row>
    <row r="337" spans="2:86" x14ac:dyDescent="0.3">
      <c r="B337">
        <f t="shared" ca="1" si="211"/>
        <v>1</v>
      </c>
      <c r="C337" t="str">
        <f t="shared" ca="1" si="212"/>
        <v>Men</v>
      </c>
      <c r="D337">
        <f t="shared" ca="1" si="213"/>
        <v>39</v>
      </c>
      <c r="E337">
        <f t="shared" ca="1" si="214"/>
        <v>6</v>
      </c>
      <c r="F337" t="str">
        <f ca="1">VLOOKUP(E337,$Y$4:$Z$10:Z342,2,0)</f>
        <v>Agriculture</v>
      </c>
      <c r="G337">
        <f t="shared" ca="1" si="215"/>
        <v>1</v>
      </c>
      <c r="H337" t="str">
        <f t="shared" ca="1" si="216"/>
        <v>Highschool</v>
      </c>
      <c r="I337">
        <f t="shared" ca="1" si="217"/>
        <v>1</v>
      </c>
      <c r="J337">
        <f t="shared" ca="1" si="218"/>
        <v>3</v>
      </c>
      <c r="K337">
        <f t="shared" ca="1" si="219"/>
        <v>81525</v>
      </c>
      <c r="L337">
        <f t="shared" ca="1" si="220"/>
        <v>3</v>
      </c>
      <c r="M337" t="str">
        <f t="shared" ca="1" si="221"/>
        <v>Northwest Ter</v>
      </c>
      <c r="N337">
        <f t="shared" ca="1" si="202"/>
        <v>407625</v>
      </c>
      <c r="O337">
        <f t="shared" ca="1" si="222"/>
        <v>73597.283278922987</v>
      </c>
      <c r="P337">
        <f t="shared" ca="1" si="203"/>
        <v>188496.02448770433</v>
      </c>
      <c r="Q337">
        <f t="shared" ca="1" si="223"/>
        <v>70349</v>
      </c>
      <c r="R337">
        <f t="shared" ca="1" si="204"/>
        <v>47983.726067835742</v>
      </c>
      <c r="S337">
        <f t="shared" ca="1" si="205"/>
        <v>5169.6823245984069</v>
      </c>
      <c r="T337">
        <f t="shared" ca="1" si="206"/>
        <v>601290.7068123027</v>
      </c>
      <c r="U337">
        <f t="shared" ca="1" si="207"/>
        <v>191930.00934675871</v>
      </c>
      <c r="V337">
        <f t="shared" ca="1" si="208"/>
        <v>409360.69746554398</v>
      </c>
      <c r="AF337" s="7">
        <f t="shared" ca="1" si="209"/>
        <v>0</v>
      </c>
      <c r="AG337">
        <f t="shared" ca="1" si="210"/>
        <v>1</v>
      </c>
      <c r="AI337" s="8"/>
      <c r="AN337" s="7">
        <f ca="1">IF(Table1[[#This Row],[Column5]]="Teaching",1,0)</f>
        <v>0</v>
      </c>
      <c r="AO337">
        <f ca="1">IF(Table1[[#This Row],[Column5]]="Health",1,0)</f>
        <v>0</v>
      </c>
      <c r="AP337">
        <f ca="1">IF(Table1[[#This Row],[Column5]]="IT",1,0)</f>
        <v>0</v>
      </c>
      <c r="AQ337">
        <f ca="1">IF(Table1[[#This Row],[Column5]]="Construction",1,0)</f>
        <v>0</v>
      </c>
      <c r="AR337">
        <f ca="1">IF(Table1[[#This Row],[Column5]]="Agriculture",1,0)</f>
        <v>1</v>
      </c>
      <c r="AS337">
        <f ca="1">IF(Table1[[#This Row],[Column5]]="General",1,0)</f>
        <v>0</v>
      </c>
      <c r="AT337" s="8"/>
      <c r="AZ337" s="7">
        <f t="shared" ca="1" si="240"/>
        <v>8491.657249126989</v>
      </c>
      <c r="BC337" s="8"/>
      <c r="BE337" s="7">
        <f t="shared" ca="1" si="224"/>
        <v>0</v>
      </c>
      <c r="BG337" s="8"/>
      <c r="BI337" s="7"/>
      <c r="BJ337" s="21">
        <f t="shared" ca="1" si="225"/>
        <v>0.79784570422215717</v>
      </c>
      <c r="BK337">
        <f t="shared" ca="1" si="226"/>
        <v>0</v>
      </c>
      <c r="BL337" s="8"/>
      <c r="BN337" s="7">
        <f t="shared" ca="1" si="227"/>
        <v>0</v>
      </c>
      <c r="BO337" s="42">
        <f t="shared" ca="1" si="228"/>
        <v>0</v>
      </c>
      <c r="BP337" s="42">
        <f t="shared" ca="1" si="229"/>
        <v>0</v>
      </c>
      <c r="BQ337" s="42">
        <f t="shared" ca="1" si="230"/>
        <v>0</v>
      </c>
      <c r="BR337" s="42">
        <f t="shared" ca="1" si="231"/>
        <v>75126</v>
      </c>
      <c r="BS337" s="42">
        <f t="shared" ca="1" si="232"/>
        <v>0</v>
      </c>
      <c r="BT337" s="42">
        <f t="shared" ca="1" si="233"/>
        <v>0</v>
      </c>
      <c r="BU337" s="42">
        <f t="shared" ca="1" si="234"/>
        <v>0</v>
      </c>
      <c r="BV337" s="42">
        <f t="shared" ca="1" si="235"/>
        <v>0</v>
      </c>
      <c r="BW337" s="42">
        <f t="shared" ca="1" si="236"/>
        <v>0</v>
      </c>
      <c r="BX337" s="8">
        <f t="shared" ca="1" si="237"/>
        <v>0</v>
      </c>
      <c r="BZ337" s="7">
        <f t="shared" ca="1" si="238"/>
        <v>0</v>
      </c>
      <c r="CA337" s="42"/>
      <c r="CB337" s="42"/>
      <c r="CC337" s="42"/>
      <c r="CD337" s="8"/>
      <c r="CF337" s="7">
        <f t="shared" ca="1" si="239"/>
        <v>0</v>
      </c>
      <c r="CG337" s="42"/>
      <c r="CH337" s="8"/>
    </row>
    <row r="338" spans="2:86" x14ac:dyDescent="0.3">
      <c r="B338">
        <f t="shared" ca="1" si="211"/>
        <v>2</v>
      </c>
      <c r="C338" t="str">
        <f t="shared" ca="1" si="212"/>
        <v>Women</v>
      </c>
      <c r="D338">
        <f t="shared" ca="1" si="213"/>
        <v>27</v>
      </c>
      <c r="E338">
        <f t="shared" ca="1" si="214"/>
        <v>1</v>
      </c>
      <c r="F338" t="str">
        <f ca="1">VLOOKUP(E338,$Y$4:$Z$10:Z343,2,0)</f>
        <v>Health</v>
      </c>
      <c r="G338">
        <f t="shared" ca="1" si="215"/>
        <v>1</v>
      </c>
      <c r="H338" t="str">
        <f t="shared" ca="1" si="216"/>
        <v>Highschool</v>
      </c>
      <c r="I338">
        <f t="shared" ca="1" si="217"/>
        <v>2</v>
      </c>
      <c r="J338">
        <f t="shared" ca="1" si="218"/>
        <v>2</v>
      </c>
      <c r="K338">
        <f t="shared" ca="1" si="219"/>
        <v>33921</v>
      </c>
      <c r="L338">
        <f t="shared" ca="1" si="220"/>
        <v>3</v>
      </c>
      <c r="M338" t="str">
        <f t="shared" ca="1" si="221"/>
        <v>Northwest Ter</v>
      </c>
      <c r="N338">
        <f t="shared" ca="1" si="202"/>
        <v>135684</v>
      </c>
      <c r="O338">
        <f t="shared" ca="1" si="222"/>
        <v>132442.3416290704</v>
      </c>
      <c r="P338">
        <f t="shared" ca="1" si="203"/>
        <v>62040.188589964979</v>
      </c>
      <c r="Q338">
        <f t="shared" ca="1" si="223"/>
        <v>28580</v>
      </c>
      <c r="R338">
        <f t="shared" ca="1" si="204"/>
        <v>28094.535818439272</v>
      </c>
      <c r="S338">
        <f t="shared" ca="1" si="205"/>
        <v>33281.026187372794</v>
      </c>
      <c r="T338">
        <f t="shared" ca="1" si="206"/>
        <v>231005.21477733779</v>
      </c>
      <c r="U338">
        <f t="shared" ca="1" si="207"/>
        <v>189116.87744750967</v>
      </c>
      <c r="V338">
        <f t="shared" ca="1" si="208"/>
        <v>41888.337329828122</v>
      </c>
      <c r="AF338" s="7">
        <f t="shared" ca="1" si="209"/>
        <v>0</v>
      </c>
      <c r="AG338">
        <f t="shared" ca="1" si="210"/>
        <v>1</v>
      </c>
      <c r="AI338" s="8"/>
      <c r="AN338" s="7">
        <f ca="1">IF(Table1[[#This Row],[Column5]]="Teaching",1,0)</f>
        <v>0</v>
      </c>
      <c r="AO338">
        <f ca="1">IF(Table1[[#This Row],[Column5]]="Health",1,0)</f>
        <v>1</v>
      </c>
      <c r="AP338">
        <f ca="1">IF(Table1[[#This Row],[Column5]]="IT",1,0)</f>
        <v>0</v>
      </c>
      <c r="AQ338">
        <f ca="1">IF(Table1[[#This Row],[Column5]]="Construction",1,0)</f>
        <v>0</v>
      </c>
      <c r="AR338">
        <f ca="1">IF(Table1[[#This Row],[Column5]]="Agriculture",1,0)</f>
        <v>0</v>
      </c>
      <c r="AS338">
        <f ca="1">IF(Table1[[#This Row],[Column5]]="General",1,0)</f>
        <v>0</v>
      </c>
      <c r="AT338" s="8"/>
      <c r="AZ338" s="7">
        <f t="shared" ca="1" si="240"/>
        <v>58720.24749146041</v>
      </c>
      <c r="BC338" s="8"/>
      <c r="BE338" s="7">
        <f t="shared" ca="1" si="224"/>
        <v>0</v>
      </c>
      <c r="BG338" s="8"/>
      <c r="BI338" s="7"/>
      <c r="BJ338" s="21">
        <f t="shared" ca="1" si="225"/>
        <v>0.18055144625310759</v>
      </c>
      <c r="BK338">
        <f t="shared" ca="1" si="226"/>
        <v>1</v>
      </c>
      <c r="BL338" s="8"/>
      <c r="BN338" s="7">
        <f t="shared" ca="1" si="227"/>
        <v>0</v>
      </c>
      <c r="BO338" s="42">
        <f t="shared" ca="1" si="228"/>
        <v>0</v>
      </c>
      <c r="BP338" s="42">
        <f t="shared" ca="1" si="229"/>
        <v>81525</v>
      </c>
      <c r="BQ338" s="42">
        <f t="shared" ca="1" si="230"/>
        <v>0</v>
      </c>
      <c r="BR338" s="42">
        <f t="shared" ca="1" si="231"/>
        <v>0</v>
      </c>
      <c r="BS338" s="42">
        <f t="shared" ca="1" si="232"/>
        <v>0</v>
      </c>
      <c r="BT338" s="42">
        <f t="shared" ca="1" si="233"/>
        <v>0</v>
      </c>
      <c r="BU338" s="42">
        <f t="shared" ca="1" si="234"/>
        <v>0</v>
      </c>
      <c r="BV338" s="42">
        <f t="shared" ca="1" si="235"/>
        <v>0</v>
      </c>
      <c r="BW338" s="42">
        <f t="shared" ca="1" si="236"/>
        <v>0</v>
      </c>
      <c r="BX338" s="8">
        <f t="shared" ca="1" si="237"/>
        <v>0</v>
      </c>
      <c r="BZ338" s="7">
        <f t="shared" ca="1" si="238"/>
        <v>0</v>
      </c>
      <c r="CA338" s="42"/>
      <c r="CB338" s="42"/>
      <c r="CC338" s="42"/>
      <c r="CD338" s="8"/>
      <c r="CF338" s="7">
        <f t="shared" ca="1" si="239"/>
        <v>39</v>
      </c>
      <c r="CG338" s="42"/>
      <c r="CH338" s="8"/>
    </row>
    <row r="339" spans="2:86" x14ac:dyDescent="0.3">
      <c r="B339">
        <f t="shared" ca="1" si="211"/>
        <v>2</v>
      </c>
      <c r="C339" t="str">
        <f t="shared" ca="1" si="212"/>
        <v>Women</v>
      </c>
      <c r="D339">
        <f t="shared" ca="1" si="213"/>
        <v>30</v>
      </c>
      <c r="E339">
        <f t="shared" ca="1" si="214"/>
        <v>3</v>
      </c>
      <c r="F339" t="str">
        <f ca="1">VLOOKUP(E339,$Y$4:$Z$10:Z344,2,0)</f>
        <v>Teaching</v>
      </c>
      <c r="G339">
        <f t="shared" ca="1" si="215"/>
        <v>4</v>
      </c>
      <c r="H339" t="str">
        <f t="shared" ca="1" si="216"/>
        <v>Technical</v>
      </c>
      <c r="I339">
        <f t="shared" ca="1" si="217"/>
        <v>3</v>
      </c>
      <c r="J339">
        <f t="shared" ca="1" si="218"/>
        <v>2</v>
      </c>
      <c r="K339">
        <f t="shared" ca="1" si="219"/>
        <v>82107</v>
      </c>
      <c r="L339">
        <f t="shared" ca="1" si="220"/>
        <v>1</v>
      </c>
      <c r="M339" t="str">
        <f t="shared" ca="1" si="221"/>
        <v>Yukon</v>
      </c>
      <c r="N339">
        <f t="shared" ca="1" si="202"/>
        <v>328428</v>
      </c>
      <c r="O339">
        <f t="shared" ca="1" si="222"/>
        <v>32020.958964449117</v>
      </c>
      <c r="P339">
        <f t="shared" ca="1" si="203"/>
        <v>158401.47429265096</v>
      </c>
      <c r="Q339">
        <f t="shared" ca="1" si="223"/>
        <v>2222</v>
      </c>
      <c r="R339">
        <f t="shared" ca="1" si="204"/>
        <v>109004.72509885654</v>
      </c>
      <c r="S339">
        <f t="shared" ca="1" si="205"/>
        <v>107864.74186070621</v>
      </c>
      <c r="T339">
        <f t="shared" ca="1" si="206"/>
        <v>594694.21615335718</v>
      </c>
      <c r="U339">
        <f t="shared" ca="1" si="207"/>
        <v>143247.68406330567</v>
      </c>
      <c r="V339">
        <f t="shared" ca="1" si="208"/>
        <v>451446.53209005151</v>
      </c>
      <c r="AF339" s="7">
        <f t="shared" ca="1" si="209"/>
        <v>0</v>
      </c>
      <c r="AG339">
        <f t="shared" ca="1" si="210"/>
        <v>1</v>
      </c>
      <c r="AI339" s="8"/>
      <c r="AN339" s="7">
        <f ca="1">IF(Table1[[#This Row],[Column5]]="Teaching",1,0)</f>
        <v>1</v>
      </c>
      <c r="AO339">
        <f ca="1">IF(Table1[[#This Row],[Column5]]="Health",1,0)</f>
        <v>0</v>
      </c>
      <c r="AP339">
        <f ca="1">IF(Table1[[#This Row],[Column5]]="IT",1,0)</f>
        <v>0</v>
      </c>
      <c r="AQ339">
        <f ca="1">IF(Table1[[#This Row],[Column5]]="Construction",1,0)</f>
        <v>0</v>
      </c>
      <c r="AR339">
        <f ca="1">IF(Table1[[#This Row],[Column5]]="Agriculture",1,0)</f>
        <v>0</v>
      </c>
      <c r="AS339">
        <f ca="1">IF(Table1[[#This Row],[Column5]]="General",1,0)</f>
        <v>0</v>
      </c>
      <c r="AT339" s="8"/>
      <c r="AZ339" s="7">
        <f t="shared" ca="1" si="240"/>
        <v>62832.008162568112</v>
      </c>
      <c r="BC339" s="8"/>
      <c r="BE339" s="7">
        <f t="shared" ca="1" si="224"/>
        <v>0</v>
      </c>
      <c r="BG339" s="8"/>
      <c r="BI339" s="7"/>
      <c r="BJ339" s="21">
        <f t="shared" ca="1" si="225"/>
        <v>0.97610876469642993</v>
      </c>
      <c r="BK339">
        <f t="shared" ca="1" si="226"/>
        <v>0</v>
      </c>
      <c r="BL339" s="8"/>
      <c r="BN339" s="7">
        <f t="shared" ca="1" si="227"/>
        <v>0</v>
      </c>
      <c r="BO339" s="42">
        <f t="shared" ca="1" si="228"/>
        <v>0</v>
      </c>
      <c r="BP339" s="42">
        <f t="shared" ca="1" si="229"/>
        <v>33921</v>
      </c>
      <c r="BQ339" s="42">
        <f t="shared" ca="1" si="230"/>
        <v>0</v>
      </c>
      <c r="BR339" s="42">
        <f t="shared" ca="1" si="231"/>
        <v>0</v>
      </c>
      <c r="BS339" s="42">
        <f t="shared" ca="1" si="232"/>
        <v>0</v>
      </c>
      <c r="BT339" s="42">
        <f t="shared" ca="1" si="233"/>
        <v>0</v>
      </c>
      <c r="BU339" s="42">
        <f t="shared" ca="1" si="234"/>
        <v>0</v>
      </c>
      <c r="BV339" s="42">
        <f t="shared" ca="1" si="235"/>
        <v>0</v>
      </c>
      <c r="BW339" s="42">
        <f t="shared" ca="1" si="236"/>
        <v>0</v>
      </c>
      <c r="BX339" s="8">
        <f t="shared" ca="1" si="237"/>
        <v>0</v>
      </c>
      <c r="BZ339" s="7">
        <f t="shared" ca="1" si="238"/>
        <v>0</v>
      </c>
      <c r="CA339" s="42"/>
      <c r="CB339" s="42"/>
      <c r="CC339" s="42"/>
      <c r="CD339" s="8"/>
      <c r="CF339" s="7">
        <f t="shared" ca="1" si="239"/>
        <v>0</v>
      </c>
      <c r="CG339" s="42"/>
      <c r="CH339" s="8"/>
    </row>
    <row r="340" spans="2:86" x14ac:dyDescent="0.3">
      <c r="B340">
        <f t="shared" ca="1" si="211"/>
        <v>2</v>
      </c>
      <c r="C340" t="str">
        <f t="shared" ca="1" si="212"/>
        <v>Women</v>
      </c>
      <c r="D340">
        <f t="shared" ca="1" si="213"/>
        <v>33</v>
      </c>
      <c r="E340">
        <f t="shared" ca="1" si="214"/>
        <v>1</v>
      </c>
      <c r="F340" t="str">
        <f ca="1">VLOOKUP(E340,$Y$4:$Z$10:Z345,2,0)</f>
        <v>Health</v>
      </c>
      <c r="G340">
        <f t="shared" ca="1" si="215"/>
        <v>1</v>
      </c>
      <c r="H340" t="str">
        <f t="shared" ca="1" si="216"/>
        <v>Highschool</v>
      </c>
      <c r="I340">
        <f t="shared" ca="1" si="217"/>
        <v>1</v>
      </c>
      <c r="J340">
        <f t="shared" ca="1" si="218"/>
        <v>3</v>
      </c>
      <c r="K340">
        <f t="shared" ca="1" si="219"/>
        <v>39827</v>
      </c>
      <c r="L340">
        <f t="shared" ca="1" si="220"/>
        <v>9</v>
      </c>
      <c r="M340" t="str">
        <f t="shared" ca="1" si="221"/>
        <v>New Bruncwick</v>
      </c>
      <c r="N340">
        <f t="shared" ca="1" si="202"/>
        <v>159308</v>
      </c>
      <c r="O340">
        <f t="shared" ca="1" si="222"/>
        <v>41848.424429550483</v>
      </c>
      <c r="P340">
        <f t="shared" ca="1" si="203"/>
        <v>84814.25908287584</v>
      </c>
      <c r="Q340">
        <f t="shared" ca="1" si="223"/>
        <v>24481</v>
      </c>
      <c r="R340">
        <f t="shared" ca="1" si="204"/>
        <v>23736.185227185044</v>
      </c>
      <c r="S340">
        <f t="shared" ca="1" si="205"/>
        <v>37427.011307977256</v>
      </c>
      <c r="T340">
        <f t="shared" ca="1" si="206"/>
        <v>281549.27039085311</v>
      </c>
      <c r="U340">
        <f t="shared" ca="1" si="207"/>
        <v>90065.609656735527</v>
      </c>
      <c r="V340">
        <f t="shared" ca="1" si="208"/>
        <v>191483.66073411758</v>
      </c>
      <c r="AF340" s="7">
        <f t="shared" ca="1" si="209"/>
        <v>0</v>
      </c>
      <c r="AG340">
        <f t="shared" ca="1" si="210"/>
        <v>1</v>
      </c>
      <c r="AI340" s="8"/>
      <c r="AN340" s="7">
        <f ca="1">IF(Table1[[#This Row],[Column5]]="Teaching",1,0)</f>
        <v>0</v>
      </c>
      <c r="AO340">
        <f ca="1">IF(Table1[[#This Row],[Column5]]="Health",1,0)</f>
        <v>1</v>
      </c>
      <c r="AP340">
        <f ca="1">IF(Table1[[#This Row],[Column5]]="IT",1,0)</f>
        <v>0</v>
      </c>
      <c r="AQ340">
        <f ca="1">IF(Table1[[#This Row],[Column5]]="Construction",1,0)</f>
        <v>0</v>
      </c>
      <c r="AR340">
        <f ca="1">IF(Table1[[#This Row],[Column5]]="Agriculture",1,0)</f>
        <v>0</v>
      </c>
      <c r="AS340">
        <f ca="1">IF(Table1[[#This Row],[Column5]]="General",1,0)</f>
        <v>0</v>
      </c>
      <c r="AT340" s="8"/>
      <c r="AZ340" s="7">
        <f t="shared" ca="1" si="240"/>
        <v>31020.094294982489</v>
      </c>
      <c r="BC340" s="8"/>
      <c r="BE340" s="7">
        <f t="shared" ca="1" si="224"/>
        <v>1</v>
      </c>
      <c r="BG340" s="8"/>
      <c r="BI340" s="7"/>
      <c r="BJ340" s="21">
        <f t="shared" ca="1" si="225"/>
        <v>9.74976523452602E-2</v>
      </c>
      <c r="BK340">
        <f t="shared" ca="1" si="226"/>
        <v>1</v>
      </c>
      <c r="BL340" s="8"/>
      <c r="BN340" s="7">
        <f t="shared" ca="1" si="227"/>
        <v>0</v>
      </c>
      <c r="BO340" s="42">
        <f t="shared" ca="1" si="228"/>
        <v>0</v>
      </c>
      <c r="BP340" s="42">
        <f t="shared" ca="1" si="229"/>
        <v>0</v>
      </c>
      <c r="BQ340" s="42">
        <f t="shared" ca="1" si="230"/>
        <v>0</v>
      </c>
      <c r="BR340" s="42">
        <f t="shared" ca="1" si="231"/>
        <v>0</v>
      </c>
      <c r="BS340" s="42">
        <f t="shared" ca="1" si="232"/>
        <v>0</v>
      </c>
      <c r="BT340" s="42">
        <f t="shared" ca="1" si="233"/>
        <v>0</v>
      </c>
      <c r="BU340" s="42">
        <f t="shared" ca="1" si="234"/>
        <v>0</v>
      </c>
      <c r="BV340" s="42">
        <f t="shared" ca="1" si="235"/>
        <v>0</v>
      </c>
      <c r="BW340" s="42">
        <f t="shared" ca="1" si="236"/>
        <v>0</v>
      </c>
      <c r="BX340" s="8">
        <f t="shared" ca="1" si="237"/>
        <v>0</v>
      </c>
      <c r="BZ340" s="7">
        <f t="shared" ca="1" si="238"/>
        <v>1</v>
      </c>
      <c r="CA340" s="42"/>
      <c r="CB340" s="42"/>
      <c r="CC340" s="42"/>
      <c r="CD340" s="8"/>
      <c r="CF340" s="7">
        <f t="shared" ca="1" si="239"/>
        <v>30</v>
      </c>
      <c r="CG340" s="42"/>
      <c r="CH340" s="8"/>
    </row>
    <row r="341" spans="2:86" x14ac:dyDescent="0.3">
      <c r="B341">
        <f t="shared" ca="1" si="211"/>
        <v>2</v>
      </c>
      <c r="C341" t="str">
        <f t="shared" ca="1" si="212"/>
        <v>Women</v>
      </c>
      <c r="D341">
        <f t="shared" ca="1" si="213"/>
        <v>38</v>
      </c>
      <c r="E341">
        <f t="shared" ca="1" si="214"/>
        <v>6</v>
      </c>
      <c r="F341" t="str">
        <f ca="1">VLOOKUP(E341,$Y$4:$Z$10:Z346,2,0)</f>
        <v>Agriculture</v>
      </c>
      <c r="G341">
        <f t="shared" ca="1" si="215"/>
        <v>1</v>
      </c>
      <c r="H341" t="str">
        <f t="shared" ca="1" si="216"/>
        <v>Highschool</v>
      </c>
      <c r="I341">
        <f t="shared" ca="1" si="217"/>
        <v>4</v>
      </c>
      <c r="J341">
        <f t="shared" ca="1" si="218"/>
        <v>1</v>
      </c>
      <c r="K341">
        <f t="shared" ca="1" si="219"/>
        <v>84712</v>
      </c>
      <c r="L341">
        <f t="shared" ca="1" si="220"/>
        <v>6</v>
      </c>
      <c r="M341" t="str">
        <f t="shared" ca="1" si="221"/>
        <v>Manitoba</v>
      </c>
      <c r="N341">
        <f t="shared" ca="1" si="202"/>
        <v>508272</v>
      </c>
      <c r="O341">
        <f t="shared" ca="1" si="222"/>
        <v>2139.9289238251154</v>
      </c>
      <c r="P341">
        <f t="shared" ca="1" si="203"/>
        <v>16567.282840993263</v>
      </c>
      <c r="Q341">
        <f t="shared" ca="1" si="223"/>
        <v>9399</v>
      </c>
      <c r="R341">
        <f t="shared" ca="1" si="204"/>
        <v>87662.318052391362</v>
      </c>
      <c r="S341">
        <f t="shared" ca="1" si="205"/>
        <v>22037.516351826944</v>
      </c>
      <c r="T341">
        <f t="shared" ca="1" si="206"/>
        <v>546876.79919282021</v>
      </c>
      <c r="U341">
        <f t="shared" ca="1" si="207"/>
        <v>99201.246976216469</v>
      </c>
      <c r="V341">
        <f t="shared" ca="1" si="208"/>
        <v>447675.55221660377</v>
      </c>
      <c r="AF341" s="7">
        <f t="shared" ca="1" si="209"/>
        <v>0</v>
      </c>
      <c r="AG341">
        <f t="shared" ca="1" si="210"/>
        <v>1</v>
      </c>
      <c r="AI341" s="8"/>
      <c r="AN341" s="7">
        <f ca="1">IF(Table1[[#This Row],[Column5]]="Teaching",1,0)</f>
        <v>0</v>
      </c>
      <c r="AO341">
        <f ca="1">IF(Table1[[#This Row],[Column5]]="Health",1,0)</f>
        <v>0</v>
      </c>
      <c r="AP341">
        <f ca="1">IF(Table1[[#This Row],[Column5]]="IT",1,0)</f>
        <v>0</v>
      </c>
      <c r="AQ341">
        <f ca="1">IF(Table1[[#This Row],[Column5]]="Construction",1,0)</f>
        <v>0</v>
      </c>
      <c r="AR341">
        <f ca="1">IF(Table1[[#This Row],[Column5]]="Agriculture",1,0)</f>
        <v>1</v>
      </c>
      <c r="AS341">
        <f ca="1">IF(Table1[[#This Row],[Column5]]="General",1,0)</f>
        <v>0</v>
      </c>
      <c r="AT341" s="8"/>
      <c r="AZ341" s="7">
        <f t="shared" ca="1" si="240"/>
        <v>79200.737146325482</v>
      </c>
      <c r="BC341" s="8"/>
      <c r="BE341" s="7">
        <f t="shared" ca="1" si="224"/>
        <v>0</v>
      </c>
      <c r="BG341" s="8"/>
      <c r="BI341" s="7"/>
      <c r="BJ341" s="21">
        <f t="shared" ca="1" si="225"/>
        <v>0.26268878166539333</v>
      </c>
      <c r="BK341">
        <f t="shared" ca="1" si="226"/>
        <v>1</v>
      </c>
      <c r="BL341" s="8"/>
      <c r="BN341" s="7">
        <f t="shared" ca="1" si="227"/>
        <v>39827</v>
      </c>
      <c r="BO341" s="42">
        <f t="shared" ca="1" si="228"/>
        <v>0</v>
      </c>
      <c r="BP341" s="42">
        <f t="shared" ca="1" si="229"/>
        <v>0</v>
      </c>
      <c r="BQ341" s="42">
        <f t="shared" ca="1" si="230"/>
        <v>0</v>
      </c>
      <c r="BR341" s="42">
        <f t="shared" ca="1" si="231"/>
        <v>0</v>
      </c>
      <c r="BS341" s="42">
        <f t="shared" ca="1" si="232"/>
        <v>0</v>
      </c>
      <c r="BT341" s="42">
        <f t="shared" ca="1" si="233"/>
        <v>0</v>
      </c>
      <c r="BU341" s="42">
        <f t="shared" ca="1" si="234"/>
        <v>0</v>
      </c>
      <c r="BV341" s="42">
        <f t="shared" ca="1" si="235"/>
        <v>39827</v>
      </c>
      <c r="BW341" s="42">
        <f t="shared" ca="1" si="236"/>
        <v>0</v>
      </c>
      <c r="BX341" s="8">
        <f t="shared" ca="1" si="237"/>
        <v>0</v>
      </c>
      <c r="BZ341" s="7">
        <f t="shared" ca="1" si="238"/>
        <v>0</v>
      </c>
      <c r="CA341" s="42"/>
      <c r="CB341" s="42"/>
      <c r="CC341" s="42"/>
      <c r="CD341" s="8"/>
      <c r="CF341" s="7">
        <f t="shared" ca="1" si="239"/>
        <v>33</v>
      </c>
      <c r="CG341" s="42"/>
      <c r="CH341" s="8"/>
    </row>
    <row r="342" spans="2:86" x14ac:dyDescent="0.3">
      <c r="B342">
        <f t="shared" ca="1" si="211"/>
        <v>2</v>
      </c>
      <c r="C342" t="str">
        <f t="shared" ca="1" si="212"/>
        <v>Women</v>
      </c>
      <c r="D342">
        <f t="shared" ca="1" si="213"/>
        <v>31</v>
      </c>
      <c r="E342">
        <f t="shared" ca="1" si="214"/>
        <v>1</v>
      </c>
      <c r="F342" t="str">
        <f ca="1">VLOOKUP(E342,$Y$4:$Z$10:Z347,2,0)</f>
        <v>Health</v>
      </c>
      <c r="G342">
        <f t="shared" ca="1" si="215"/>
        <v>2</v>
      </c>
      <c r="H342" t="str">
        <f t="shared" ca="1" si="216"/>
        <v>College</v>
      </c>
      <c r="I342">
        <f t="shared" ca="1" si="217"/>
        <v>4</v>
      </c>
      <c r="J342">
        <f t="shared" ca="1" si="218"/>
        <v>3</v>
      </c>
      <c r="K342">
        <f t="shared" ca="1" si="219"/>
        <v>26654</v>
      </c>
      <c r="L342">
        <f t="shared" ca="1" si="220"/>
        <v>7</v>
      </c>
      <c r="M342" t="str">
        <f t="shared" ca="1" si="221"/>
        <v>Ontario</v>
      </c>
      <c r="N342">
        <f t="shared" ca="1" si="202"/>
        <v>133270</v>
      </c>
      <c r="O342">
        <f t="shared" ca="1" si="222"/>
        <v>8654.6350617343833</v>
      </c>
      <c r="P342">
        <f t="shared" ca="1" si="203"/>
        <v>72397.457653064834</v>
      </c>
      <c r="Q342">
        <f t="shared" ca="1" si="223"/>
        <v>29049</v>
      </c>
      <c r="R342">
        <f t="shared" ca="1" si="204"/>
        <v>11802.862964758859</v>
      </c>
      <c r="S342">
        <f t="shared" ca="1" si="205"/>
        <v>23509.926451354444</v>
      </c>
      <c r="T342">
        <f t="shared" ca="1" si="206"/>
        <v>229177.38410441927</v>
      </c>
      <c r="U342">
        <f t="shared" ca="1" si="207"/>
        <v>49506.498026493246</v>
      </c>
      <c r="V342">
        <f t="shared" ca="1" si="208"/>
        <v>179670.88607792603</v>
      </c>
      <c r="AF342" s="7">
        <f t="shared" ca="1" si="209"/>
        <v>0</v>
      </c>
      <c r="AG342">
        <f t="shared" ca="1" si="210"/>
        <v>1</v>
      </c>
      <c r="AI342" s="8"/>
      <c r="AN342" s="7">
        <f ca="1">IF(Table1[[#This Row],[Column5]]="Teaching",1,0)</f>
        <v>0</v>
      </c>
      <c r="AO342">
        <f ca="1">IF(Table1[[#This Row],[Column5]]="Health",1,0)</f>
        <v>1</v>
      </c>
      <c r="AP342">
        <f ca="1">IF(Table1[[#This Row],[Column5]]="IT",1,0)</f>
        <v>0</v>
      </c>
      <c r="AQ342">
        <f ca="1">IF(Table1[[#This Row],[Column5]]="Construction",1,0)</f>
        <v>0</v>
      </c>
      <c r="AR342">
        <f ca="1">IF(Table1[[#This Row],[Column5]]="Agriculture",1,0)</f>
        <v>0</v>
      </c>
      <c r="AS342">
        <f ca="1">IF(Table1[[#This Row],[Column5]]="General",1,0)</f>
        <v>0</v>
      </c>
      <c r="AT342" s="8"/>
      <c r="AZ342" s="7">
        <f t="shared" ca="1" si="240"/>
        <v>28271.419694291948</v>
      </c>
      <c r="BC342" s="8"/>
      <c r="BE342" s="7">
        <f t="shared" ca="1" si="224"/>
        <v>0</v>
      </c>
      <c r="BG342" s="8"/>
      <c r="BI342" s="7"/>
      <c r="BJ342" s="21">
        <f t="shared" ca="1" si="225"/>
        <v>4.2102042288875161E-3</v>
      </c>
      <c r="BK342">
        <f t="shared" ca="1" si="226"/>
        <v>1</v>
      </c>
      <c r="BL342" s="8"/>
      <c r="BN342" s="7">
        <f t="shared" ca="1" si="227"/>
        <v>0</v>
      </c>
      <c r="BO342" s="42">
        <f t="shared" ca="1" si="228"/>
        <v>0</v>
      </c>
      <c r="BP342" s="42">
        <f t="shared" ca="1" si="229"/>
        <v>0</v>
      </c>
      <c r="BQ342" s="42">
        <f t="shared" ca="1" si="230"/>
        <v>0</v>
      </c>
      <c r="BR342" s="42">
        <f t="shared" ca="1" si="231"/>
        <v>0</v>
      </c>
      <c r="BS342" s="42">
        <f t="shared" ca="1" si="232"/>
        <v>84712</v>
      </c>
      <c r="BT342" s="42">
        <f t="shared" ca="1" si="233"/>
        <v>0</v>
      </c>
      <c r="BU342" s="42">
        <f t="shared" ca="1" si="234"/>
        <v>0</v>
      </c>
      <c r="BV342" s="42">
        <f t="shared" ca="1" si="235"/>
        <v>0</v>
      </c>
      <c r="BW342" s="42">
        <f t="shared" ca="1" si="236"/>
        <v>0</v>
      </c>
      <c r="BX342" s="8">
        <f t="shared" ca="1" si="237"/>
        <v>0</v>
      </c>
      <c r="BZ342" s="7">
        <f t="shared" ca="1" si="238"/>
        <v>1</v>
      </c>
      <c r="CA342" s="42"/>
      <c r="CB342" s="42"/>
      <c r="CC342" s="42"/>
      <c r="CD342" s="8"/>
      <c r="CF342" s="7">
        <f t="shared" ca="1" si="239"/>
        <v>38</v>
      </c>
      <c r="CG342" s="42"/>
      <c r="CH342" s="8"/>
    </row>
    <row r="343" spans="2:86" x14ac:dyDescent="0.3">
      <c r="B343">
        <f t="shared" ca="1" si="211"/>
        <v>2</v>
      </c>
      <c r="C343" t="str">
        <f t="shared" ca="1" si="212"/>
        <v>Women</v>
      </c>
      <c r="D343">
        <f t="shared" ca="1" si="213"/>
        <v>25</v>
      </c>
      <c r="E343">
        <f t="shared" ca="1" si="214"/>
        <v>5</v>
      </c>
      <c r="F343" t="str">
        <f ca="1">VLOOKUP(E343,$Y$4:$Z$10:Z348,2,0)</f>
        <v>General</v>
      </c>
      <c r="G343">
        <f t="shared" ca="1" si="215"/>
        <v>4</v>
      </c>
      <c r="H343" t="str">
        <f t="shared" ca="1" si="216"/>
        <v>Technical</v>
      </c>
      <c r="I343">
        <f t="shared" ca="1" si="217"/>
        <v>4</v>
      </c>
      <c r="J343">
        <f t="shared" ca="1" si="218"/>
        <v>1</v>
      </c>
      <c r="K343">
        <f t="shared" ca="1" si="219"/>
        <v>82190</v>
      </c>
      <c r="L343">
        <f t="shared" ca="1" si="220"/>
        <v>7</v>
      </c>
      <c r="M343" t="str">
        <f t="shared" ca="1" si="221"/>
        <v>Ontario</v>
      </c>
      <c r="N343">
        <f t="shared" ca="1" si="202"/>
        <v>493140</v>
      </c>
      <c r="O343">
        <f t="shared" ca="1" si="222"/>
        <v>471711.22279064934</v>
      </c>
      <c r="P343">
        <f t="shared" ca="1" si="203"/>
        <v>14314.924099878363</v>
      </c>
      <c r="Q343">
        <f t="shared" ca="1" si="223"/>
        <v>14157</v>
      </c>
      <c r="R343">
        <f t="shared" ca="1" si="204"/>
        <v>40341.699763032622</v>
      </c>
      <c r="S343">
        <f t="shared" ca="1" si="205"/>
        <v>83762.095286866039</v>
      </c>
      <c r="T343">
        <f t="shared" ca="1" si="206"/>
        <v>591217.01938674436</v>
      </c>
      <c r="U343">
        <f t="shared" ca="1" si="207"/>
        <v>526209.922553682</v>
      </c>
      <c r="V343">
        <f t="shared" ca="1" si="208"/>
        <v>65007.096833062358</v>
      </c>
      <c r="AF343" s="7">
        <f t="shared" ca="1" si="209"/>
        <v>0</v>
      </c>
      <c r="AG343">
        <f t="shared" ca="1" si="210"/>
        <v>1</v>
      </c>
      <c r="AI343" s="8"/>
      <c r="AN343" s="7">
        <f ca="1">IF(Table1[[#This Row],[Column5]]="Teaching",1,0)</f>
        <v>0</v>
      </c>
      <c r="AO343">
        <f ca="1">IF(Table1[[#This Row],[Column5]]="Health",1,0)</f>
        <v>0</v>
      </c>
      <c r="AP343">
        <f ca="1">IF(Table1[[#This Row],[Column5]]="IT",1,0)</f>
        <v>0</v>
      </c>
      <c r="AQ343">
        <f ca="1">IF(Table1[[#This Row],[Column5]]="Construction",1,0)</f>
        <v>0</v>
      </c>
      <c r="AR343">
        <f ca="1">IF(Table1[[#This Row],[Column5]]="Agriculture",1,0)</f>
        <v>0</v>
      </c>
      <c r="AS343">
        <f ca="1">IF(Table1[[#This Row],[Column5]]="General",1,0)</f>
        <v>1</v>
      </c>
      <c r="AT343" s="8"/>
      <c r="AZ343" s="7">
        <f t="shared" ca="1" si="240"/>
        <v>16567.282840993263</v>
      </c>
      <c r="BC343" s="8"/>
      <c r="BE343" s="7">
        <f t="shared" ca="1" si="224"/>
        <v>0</v>
      </c>
      <c r="BG343" s="8"/>
      <c r="BI343" s="7"/>
      <c r="BJ343" s="21">
        <f t="shared" ca="1" si="225"/>
        <v>6.4940609752640377E-2</v>
      </c>
      <c r="BK343">
        <f t="shared" ca="1" si="226"/>
        <v>1</v>
      </c>
      <c r="BL343" s="8"/>
      <c r="BN343" s="7">
        <f t="shared" ca="1" si="227"/>
        <v>0</v>
      </c>
      <c r="BO343" s="42">
        <f t="shared" ca="1" si="228"/>
        <v>0</v>
      </c>
      <c r="BP343" s="42">
        <f t="shared" ca="1" si="229"/>
        <v>0</v>
      </c>
      <c r="BQ343" s="42">
        <f t="shared" ca="1" si="230"/>
        <v>0</v>
      </c>
      <c r="BR343" s="42">
        <f t="shared" ca="1" si="231"/>
        <v>0</v>
      </c>
      <c r="BS343" s="42">
        <f t="shared" ca="1" si="232"/>
        <v>0</v>
      </c>
      <c r="BT343" s="42">
        <f t="shared" ca="1" si="233"/>
        <v>26654</v>
      </c>
      <c r="BU343" s="42">
        <f t="shared" ca="1" si="234"/>
        <v>0</v>
      </c>
      <c r="BV343" s="42">
        <f t="shared" ca="1" si="235"/>
        <v>0</v>
      </c>
      <c r="BW343" s="42">
        <f t="shared" ca="1" si="236"/>
        <v>0</v>
      </c>
      <c r="BX343" s="8">
        <f t="shared" ca="1" si="237"/>
        <v>0</v>
      </c>
      <c r="BZ343" s="7">
        <f t="shared" ca="1" si="238"/>
        <v>0</v>
      </c>
      <c r="CA343" s="42"/>
      <c r="CB343" s="42"/>
      <c r="CC343" s="42"/>
      <c r="CD343" s="8"/>
      <c r="CF343" s="7">
        <f t="shared" ca="1" si="239"/>
        <v>31</v>
      </c>
      <c r="CG343" s="42"/>
      <c r="CH343" s="8"/>
    </row>
    <row r="344" spans="2:86" x14ac:dyDescent="0.3">
      <c r="B344">
        <f t="shared" ca="1" si="211"/>
        <v>2</v>
      </c>
      <c r="C344" t="str">
        <f t="shared" ca="1" si="212"/>
        <v>Women</v>
      </c>
      <c r="D344">
        <f t="shared" ca="1" si="213"/>
        <v>45</v>
      </c>
      <c r="E344">
        <f t="shared" ca="1" si="214"/>
        <v>2</v>
      </c>
      <c r="F344" t="str">
        <f ca="1">VLOOKUP(E344,$Y$4:$Z$10:Z349,2,0)</f>
        <v>Construction</v>
      </c>
      <c r="G344">
        <f t="shared" ca="1" si="215"/>
        <v>3</v>
      </c>
      <c r="H344" t="str">
        <f t="shared" ca="1" si="216"/>
        <v>University</v>
      </c>
      <c r="I344">
        <f t="shared" ca="1" si="217"/>
        <v>2</v>
      </c>
      <c r="J344">
        <f t="shared" ca="1" si="218"/>
        <v>1</v>
      </c>
      <c r="K344">
        <f t="shared" ca="1" si="219"/>
        <v>83898</v>
      </c>
      <c r="L344">
        <f t="shared" ca="1" si="220"/>
        <v>7</v>
      </c>
      <c r="M344" t="str">
        <f t="shared" ca="1" si="221"/>
        <v>Ontario</v>
      </c>
      <c r="N344">
        <f t="shared" ca="1" si="202"/>
        <v>419490</v>
      </c>
      <c r="O344">
        <f t="shared" ca="1" si="222"/>
        <v>62457.973405487573</v>
      </c>
      <c r="P344">
        <f t="shared" ca="1" si="203"/>
        <v>78844.016264043676</v>
      </c>
      <c r="Q344">
        <f t="shared" ca="1" si="223"/>
        <v>62921</v>
      </c>
      <c r="R344">
        <f t="shared" ca="1" si="204"/>
        <v>23660.005477082228</v>
      </c>
      <c r="S344">
        <f t="shared" ca="1" si="205"/>
        <v>19096.44744107368</v>
      </c>
      <c r="T344">
        <f t="shared" ca="1" si="206"/>
        <v>517430.46370511735</v>
      </c>
      <c r="U344">
        <f t="shared" ca="1" si="207"/>
        <v>149038.97888256979</v>
      </c>
      <c r="V344">
        <f t="shared" ca="1" si="208"/>
        <v>368391.48482254753</v>
      </c>
      <c r="AF344" s="7">
        <f t="shared" ca="1" si="209"/>
        <v>1</v>
      </c>
      <c r="AG344">
        <f t="shared" ca="1" si="210"/>
        <v>0</v>
      </c>
      <c r="AI344" s="8"/>
      <c r="AN344" s="7">
        <f ca="1">IF(Table1[[#This Row],[Column5]]="Teaching",1,0)</f>
        <v>0</v>
      </c>
      <c r="AO344">
        <f ca="1">IF(Table1[[#This Row],[Column5]]="Health",1,0)</f>
        <v>0</v>
      </c>
      <c r="AP344">
        <f ca="1">IF(Table1[[#This Row],[Column5]]="IT",1,0)</f>
        <v>0</v>
      </c>
      <c r="AQ344">
        <f ca="1">IF(Table1[[#This Row],[Column5]]="Construction",1,0)</f>
        <v>1</v>
      </c>
      <c r="AR344">
        <f ca="1">IF(Table1[[#This Row],[Column5]]="Agriculture",1,0)</f>
        <v>0</v>
      </c>
      <c r="AS344">
        <f ca="1">IF(Table1[[#This Row],[Column5]]="General",1,0)</f>
        <v>0</v>
      </c>
      <c r="AT344" s="8"/>
      <c r="AZ344" s="7">
        <f t="shared" ca="1" si="240"/>
        <v>24132.485884354945</v>
      </c>
      <c r="BC344" s="8"/>
      <c r="BE344" s="7">
        <f t="shared" ca="1" si="224"/>
        <v>0</v>
      </c>
      <c r="BG344" s="8"/>
      <c r="BI344" s="7"/>
      <c r="BJ344" s="21">
        <f t="shared" ca="1" si="225"/>
        <v>0.95654626027223377</v>
      </c>
      <c r="BK344">
        <f t="shared" ca="1" si="226"/>
        <v>0</v>
      </c>
      <c r="BL344" s="8"/>
      <c r="BN344" s="7">
        <f t="shared" ca="1" si="227"/>
        <v>0</v>
      </c>
      <c r="BO344" s="42">
        <f t="shared" ca="1" si="228"/>
        <v>0</v>
      </c>
      <c r="BP344" s="42">
        <f t="shared" ca="1" si="229"/>
        <v>0</v>
      </c>
      <c r="BQ344" s="42">
        <f t="shared" ca="1" si="230"/>
        <v>0</v>
      </c>
      <c r="BR344" s="42">
        <f t="shared" ca="1" si="231"/>
        <v>0</v>
      </c>
      <c r="BS344" s="42">
        <f t="shared" ca="1" si="232"/>
        <v>0</v>
      </c>
      <c r="BT344" s="42">
        <f t="shared" ca="1" si="233"/>
        <v>82190</v>
      </c>
      <c r="BU344" s="42">
        <f t="shared" ca="1" si="234"/>
        <v>0</v>
      </c>
      <c r="BV344" s="42">
        <f t="shared" ca="1" si="235"/>
        <v>0</v>
      </c>
      <c r="BW344" s="42">
        <f t="shared" ca="1" si="236"/>
        <v>0</v>
      </c>
      <c r="BX344" s="8">
        <f t="shared" ca="1" si="237"/>
        <v>0</v>
      </c>
      <c r="BZ344" s="7">
        <f t="shared" ca="1" si="238"/>
        <v>0</v>
      </c>
      <c r="CA344" s="42"/>
      <c r="CB344" s="42"/>
      <c r="CC344" s="42"/>
      <c r="CD344" s="8"/>
      <c r="CF344" s="7">
        <f t="shared" ca="1" si="239"/>
        <v>25</v>
      </c>
      <c r="CG344" s="42"/>
      <c r="CH344" s="8"/>
    </row>
    <row r="345" spans="2:86" x14ac:dyDescent="0.3">
      <c r="B345">
        <f t="shared" ca="1" si="211"/>
        <v>1</v>
      </c>
      <c r="C345" t="str">
        <f t="shared" ca="1" si="212"/>
        <v>Men</v>
      </c>
      <c r="D345">
        <f t="shared" ca="1" si="213"/>
        <v>39</v>
      </c>
      <c r="E345">
        <f t="shared" ca="1" si="214"/>
        <v>6</v>
      </c>
      <c r="F345" t="str">
        <f ca="1">VLOOKUP(E345,$Y$4:$Z$10:Z350,2,0)</f>
        <v>Agriculture</v>
      </c>
      <c r="G345">
        <f t="shared" ca="1" si="215"/>
        <v>1</v>
      </c>
      <c r="H345" t="str">
        <f t="shared" ca="1" si="216"/>
        <v>Highschool</v>
      </c>
      <c r="I345">
        <f t="shared" ca="1" si="217"/>
        <v>4</v>
      </c>
      <c r="J345">
        <f t="shared" ca="1" si="218"/>
        <v>1</v>
      </c>
      <c r="K345">
        <f t="shared" ca="1" si="219"/>
        <v>70287</v>
      </c>
      <c r="L345">
        <f t="shared" ca="1" si="220"/>
        <v>7</v>
      </c>
      <c r="M345" t="str">
        <f t="shared" ca="1" si="221"/>
        <v>Ontario</v>
      </c>
      <c r="N345">
        <f t="shared" ca="1" si="202"/>
        <v>351435</v>
      </c>
      <c r="O345">
        <f t="shared" ca="1" si="222"/>
        <v>300195.5312369524</v>
      </c>
      <c r="P345">
        <f t="shared" ca="1" si="203"/>
        <v>70251.093211587649</v>
      </c>
      <c r="Q345">
        <f t="shared" ca="1" si="223"/>
        <v>46074</v>
      </c>
      <c r="R345">
        <f t="shared" ca="1" si="204"/>
        <v>45737.901009742789</v>
      </c>
      <c r="S345">
        <f t="shared" ca="1" si="205"/>
        <v>29219.278396662718</v>
      </c>
      <c r="T345">
        <f t="shared" ca="1" si="206"/>
        <v>450905.37160825037</v>
      </c>
      <c r="U345">
        <f t="shared" ca="1" si="207"/>
        <v>392007.43224669521</v>
      </c>
      <c r="V345">
        <f t="shared" ca="1" si="208"/>
        <v>58897.939361555153</v>
      </c>
      <c r="AF345" s="7">
        <f t="shared" ca="1" si="209"/>
        <v>1</v>
      </c>
      <c r="AG345">
        <f t="shared" ca="1" si="210"/>
        <v>0</v>
      </c>
      <c r="AI345" s="8"/>
      <c r="AN345" s="7">
        <f ca="1">IF(Table1[[#This Row],[Column5]]="Teaching",1,0)</f>
        <v>0</v>
      </c>
      <c r="AO345">
        <f ca="1">IF(Table1[[#This Row],[Column5]]="Health",1,0)</f>
        <v>0</v>
      </c>
      <c r="AP345">
        <f ca="1">IF(Table1[[#This Row],[Column5]]="IT",1,0)</f>
        <v>0</v>
      </c>
      <c r="AQ345">
        <f ca="1">IF(Table1[[#This Row],[Column5]]="Construction",1,0)</f>
        <v>0</v>
      </c>
      <c r="AR345">
        <f ca="1">IF(Table1[[#This Row],[Column5]]="Agriculture",1,0)</f>
        <v>1</v>
      </c>
      <c r="AS345">
        <f ca="1">IF(Table1[[#This Row],[Column5]]="General",1,0)</f>
        <v>0</v>
      </c>
      <c r="AT345" s="8"/>
      <c r="AZ345" s="7">
        <f t="shared" ca="1" si="240"/>
        <v>14314.924099878363</v>
      </c>
      <c r="BC345" s="8"/>
      <c r="BE345" s="7">
        <f t="shared" ca="1" si="224"/>
        <v>0</v>
      </c>
      <c r="BG345" s="8"/>
      <c r="BI345" s="7"/>
      <c r="BJ345" s="21">
        <f t="shared" ca="1" si="225"/>
        <v>0.14889025579987025</v>
      </c>
      <c r="BK345">
        <f t="shared" ca="1" si="226"/>
        <v>1</v>
      </c>
      <c r="BL345" s="8"/>
      <c r="BN345" s="7">
        <f t="shared" ca="1" si="227"/>
        <v>0</v>
      </c>
      <c r="BO345" s="42">
        <f t="shared" ca="1" si="228"/>
        <v>0</v>
      </c>
      <c r="BP345" s="42">
        <f t="shared" ca="1" si="229"/>
        <v>0</v>
      </c>
      <c r="BQ345" s="42">
        <f t="shared" ca="1" si="230"/>
        <v>0</v>
      </c>
      <c r="BR345" s="42">
        <f t="shared" ca="1" si="231"/>
        <v>0</v>
      </c>
      <c r="BS345" s="42">
        <f t="shared" ca="1" si="232"/>
        <v>0</v>
      </c>
      <c r="BT345" s="42">
        <f t="shared" ca="1" si="233"/>
        <v>83898</v>
      </c>
      <c r="BU345" s="42">
        <f t="shared" ca="1" si="234"/>
        <v>0</v>
      </c>
      <c r="BV345" s="42">
        <f t="shared" ca="1" si="235"/>
        <v>0</v>
      </c>
      <c r="BW345" s="42">
        <f t="shared" ca="1" si="236"/>
        <v>0</v>
      </c>
      <c r="BX345" s="8">
        <f t="shared" ca="1" si="237"/>
        <v>0</v>
      </c>
      <c r="BZ345" s="7">
        <f t="shared" ca="1" si="238"/>
        <v>0</v>
      </c>
      <c r="CA345" s="42"/>
      <c r="CB345" s="42"/>
      <c r="CC345" s="42"/>
      <c r="CD345" s="8"/>
      <c r="CF345" s="7">
        <f t="shared" ca="1" si="239"/>
        <v>45</v>
      </c>
      <c r="CG345" s="42"/>
      <c r="CH345" s="8"/>
    </row>
    <row r="346" spans="2:86" x14ac:dyDescent="0.3">
      <c r="B346">
        <f t="shared" ca="1" si="211"/>
        <v>1</v>
      </c>
      <c r="C346" t="str">
        <f t="shared" ca="1" si="212"/>
        <v>Men</v>
      </c>
      <c r="D346">
        <f t="shared" ca="1" si="213"/>
        <v>42</v>
      </c>
      <c r="E346">
        <f t="shared" ca="1" si="214"/>
        <v>1</v>
      </c>
      <c r="F346" t="str">
        <f ca="1">VLOOKUP(E346,$Y$4:$Z$10:Z351,2,0)</f>
        <v>Health</v>
      </c>
      <c r="G346">
        <f t="shared" ca="1" si="215"/>
        <v>5</v>
      </c>
      <c r="H346" t="str">
        <f t="shared" ca="1" si="216"/>
        <v>Other</v>
      </c>
      <c r="I346">
        <f t="shared" ca="1" si="217"/>
        <v>0</v>
      </c>
      <c r="J346">
        <f t="shared" ca="1" si="218"/>
        <v>3</v>
      </c>
      <c r="K346">
        <f t="shared" ca="1" si="219"/>
        <v>41417</v>
      </c>
      <c r="L346">
        <f t="shared" ca="1" si="220"/>
        <v>7</v>
      </c>
      <c r="M346" t="str">
        <f t="shared" ca="1" si="221"/>
        <v>Ontario</v>
      </c>
      <c r="N346">
        <f t="shared" ca="1" si="202"/>
        <v>124251</v>
      </c>
      <c r="O346">
        <f t="shared" ca="1" si="222"/>
        <v>104624.35551941834</v>
      </c>
      <c r="P346">
        <f t="shared" ca="1" si="203"/>
        <v>96065.172164564414</v>
      </c>
      <c r="Q346">
        <f t="shared" ca="1" si="223"/>
        <v>82667</v>
      </c>
      <c r="R346">
        <f t="shared" ca="1" si="204"/>
        <v>33959.525415997246</v>
      </c>
      <c r="S346">
        <f t="shared" ca="1" si="205"/>
        <v>28398.333987703903</v>
      </c>
      <c r="T346">
        <f t="shared" ca="1" si="206"/>
        <v>248714.50615226832</v>
      </c>
      <c r="U346">
        <f t="shared" ca="1" si="207"/>
        <v>221250.8809354156</v>
      </c>
      <c r="V346">
        <f t="shared" ca="1" si="208"/>
        <v>27463.625216852728</v>
      </c>
      <c r="AF346" s="7">
        <f t="shared" ca="1" si="209"/>
        <v>0</v>
      </c>
      <c r="AG346">
        <f t="shared" ca="1" si="210"/>
        <v>1</v>
      </c>
      <c r="AI346" s="8"/>
      <c r="AN346" s="7">
        <f ca="1">IF(Table1[[#This Row],[Column5]]="Teaching",1,0)</f>
        <v>0</v>
      </c>
      <c r="AO346">
        <f ca="1">IF(Table1[[#This Row],[Column5]]="Health",1,0)</f>
        <v>1</v>
      </c>
      <c r="AP346">
        <f ca="1">IF(Table1[[#This Row],[Column5]]="IT",1,0)</f>
        <v>0</v>
      </c>
      <c r="AQ346">
        <f ca="1">IF(Table1[[#This Row],[Column5]]="Construction",1,0)</f>
        <v>0</v>
      </c>
      <c r="AR346">
        <f ca="1">IF(Table1[[#This Row],[Column5]]="Agriculture",1,0)</f>
        <v>0</v>
      </c>
      <c r="AS346">
        <f ca="1">IF(Table1[[#This Row],[Column5]]="General",1,0)</f>
        <v>0</v>
      </c>
      <c r="AT346" s="8"/>
      <c r="AZ346" s="7">
        <f t="shared" ca="1" si="240"/>
        <v>78844.016264043676</v>
      </c>
      <c r="BC346" s="8"/>
      <c r="BE346" s="7">
        <f t="shared" ca="1" si="224"/>
        <v>0</v>
      </c>
      <c r="BG346" s="8"/>
      <c r="BI346" s="7"/>
      <c r="BJ346" s="21">
        <f t="shared" ca="1" si="225"/>
        <v>0.85419930068704708</v>
      </c>
      <c r="BK346">
        <f t="shared" ca="1" si="226"/>
        <v>0</v>
      </c>
      <c r="BL346" s="8"/>
      <c r="BN346" s="7">
        <f t="shared" ca="1" si="227"/>
        <v>0</v>
      </c>
      <c r="BO346" s="42">
        <f t="shared" ca="1" si="228"/>
        <v>0</v>
      </c>
      <c r="BP346" s="42">
        <f t="shared" ca="1" si="229"/>
        <v>0</v>
      </c>
      <c r="BQ346" s="42">
        <f t="shared" ca="1" si="230"/>
        <v>0</v>
      </c>
      <c r="BR346" s="42">
        <f t="shared" ca="1" si="231"/>
        <v>0</v>
      </c>
      <c r="BS346" s="42">
        <f t="shared" ca="1" si="232"/>
        <v>0</v>
      </c>
      <c r="BT346" s="42">
        <f t="shared" ca="1" si="233"/>
        <v>70287</v>
      </c>
      <c r="BU346" s="42">
        <f t="shared" ca="1" si="234"/>
        <v>0</v>
      </c>
      <c r="BV346" s="42">
        <f t="shared" ca="1" si="235"/>
        <v>0</v>
      </c>
      <c r="BW346" s="42">
        <f t="shared" ca="1" si="236"/>
        <v>0</v>
      </c>
      <c r="BX346" s="8">
        <f t="shared" ca="1" si="237"/>
        <v>0</v>
      </c>
      <c r="BZ346" s="7">
        <f t="shared" ca="1" si="238"/>
        <v>0</v>
      </c>
      <c r="CA346" s="42"/>
      <c r="CB346" s="42"/>
      <c r="CC346" s="42"/>
      <c r="CD346" s="8"/>
      <c r="CF346" s="7">
        <f t="shared" ca="1" si="239"/>
        <v>39</v>
      </c>
      <c r="CG346" s="42"/>
      <c r="CH346" s="8"/>
    </row>
    <row r="347" spans="2:86" x14ac:dyDescent="0.3">
      <c r="B347">
        <f t="shared" ca="1" si="211"/>
        <v>2</v>
      </c>
      <c r="C347" t="str">
        <f t="shared" ca="1" si="212"/>
        <v>Women</v>
      </c>
      <c r="D347">
        <f t="shared" ca="1" si="213"/>
        <v>29</v>
      </c>
      <c r="E347">
        <f t="shared" ca="1" si="214"/>
        <v>5</v>
      </c>
      <c r="F347" t="str">
        <f ca="1">VLOOKUP(E347,$Y$4:$Z$10:Z352,2,0)</f>
        <v>General</v>
      </c>
      <c r="G347">
        <f t="shared" ca="1" si="215"/>
        <v>5</v>
      </c>
      <c r="H347" t="str">
        <f t="shared" ca="1" si="216"/>
        <v>Other</v>
      </c>
      <c r="I347">
        <f t="shared" ca="1" si="217"/>
        <v>2</v>
      </c>
      <c r="J347">
        <f t="shared" ca="1" si="218"/>
        <v>3</v>
      </c>
      <c r="K347">
        <f t="shared" ca="1" si="219"/>
        <v>73130</v>
      </c>
      <c r="L347">
        <f t="shared" ca="1" si="220"/>
        <v>5</v>
      </c>
      <c r="M347" t="str">
        <f t="shared" ca="1" si="221"/>
        <v>Saskatchewan</v>
      </c>
      <c r="N347">
        <f t="shared" ca="1" si="202"/>
        <v>438780</v>
      </c>
      <c r="O347">
        <f t="shared" ca="1" si="222"/>
        <v>53789.907200035646</v>
      </c>
      <c r="P347">
        <f t="shared" ca="1" si="203"/>
        <v>192924.43719957114</v>
      </c>
      <c r="Q347">
        <f t="shared" ca="1" si="223"/>
        <v>165997</v>
      </c>
      <c r="R347">
        <f t="shared" ca="1" si="204"/>
        <v>137257.85811020058</v>
      </c>
      <c r="S347">
        <f t="shared" ca="1" si="205"/>
        <v>63336.980221569633</v>
      </c>
      <c r="T347">
        <f t="shared" ca="1" si="206"/>
        <v>695041.41742114082</v>
      </c>
      <c r="U347">
        <f t="shared" ca="1" si="207"/>
        <v>357044.76531023625</v>
      </c>
      <c r="V347">
        <f t="shared" ca="1" si="208"/>
        <v>337996.65211090457</v>
      </c>
      <c r="AF347" s="7">
        <f t="shared" ca="1" si="209"/>
        <v>1</v>
      </c>
      <c r="AG347">
        <f t="shared" ca="1" si="210"/>
        <v>0</v>
      </c>
      <c r="AI347" s="8"/>
      <c r="AN347" s="7">
        <f ca="1">IF(Table1[[#This Row],[Column5]]="Teaching",1,0)</f>
        <v>0</v>
      </c>
      <c r="AO347">
        <f ca="1">IF(Table1[[#This Row],[Column5]]="Health",1,0)</f>
        <v>0</v>
      </c>
      <c r="AP347">
        <f ca="1">IF(Table1[[#This Row],[Column5]]="IT",1,0)</f>
        <v>0</v>
      </c>
      <c r="AQ347">
        <f ca="1">IF(Table1[[#This Row],[Column5]]="Construction",1,0)</f>
        <v>0</v>
      </c>
      <c r="AR347">
        <f ca="1">IF(Table1[[#This Row],[Column5]]="Agriculture",1,0)</f>
        <v>0</v>
      </c>
      <c r="AS347">
        <f ca="1">IF(Table1[[#This Row],[Column5]]="General",1,0)</f>
        <v>1</v>
      </c>
      <c r="AT347" s="8"/>
      <c r="AZ347" s="7">
        <f t="shared" ca="1" si="240"/>
        <v>70251.093211587649</v>
      </c>
      <c r="BC347" s="8"/>
      <c r="BE347" s="7">
        <f t="shared" ca="1" si="224"/>
        <v>0</v>
      </c>
      <c r="BG347" s="8"/>
      <c r="BI347" s="7"/>
      <c r="BJ347" s="21">
        <f t="shared" ca="1" si="225"/>
        <v>0.84204034993214016</v>
      </c>
      <c r="BK347">
        <f t="shared" ca="1" si="226"/>
        <v>0</v>
      </c>
      <c r="BL347" s="8"/>
      <c r="BN347" s="7">
        <f t="shared" ca="1" si="227"/>
        <v>0</v>
      </c>
      <c r="BO347" s="42">
        <f t="shared" ca="1" si="228"/>
        <v>0</v>
      </c>
      <c r="BP347" s="42">
        <f t="shared" ca="1" si="229"/>
        <v>0</v>
      </c>
      <c r="BQ347" s="42">
        <f t="shared" ca="1" si="230"/>
        <v>0</v>
      </c>
      <c r="BR347" s="42">
        <f t="shared" ca="1" si="231"/>
        <v>0</v>
      </c>
      <c r="BS347" s="42">
        <f t="shared" ca="1" si="232"/>
        <v>0</v>
      </c>
      <c r="BT347" s="42">
        <f t="shared" ca="1" si="233"/>
        <v>41417</v>
      </c>
      <c r="BU347" s="42">
        <f t="shared" ca="1" si="234"/>
        <v>0</v>
      </c>
      <c r="BV347" s="42">
        <f t="shared" ca="1" si="235"/>
        <v>0</v>
      </c>
      <c r="BW347" s="42">
        <f t="shared" ca="1" si="236"/>
        <v>0</v>
      </c>
      <c r="BX347" s="8">
        <f t="shared" ca="1" si="237"/>
        <v>0</v>
      </c>
      <c r="BZ347" s="7">
        <f t="shared" ca="1" si="238"/>
        <v>0</v>
      </c>
      <c r="CA347" s="42"/>
      <c r="CB347" s="42"/>
      <c r="CC347" s="42"/>
      <c r="CD347" s="8"/>
      <c r="CF347" s="7">
        <f t="shared" ca="1" si="239"/>
        <v>0</v>
      </c>
      <c r="CG347" s="42"/>
      <c r="CH347" s="8"/>
    </row>
    <row r="348" spans="2:86" x14ac:dyDescent="0.3">
      <c r="B348">
        <f t="shared" ca="1" si="211"/>
        <v>1</v>
      </c>
      <c r="C348" t="str">
        <f t="shared" ca="1" si="212"/>
        <v>Men</v>
      </c>
      <c r="D348">
        <f t="shared" ca="1" si="213"/>
        <v>35</v>
      </c>
      <c r="E348">
        <f t="shared" ca="1" si="214"/>
        <v>1</v>
      </c>
      <c r="F348" t="str">
        <f ca="1">VLOOKUP(E348,$Y$4:$Z$10:Z353,2,0)</f>
        <v>Health</v>
      </c>
      <c r="G348">
        <f t="shared" ca="1" si="215"/>
        <v>4</v>
      </c>
      <c r="H348" t="str">
        <f t="shared" ca="1" si="216"/>
        <v>Technical</v>
      </c>
      <c r="I348">
        <f t="shared" ca="1" si="217"/>
        <v>3</v>
      </c>
      <c r="J348">
        <f t="shared" ca="1" si="218"/>
        <v>2</v>
      </c>
      <c r="K348">
        <f t="shared" ca="1" si="219"/>
        <v>84126</v>
      </c>
      <c r="L348">
        <f t="shared" ca="1" si="220"/>
        <v>6</v>
      </c>
      <c r="M348" t="str">
        <f t="shared" ca="1" si="221"/>
        <v>Manitoba</v>
      </c>
      <c r="N348">
        <f t="shared" ca="1" si="202"/>
        <v>336504</v>
      </c>
      <c r="O348">
        <f t="shared" ca="1" si="222"/>
        <v>9208.9807040734777</v>
      </c>
      <c r="P348">
        <f t="shared" ca="1" si="203"/>
        <v>155132.87421027938</v>
      </c>
      <c r="Q348">
        <f t="shared" ca="1" si="223"/>
        <v>105319</v>
      </c>
      <c r="R348">
        <f t="shared" ca="1" si="204"/>
        <v>46859.682230932092</v>
      </c>
      <c r="S348">
        <f t="shared" ca="1" si="205"/>
        <v>89836.760056313185</v>
      </c>
      <c r="T348">
        <f t="shared" ca="1" si="206"/>
        <v>581473.63426659256</v>
      </c>
      <c r="U348">
        <f t="shared" ca="1" si="207"/>
        <v>161387.66293500556</v>
      </c>
      <c r="V348">
        <f t="shared" ca="1" si="208"/>
        <v>420085.971331587</v>
      </c>
      <c r="AF348" s="7">
        <f t="shared" ca="1" si="209"/>
        <v>1</v>
      </c>
      <c r="AG348">
        <f t="shared" ca="1" si="210"/>
        <v>0</v>
      </c>
      <c r="AI348" s="8"/>
      <c r="AN348" s="7">
        <f ca="1">IF(Table1[[#This Row],[Column5]]="Teaching",1,0)</f>
        <v>0</v>
      </c>
      <c r="AO348">
        <f ca="1">IF(Table1[[#This Row],[Column5]]="Health",1,0)</f>
        <v>1</v>
      </c>
      <c r="AP348">
        <f ca="1">IF(Table1[[#This Row],[Column5]]="IT",1,0)</f>
        <v>0</v>
      </c>
      <c r="AQ348">
        <f ca="1">IF(Table1[[#This Row],[Column5]]="Construction",1,0)</f>
        <v>0</v>
      </c>
      <c r="AR348">
        <f ca="1">IF(Table1[[#This Row],[Column5]]="Agriculture",1,0)</f>
        <v>0</v>
      </c>
      <c r="AS348">
        <f ca="1">IF(Table1[[#This Row],[Column5]]="General",1,0)</f>
        <v>0</v>
      </c>
      <c r="AT348" s="8"/>
      <c r="AZ348" s="7">
        <f t="shared" ca="1" si="240"/>
        <v>32021.724054854803</v>
      </c>
      <c r="BC348" s="8"/>
      <c r="BE348" s="7">
        <f t="shared" ca="1" si="224"/>
        <v>1</v>
      </c>
      <c r="BG348" s="8"/>
      <c r="BI348" s="7"/>
      <c r="BJ348" s="21">
        <f t="shared" ca="1" si="225"/>
        <v>0.1225896968869038</v>
      </c>
      <c r="BK348">
        <f t="shared" ca="1" si="226"/>
        <v>1</v>
      </c>
      <c r="BL348" s="8"/>
      <c r="BN348" s="7">
        <f t="shared" ca="1" si="227"/>
        <v>0</v>
      </c>
      <c r="BO348" s="42">
        <f t="shared" ca="1" si="228"/>
        <v>0</v>
      </c>
      <c r="BP348" s="42">
        <f t="shared" ca="1" si="229"/>
        <v>0</v>
      </c>
      <c r="BQ348" s="42">
        <f t="shared" ca="1" si="230"/>
        <v>0</v>
      </c>
      <c r="BR348" s="42">
        <f t="shared" ca="1" si="231"/>
        <v>73130</v>
      </c>
      <c r="BS348" s="42">
        <f t="shared" ca="1" si="232"/>
        <v>0</v>
      </c>
      <c r="BT348" s="42">
        <f t="shared" ca="1" si="233"/>
        <v>0</v>
      </c>
      <c r="BU348" s="42">
        <f t="shared" ca="1" si="234"/>
        <v>0</v>
      </c>
      <c r="BV348" s="42">
        <f t="shared" ca="1" si="235"/>
        <v>0</v>
      </c>
      <c r="BW348" s="42">
        <f t="shared" ca="1" si="236"/>
        <v>0</v>
      </c>
      <c r="BX348" s="8">
        <f t="shared" ca="1" si="237"/>
        <v>0</v>
      </c>
      <c r="BZ348" s="7">
        <f t="shared" ca="1" si="238"/>
        <v>1</v>
      </c>
      <c r="CA348" s="42"/>
      <c r="CB348" s="42"/>
      <c r="CC348" s="42"/>
      <c r="CD348" s="8"/>
      <c r="CF348" s="7">
        <f t="shared" ca="1" si="239"/>
        <v>29</v>
      </c>
      <c r="CG348" s="42"/>
      <c r="CH348" s="8"/>
    </row>
    <row r="349" spans="2:86" x14ac:dyDescent="0.3">
      <c r="B349">
        <f t="shared" ca="1" si="211"/>
        <v>1</v>
      </c>
      <c r="C349" t="str">
        <f t="shared" ca="1" si="212"/>
        <v>Men</v>
      </c>
      <c r="D349">
        <f t="shared" ca="1" si="213"/>
        <v>43</v>
      </c>
      <c r="E349">
        <f t="shared" ca="1" si="214"/>
        <v>4</v>
      </c>
      <c r="F349" t="str">
        <f ca="1">VLOOKUP(E349,$Y$4:$Z$10:Z354,2,0)</f>
        <v>IT</v>
      </c>
      <c r="G349">
        <f t="shared" ca="1" si="215"/>
        <v>2</v>
      </c>
      <c r="H349" t="str">
        <f t="shared" ca="1" si="216"/>
        <v>College</v>
      </c>
      <c r="I349">
        <f t="shared" ca="1" si="217"/>
        <v>2</v>
      </c>
      <c r="J349">
        <f t="shared" ca="1" si="218"/>
        <v>3</v>
      </c>
      <c r="K349">
        <f t="shared" ca="1" si="219"/>
        <v>55516</v>
      </c>
      <c r="L349">
        <f t="shared" ca="1" si="220"/>
        <v>2</v>
      </c>
      <c r="M349" t="str">
        <f t="shared" ca="1" si="221"/>
        <v>BC</v>
      </c>
      <c r="N349">
        <f t="shared" ca="1" si="202"/>
        <v>333096</v>
      </c>
      <c r="O349">
        <f t="shared" ca="1" si="222"/>
        <v>36521.602397696159</v>
      </c>
      <c r="P349">
        <f t="shared" ca="1" si="203"/>
        <v>163112.18835067237</v>
      </c>
      <c r="Q349">
        <f t="shared" ca="1" si="223"/>
        <v>16599</v>
      </c>
      <c r="R349">
        <f t="shared" ca="1" si="204"/>
        <v>19319.273292044491</v>
      </c>
      <c r="S349">
        <f t="shared" ca="1" si="205"/>
        <v>82717.97754166511</v>
      </c>
      <c r="T349">
        <f t="shared" ca="1" si="206"/>
        <v>578926.16589233745</v>
      </c>
      <c r="U349">
        <f t="shared" ca="1" si="207"/>
        <v>72439.875689740642</v>
      </c>
      <c r="V349">
        <f t="shared" ca="1" si="208"/>
        <v>506486.29020259681</v>
      </c>
      <c r="AF349" s="7">
        <f t="shared" ca="1" si="209"/>
        <v>0</v>
      </c>
      <c r="AG349">
        <f t="shared" ca="1" si="210"/>
        <v>1</v>
      </c>
      <c r="AI349" s="8"/>
      <c r="AN349" s="7">
        <f ca="1">IF(Table1[[#This Row],[Column5]]="Teaching",1,0)</f>
        <v>0</v>
      </c>
      <c r="AO349">
        <f ca="1">IF(Table1[[#This Row],[Column5]]="Health",1,0)</f>
        <v>0</v>
      </c>
      <c r="AP349">
        <f ca="1">IF(Table1[[#This Row],[Column5]]="IT",1,0)</f>
        <v>1</v>
      </c>
      <c r="AQ349">
        <f ca="1">IF(Table1[[#This Row],[Column5]]="Construction",1,0)</f>
        <v>0</v>
      </c>
      <c r="AR349">
        <f ca="1">IF(Table1[[#This Row],[Column5]]="Agriculture",1,0)</f>
        <v>0</v>
      </c>
      <c r="AS349">
        <f ca="1">IF(Table1[[#This Row],[Column5]]="General",1,0)</f>
        <v>0</v>
      </c>
      <c r="AT349" s="8"/>
      <c r="AZ349" s="7">
        <f t="shared" ca="1" si="240"/>
        <v>64308.14573319038</v>
      </c>
      <c r="BC349" s="8"/>
      <c r="BE349" s="7">
        <f t="shared" ca="1" si="224"/>
        <v>0</v>
      </c>
      <c r="BG349" s="8"/>
      <c r="BI349" s="7"/>
      <c r="BJ349" s="21">
        <f t="shared" ca="1" si="225"/>
        <v>2.7366630720804145E-2</v>
      </c>
      <c r="BK349">
        <f t="shared" ca="1" si="226"/>
        <v>1</v>
      </c>
      <c r="BL349" s="8"/>
      <c r="BN349" s="7">
        <f t="shared" ca="1" si="227"/>
        <v>0</v>
      </c>
      <c r="BO349" s="42">
        <f t="shared" ca="1" si="228"/>
        <v>0</v>
      </c>
      <c r="BP349" s="42">
        <f t="shared" ca="1" si="229"/>
        <v>0</v>
      </c>
      <c r="BQ349" s="42">
        <f t="shared" ca="1" si="230"/>
        <v>0</v>
      </c>
      <c r="BR349" s="42">
        <f t="shared" ca="1" si="231"/>
        <v>0</v>
      </c>
      <c r="BS349" s="42">
        <f t="shared" ca="1" si="232"/>
        <v>84126</v>
      </c>
      <c r="BT349" s="42">
        <f t="shared" ca="1" si="233"/>
        <v>0</v>
      </c>
      <c r="BU349" s="42">
        <f t="shared" ca="1" si="234"/>
        <v>0</v>
      </c>
      <c r="BV349" s="42">
        <f t="shared" ca="1" si="235"/>
        <v>0</v>
      </c>
      <c r="BW349" s="42">
        <f t="shared" ca="1" si="236"/>
        <v>0</v>
      </c>
      <c r="BX349" s="8">
        <f t="shared" ca="1" si="237"/>
        <v>0</v>
      </c>
      <c r="BZ349" s="7">
        <f t="shared" ca="1" si="238"/>
        <v>0</v>
      </c>
      <c r="CA349" s="42"/>
      <c r="CB349" s="42"/>
      <c r="CC349" s="42"/>
      <c r="CD349" s="8"/>
      <c r="CF349" s="7">
        <f t="shared" ca="1" si="239"/>
        <v>35</v>
      </c>
      <c r="CG349" s="42"/>
      <c r="CH349" s="8"/>
    </row>
    <row r="350" spans="2:86" x14ac:dyDescent="0.3">
      <c r="B350">
        <f t="shared" ca="1" si="211"/>
        <v>2</v>
      </c>
      <c r="C350" t="str">
        <f t="shared" ca="1" si="212"/>
        <v>Women</v>
      </c>
      <c r="D350">
        <f t="shared" ca="1" si="213"/>
        <v>33</v>
      </c>
      <c r="E350">
        <f t="shared" ca="1" si="214"/>
        <v>1</v>
      </c>
      <c r="F350" t="str">
        <f ca="1">VLOOKUP(E350,$Y$4:$Z$10:Z355,2,0)</f>
        <v>Health</v>
      </c>
      <c r="G350">
        <f t="shared" ca="1" si="215"/>
        <v>4</v>
      </c>
      <c r="H350" t="str">
        <f t="shared" ca="1" si="216"/>
        <v>Technical</v>
      </c>
      <c r="I350">
        <f t="shared" ca="1" si="217"/>
        <v>1</v>
      </c>
      <c r="J350">
        <f t="shared" ca="1" si="218"/>
        <v>2</v>
      </c>
      <c r="K350">
        <f t="shared" ca="1" si="219"/>
        <v>82824</v>
      </c>
      <c r="L350">
        <f t="shared" ca="1" si="220"/>
        <v>3</v>
      </c>
      <c r="M350" t="str">
        <f t="shared" ca="1" si="221"/>
        <v>Northwest Ter</v>
      </c>
      <c r="N350">
        <f t="shared" ca="1" si="202"/>
        <v>496944</v>
      </c>
      <c r="O350">
        <f t="shared" ca="1" si="222"/>
        <v>140677.02342192346</v>
      </c>
      <c r="P350">
        <f t="shared" ca="1" si="203"/>
        <v>148655.32902993564</v>
      </c>
      <c r="Q350">
        <f t="shared" ca="1" si="223"/>
        <v>136375</v>
      </c>
      <c r="R350">
        <f t="shared" ca="1" si="204"/>
        <v>17243.297687706221</v>
      </c>
      <c r="S350">
        <f t="shared" ca="1" si="205"/>
        <v>44995.081797396982</v>
      </c>
      <c r="T350">
        <f t="shared" ca="1" si="206"/>
        <v>690594.41082733264</v>
      </c>
      <c r="U350">
        <f t="shared" ca="1" si="207"/>
        <v>294295.3211096297</v>
      </c>
      <c r="V350">
        <f t="shared" ca="1" si="208"/>
        <v>396299.08971770294</v>
      </c>
      <c r="AF350" s="7">
        <f t="shared" ca="1" si="209"/>
        <v>1</v>
      </c>
      <c r="AG350">
        <f t="shared" ca="1" si="210"/>
        <v>0</v>
      </c>
      <c r="AI350" s="8"/>
      <c r="AN350" s="7">
        <f ca="1">IF(Table1[[#This Row],[Column5]]="Teaching",1,0)</f>
        <v>0</v>
      </c>
      <c r="AO350">
        <f ca="1">IF(Table1[[#This Row],[Column5]]="Health",1,0)</f>
        <v>1</v>
      </c>
      <c r="AP350">
        <f ca="1">IF(Table1[[#This Row],[Column5]]="IT",1,0)</f>
        <v>0</v>
      </c>
      <c r="AQ350">
        <f ca="1">IF(Table1[[#This Row],[Column5]]="Construction",1,0)</f>
        <v>0</v>
      </c>
      <c r="AR350">
        <f ca="1">IF(Table1[[#This Row],[Column5]]="Agriculture",1,0)</f>
        <v>0</v>
      </c>
      <c r="AS350">
        <f ca="1">IF(Table1[[#This Row],[Column5]]="General",1,0)</f>
        <v>0</v>
      </c>
      <c r="AT350" s="8"/>
      <c r="AZ350" s="7">
        <f t="shared" ca="1" si="240"/>
        <v>77566.437105139688</v>
      </c>
      <c r="BC350" s="8"/>
      <c r="BE350" s="7">
        <f t="shared" ca="1" si="224"/>
        <v>0</v>
      </c>
      <c r="BG350" s="8"/>
      <c r="BI350" s="7"/>
      <c r="BJ350" s="21">
        <f t="shared" ca="1" si="225"/>
        <v>0.10964287291860653</v>
      </c>
      <c r="BK350">
        <f t="shared" ca="1" si="226"/>
        <v>1</v>
      </c>
      <c r="BL350" s="8"/>
      <c r="BN350" s="7">
        <f t="shared" ca="1" si="227"/>
        <v>0</v>
      </c>
      <c r="BO350" s="42">
        <f t="shared" ca="1" si="228"/>
        <v>55516</v>
      </c>
      <c r="BP350" s="42">
        <f t="shared" ca="1" si="229"/>
        <v>0</v>
      </c>
      <c r="BQ350" s="42">
        <f t="shared" ca="1" si="230"/>
        <v>0</v>
      </c>
      <c r="BR350" s="42">
        <f t="shared" ca="1" si="231"/>
        <v>0</v>
      </c>
      <c r="BS350" s="42">
        <f t="shared" ca="1" si="232"/>
        <v>0</v>
      </c>
      <c r="BT350" s="42">
        <f t="shared" ca="1" si="233"/>
        <v>0</v>
      </c>
      <c r="BU350" s="42">
        <f t="shared" ca="1" si="234"/>
        <v>0</v>
      </c>
      <c r="BV350" s="42">
        <f t="shared" ca="1" si="235"/>
        <v>0</v>
      </c>
      <c r="BW350" s="42">
        <f t="shared" ca="1" si="236"/>
        <v>0</v>
      </c>
      <c r="BX350" s="8">
        <f t="shared" ca="1" si="237"/>
        <v>0</v>
      </c>
      <c r="BZ350" s="7">
        <f t="shared" ca="1" si="238"/>
        <v>0</v>
      </c>
      <c r="CA350" s="42"/>
      <c r="CB350" s="42"/>
      <c r="CC350" s="42"/>
      <c r="CD350" s="8"/>
      <c r="CF350" s="7">
        <f t="shared" ca="1" si="239"/>
        <v>43</v>
      </c>
      <c r="CG350" s="42"/>
      <c r="CH350" s="8"/>
    </row>
    <row r="351" spans="2:86" x14ac:dyDescent="0.3">
      <c r="B351">
        <f t="shared" ca="1" si="211"/>
        <v>1</v>
      </c>
      <c r="C351" t="str">
        <f t="shared" ca="1" si="212"/>
        <v>Men</v>
      </c>
      <c r="D351">
        <f t="shared" ca="1" si="213"/>
        <v>40</v>
      </c>
      <c r="E351">
        <f t="shared" ca="1" si="214"/>
        <v>5</v>
      </c>
      <c r="F351" t="str">
        <f ca="1">VLOOKUP(E351,$Y$4:$Z$10:Z356,2,0)</f>
        <v>General</v>
      </c>
      <c r="G351">
        <f t="shared" ca="1" si="215"/>
        <v>2</v>
      </c>
      <c r="H351" t="str">
        <f t="shared" ca="1" si="216"/>
        <v>College</v>
      </c>
      <c r="I351">
        <f t="shared" ca="1" si="217"/>
        <v>2</v>
      </c>
      <c r="J351">
        <f t="shared" ca="1" si="218"/>
        <v>3</v>
      </c>
      <c r="K351">
        <f t="shared" ca="1" si="219"/>
        <v>31234</v>
      </c>
      <c r="L351">
        <f t="shared" ca="1" si="220"/>
        <v>4</v>
      </c>
      <c r="M351" t="str">
        <f t="shared" ca="1" si="221"/>
        <v>Alberta</v>
      </c>
      <c r="N351">
        <f t="shared" ca="1" si="202"/>
        <v>187404</v>
      </c>
      <c r="O351">
        <f t="shared" ca="1" si="222"/>
        <v>84574.084756471319</v>
      </c>
      <c r="P351">
        <f t="shared" ca="1" si="203"/>
        <v>65201.799414381152</v>
      </c>
      <c r="Q351">
        <f t="shared" ca="1" si="223"/>
        <v>7776</v>
      </c>
      <c r="R351">
        <f t="shared" ca="1" si="204"/>
        <v>46393.543410307771</v>
      </c>
      <c r="S351">
        <f t="shared" ca="1" si="205"/>
        <v>10497.920783952442</v>
      </c>
      <c r="T351">
        <f t="shared" ca="1" si="206"/>
        <v>263103.72019833361</v>
      </c>
      <c r="U351">
        <f t="shared" ca="1" si="207"/>
        <v>138743.62816677909</v>
      </c>
      <c r="V351">
        <f t="shared" ca="1" si="208"/>
        <v>124360.09203155452</v>
      </c>
      <c r="AF351" s="7">
        <f t="shared" ca="1" si="209"/>
        <v>0</v>
      </c>
      <c r="AG351">
        <f t="shared" ca="1" si="210"/>
        <v>1</v>
      </c>
      <c r="AI351" s="8"/>
      <c r="AN351" s="7">
        <f ca="1">IF(Table1[[#This Row],[Column5]]="Teaching",1,0)</f>
        <v>0</v>
      </c>
      <c r="AO351">
        <f ca="1">IF(Table1[[#This Row],[Column5]]="Health",1,0)</f>
        <v>0</v>
      </c>
      <c r="AP351">
        <f ca="1">IF(Table1[[#This Row],[Column5]]="IT",1,0)</f>
        <v>0</v>
      </c>
      <c r="AQ351">
        <f ca="1">IF(Table1[[#This Row],[Column5]]="Construction",1,0)</f>
        <v>0</v>
      </c>
      <c r="AR351">
        <f ca="1">IF(Table1[[#This Row],[Column5]]="Agriculture",1,0)</f>
        <v>0</v>
      </c>
      <c r="AS351">
        <f ca="1">IF(Table1[[#This Row],[Column5]]="General",1,0)</f>
        <v>1</v>
      </c>
      <c r="AT351" s="8"/>
      <c r="AZ351" s="7">
        <f t="shared" ca="1" si="240"/>
        <v>54370.72945022412</v>
      </c>
      <c r="BC351" s="8"/>
      <c r="BE351" s="7">
        <f t="shared" ca="1" si="224"/>
        <v>0</v>
      </c>
      <c r="BG351" s="8"/>
      <c r="BI351" s="7"/>
      <c r="BJ351" s="21">
        <f t="shared" ca="1" si="225"/>
        <v>0.28308425782768976</v>
      </c>
      <c r="BK351">
        <f t="shared" ca="1" si="226"/>
        <v>1</v>
      </c>
      <c r="BL351" s="8"/>
      <c r="BN351" s="7">
        <f t="shared" ca="1" si="227"/>
        <v>0</v>
      </c>
      <c r="BO351" s="42">
        <f t="shared" ca="1" si="228"/>
        <v>0</v>
      </c>
      <c r="BP351" s="42">
        <f t="shared" ca="1" si="229"/>
        <v>82824</v>
      </c>
      <c r="BQ351" s="42">
        <f t="shared" ca="1" si="230"/>
        <v>0</v>
      </c>
      <c r="BR351" s="42">
        <f t="shared" ca="1" si="231"/>
        <v>0</v>
      </c>
      <c r="BS351" s="42">
        <f t="shared" ca="1" si="232"/>
        <v>0</v>
      </c>
      <c r="BT351" s="42">
        <f t="shared" ca="1" si="233"/>
        <v>0</v>
      </c>
      <c r="BU351" s="42">
        <f t="shared" ca="1" si="234"/>
        <v>0</v>
      </c>
      <c r="BV351" s="42">
        <f t="shared" ca="1" si="235"/>
        <v>0</v>
      </c>
      <c r="BW351" s="42">
        <f t="shared" ca="1" si="236"/>
        <v>0</v>
      </c>
      <c r="BX351" s="8">
        <f t="shared" ca="1" si="237"/>
        <v>0</v>
      </c>
      <c r="BZ351" s="7">
        <f t="shared" ca="1" si="238"/>
        <v>0</v>
      </c>
      <c r="CA351" s="42"/>
      <c r="CB351" s="42"/>
      <c r="CC351" s="42"/>
      <c r="CD351" s="8"/>
      <c r="CF351" s="7">
        <f t="shared" ca="1" si="239"/>
        <v>33</v>
      </c>
      <c r="CG351" s="42"/>
      <c r="CH351" s="8"/>
    </row>
    <row r="352" spans="2:86" x14ac:dyDescent="0.3">
      <c r="B352">
        <f t="shared" ca="1" si="211"/>
        <v>2</v>
      </c>
      <c r="C352" t="str">
        <f t="shared" ca="1" si="212"/>
        <v>Women</v>
      </c>
      <c r="D352">
        <f t="shared" ca="1" si="213"/>
        <v>29</v>
      </c>
      <c r="E352">
        <f t="shared" ca="1" si="214"/>
        <v>4</v>
      </c>
      <c r="F352" t="str">
        <f ca="1">VLOOKUP(E352,$Y$4:$Z$10:Z357,2,0)</f>
        <v>IT</v>
      </c>
      <c r="G352">
        <f t="shared" ca="1" si="215"/>
        <v>4</v>
      </c>
      <c r="H352" t="str">
        <f t="shared" ca="1" si="216"/>
        <v>Technical</v>
      </c>
      <c r="I352">
        <f t="shared" ca="1" si="217"/>
        <v>1</v>
      </c>
      <c r="J352">
        <f t="shared" ca="1" si="218"/>
        <v>1</v>
      </c>
      <c r="K352">
        <f t="shared" ca="1" si="219"/>
        <v>53598</v>
      </c>
      <c r="L352">
        <f t="shared" ca="1" si="220"/>
        <v>10</v>
      </c>
      <c r="M352" t="str">
        <f t="shared" ca="1" si="221"/>
        <v>Nova Scotia</v>
      </c>
      <c r="N352">
        <f t="shared" ca="1" si="202"/>
        <v>321588</v>
      </c>
      <c r="O352">
        <f t="shared" ca="1" si="222"/>
        <v>251717.56977284251</v>
      </c>
      <c r="P352">
        <f t="shared" ca="1" si="203"/>
        <v>17918.49876428573</v>
      </c>
      <c r="Q352">
        <f t="shared" ca="1" si="223"/>
        <v>7534</v>
      </c>
      <c r="R352">
        <f t="shared" ca="1" si="204"/>
        <v>98918.203099545368</v>
      </c>
      <c r="S352">
        <f t="shared" ca="1" si="205"/>
        <v>26673.415099361751</v>
      </c>
      <c r="T352">
        <f t="shared" ca="1" si="206"/>
        <v>366179.91386364744</v>
      </c>
      <c r="U352">
        <f t="shared" ca="1" si="207"/>
        <v>358169.7728723879</v>
      </c>
      <c r="V352">
        <f t="shared" ca="1" si="208"/>
        <v>8010.1409912595409</v>
      </c>
      <c r="AF352" s="7">
        <f t="shared" si="209"/>
        <v>0</v>
      </c>
      <c r="AG352">
        <f t="shared" si="210"/>
        <v>0</v>
      </c>
      <c r="AI352" s="8"/>
      <c r="AN352" s="7">
        <f ca="1">IF(Table1[[#This Row],[Column5]]="Teaching",1,0)</f>
        <v>0</v>
      </c>
      <c r="AO352">
        <f ca="1">IF(Table1[[#This Row],[Column5]]="Health",1,0)</f>
        <v>0</v>
      </c>
      <c r="AP352">
        <f ca="1">IF(Table1[[#This Row],[Column5]]="IT",1,0)</f>
        <v>1</v>
      </c>
      <c r="AQ352">
        <f ca="1">IF(Table1[[#This Row],[Column5]]="Construction",1,0)</f>
        <v>0</v>
      </c>
      <c r="AR352">
        <f ca="1">IF(Table1[[#This Row],[Column5]]="Agriculture",1,0)</f>
        <v>0</v>
      </c>
      <c r="AS352">
        <f ca="1">IF(Table1[[#This Row],[Column5]]="General",1,0)</f>
        <v>0</v>
      </c>
      <c r="AT352" s="8"/>
      <c r="AZ352" s="7">
        <f t="shared" ca="1" si="240"/>
        <v>74327.664514967822</v>
      </c>
      <c r="BC352" s="8"/>
      <c r="BE352" s="7">
        <f t="shared" ca="1" si="224"/>
        <v>0</v>
      </c>
      <c r="BG352" s="8"/>
      <c r="BI352" s="7"/>
      <c r="BJ352" s="21">
        <f t="shared" ca="1" si="225"/>
        <v>0.45129284730566754</v>
      </c>
      <c r="BK352">
        <f t="shared" ca="1" si="226"/>
        <v>0</v>
      </c>
      <c r="BL352" s="8"/>
      <c r="BN352" s="7">
        <f t="shared" ca="1" si="227"/>
        <v>0</v>
      </c>
      <c r="BO352" s="42">
        <f t="shared" ca="1" si="228"/>
        <v>0</v>
      </c>
      <c r="BP352" s="42">
        <f t="shared" ca="1" si="229"/>
        <v>0</v>
      </c>
      <c r="BQ352" s="42">
        <f t="shared" ca="1" si="230"/>
        <v>31234</v>
      </c>
      <c r="BR352" s="42">
        <f t="shared" ca="1" si="231"/>
        <v>0</v>
      </c>
      <c r="BS352" s="42">
        <f t="shared" ca="1" si="232"/>
        <v>0</v>
      </c>
      <c r="BT352" s="42">
        <f t="shared" ca="1" si="233"/>
        <v>0</v>
      </c>
      <c r="BU352" s="42">
        <f t="shared" ca="1" si="234"/>
        <v>0</v>
      </c>
      <c r="BV352" s="42">
        <f t="shared" ca="1" si="235"/>
        <v>0</v>
      </c>
      <c r="BW352" s="42">
        <f t="shared" ca="1" si="236"/>
        <v>0</v>
      </c>
      <c r="BX352" s="8">
        <f t="shared" ca="1" si="237"/>
        <v>0</v>
      </c>
      <c r="BZ352" s="7">
        <f t="shared" ca="1" si="238"/>
        <v>1</v>
      </c>
      <c r="CA352" s="42"/>
      <c r="CB352" s="42"/>
      <c r="CC352" s="42"/>
      <c r="CD352" s="8"/>
      <c r="CF352" s="7">
        <f t="shared" ca="1" si="239"/>
        <v>40</v>
      </c>
      <c r="CG352" s="42"/>
      <c r="CH352" s="8"/>
    </row>
    <row r="353" spans="2:86" x14ac:dyDescent="0.3">
      <c r="G353">
        <f t="shared" ca="1" si="215"/>
        <v>1</v>
      </c>
      <c r="H353" t="str">
        <f t="shared" ca="1" si="216"/>
        <v>Highschool</v>
      </c>
      <c r="I353">
        <f t="shared" ca="1" si="217"/>
        <v>2</v>
      </c>
      <c r="J353">
        <f t="shared" ca="1" si="218"/>
        <v>1</v>
      </c>
      <c r="K353">
        <f t="shared" ca="1" si="219"/>
        <v>71659</v>
      </c>
      <c r="L353">
        <f t="shared" ca="1" si="220"/>
        <v>8</v>
      </c>
      <c r="M353" t="str">
        <f t="shared" ca="1" si="221"/>
        <v>NewFarmland</v>
      </c>
      <c r="N353">
        <f t="shared" ref="N353:N416" ca="1" si="241">K353*RANDBETWEEN(3,6)</f>
        <v>286636</v>
      </c>
      <c r="O353">
        <f t="shared" ca="1" si="222"/>
        <v>65814.059732609661</v>
      </c>
      <c r="P353">
        <f t="shared" ref="P353:P416" ca="1" si="242">J353*RAND()*K353</f>
        <v>47608.18178983259</v>
      </c>
      <c r="Q353">
        <f t="shared" ca="1" si="223"/>
        <v>13642</v>
      </c>
      <c r="R353">
        <f t="shared" ref="R353:R416" ca="1" si="243">RAND()*K353*2</f>
        <v>37323.986963125717</v>
      </c>
      <c r="S353">
        <f t="shared" ref="S353:S416" ca="1" si="244">RAND()*K353*1.5</f>
        <v>84773.448955291053</v>
      </c>
      <c r="T353">
        <f t="shared" ref="T353:T416" ca="1" si="245">N353+P353+S353</f>
        <v>419017.63074512366</v>
      </c>
      <c r="U353">
        <f t="shared" ref="U353:U416" ca="1" si="246">O353+Q353+R353</f>
        <v>116780.04669573538</v>
      </c>
      <c r="V353">
        <f t="shared" ref="V353:V416" ca="1" si="247">T353-U353</f>
        <v>302237.5840493883</v>
      </c>
      <c r="AF353" s="7">
        <f t="shared" ca="1" si="209"/>
        <v>1</v>
      </c>
      <c r="AG353">
        <f t="shared" ca="1" si="210"/>
        <v>0</v>
      </c>
      <c r="AI353" s="8"/>
      <c r="AN353" s="7">
        <f>IF(Table1[[#This Row],[Column5]]="Teaching",1,0)</f>
        <v>0</v>
      </c>
      <c r="AO353">
        <f>IF(Table1[[#This Row],[Column5]]="Health",1,0)</f>
        <v>0</v>
      </c>
      <c r="AP353">
        <f>IF(Table1[[#This Row],[Column5]]="IT",1,0)</f>
        <v>0</v>
      </c>
      <c r="AQ353">
        <f>IF(Table1[[#This Row],[Column5]]="Construction",1,0)</f>
        <v>0</v>
      </c>
      <c r="AR353">
        <f>IF(Table1[[#This Row],[Column5]]="Agriculture",1,0)</f>
        <v>0</v>
      </c>
      <c r="AS353">
        <f>IF(Table1[[#This Row],[Column5]]="General",1,0)</f>
        <v>0</v>
      </c>
      <c r="AT353" s="8"/>
      <c r="AZ353" s="7">
        <f t="shared" ca="1" si="240"/>
        <v>21733.933138127049</v>
      </c>
      <c r="BC353" s="8"/>
      <c r="BE353" s="7">
        <f t="shared" ca="1" si="224"/>
        <v>0</v>
      </c>
      <c r="BG353" s="8"/>
      <c r="BI353" s="7"/>
      <c r="BJ353" s="21">
        <f t="shared" ca="1" si="225"/>
        <v>0.78273309256826284</v>
      </c>
      <c r="BK353">
        <f t="shared" ca="1" si="226"/>
        <v>0</v>
      </c>
      <c r="BL353" s="8"/>
      <c r="BN353" s="7">
        <f t="shared" ca="1" si="227"/>
        <v>0</v>
      </c>
      <c r="BO353" s="42">
        <f t="shared" ca="1" si="228"/>
        <v>0</v>
      </c>
      <c r="BP353" s="42">
        <f t="shared" ca="1" si="229"/>
        <v>0</v>
      </c>
      <c r="BQ353" s="42">
        <f t="shared" ca="1" si="230"/>
        <v>0</v>
      </c>
      <c r="BR353" s="42">
        <f t="shared" ca="1" si="231"/>
        <v>0</v>
      </c>
      <c r="BS353" s="42">
        <f t="shared" ca="1" si="232"/>
        <v>0</v>
      </c>
      <c r="BT353" s="42">
        <f t="shared" ca="1" si="233"/>
        <v>0</v>
      </c>
      <c r="BU353" s="42">
        <f t="shared" ca="1" si="234"/>
        <v>0</v>
      </c>
      <c r="BV353" s="42">
        <f t="shared" ca="1" si="235"/>
        <v>0</v>
      </c>
      <c r="BW353" s="42">
        <f t="shared" ca="1" si="236"/>
        <v>53598</v>
      </c>
      <c r="BX353" s="8">
        <f t="shared" ca="1" si="237"/>
        <v>0</v>
      </c>
      <c r="BZ353" s="7">
        <f t="shared" ca="1" si="238"/>
        <v>1</v>
      </c>
      <c r="CA353" s="42"/>
      <c r="CB353" s="42"/>
      <c r="CC353" s="42"/>
      <c r="CD353" s="8"/>
      <c r="CF353" s="7">
        <f t="shared" ca="1" si="239"/>
        <v>0</v>
      </c>
      <c r="CG353" s="42"/>
      <c r="CH353" s="8"/>
    </row>
    <row r="354" spans="2:86" x14ac:dyDescent="0.3">
      <c r="B354">
        <f t="shared" ref="B354:B385" ca="1" si="248">RANDBETWEEN(1,2)</f>
        <v>1</v>
      </c>
      <c r="C354" t="str">
        <f t="shared" ref="C354:C385" ca="1" si="249">IF(B354=1,"Men","Women")</f>
        <v>Men</v>
      </c>
      <c r="D354">
        <f t="shared" ref="D354:D385" ca="1" si="250">RANDBETWEEN(25,45)</f>
        <v>34</v>
      </c>
      <c r="E354">
        <f t="shared" ref="E354:E385" ca="1" si="251">RANDBETWEEN(1,6)</f>
        <v>6</v>
      </c>
      <c r="F354" t="str">
        <f ca="1">VLOOKUP(E354,$Y$4:$Z$10:Z359,2,0)</f>
        <v>Agriculture</v>
      </c>
      <c r="G354">
        <f t="shared" ca="1" si="215"/>
        <v>1</v>
      </c>
      <c r="H354" t="str">
        <f t="shared" ca="1" si="216"/>
        <v>Highschool</v>
      </c>
      <c r="I354">
        <f t="shared" ca="1" si="217"/>
        <v>4</v>
      </c>
      <c r="J354">
        <f t="shared" ca="1" si="218"/>
        <v>1</v>
      </c>
      <c r="K354">
        <f t="shared" ca="1" si="219"/>
        <v>39248</v>
      </c>
      <c r="L354">
        <f t="shared" ca="1" si="220"/>
        <v>1</v>
      </c>
      <c r="M354" t="str">
        <f t="shared" ca="1" si="221"/>
        <v>Yukon</v>
      </c>
      <c r="N354">
        <f t="shared" ca="1" si="241"/>
        <v>196240</v>
      </c>
      <c r="O354">
        <f t="shared" ca="1" si="222"/>
        <v>145874.76278818963</v>
      </c>
      <c r="P354">
        <f t="shared" ca="1" si="242"/>
        <v>24711.897384115971</v>
      </c>
      <c r="Q354">
        <f t="shared" ca="1" si="223"/>
        <v>9148</v>
      </c>
      <c r="R354">
        <f t="shared" ca="1" si="243"/>
        <v>66044.24498105004</v>
      </c>
      <c r="S354">
        <f t="shared" ca="1" si="244"/>
        <v>4940.7267852727973</v>
      </c>
      <c r="T354">
        <f t="shared" ca="1" si="245"/>
        <v>225892.62416938876</v>
      </c>
      <c r="U354">
        <f t="shared" ca="1" si="246"/>
        <v>221067.00776923966</v>
      </c>
      <c r="V354">
        <f t="shared" ca="1" si="247"/>
        <v>4825.6164001490979</v>
      </c>
      <c r="AF354" s="7">
        <f t="shared" ca="1" si="209"/>
        <v>1</v>
      </c>
      <c r="AG354">
        <f t="shared" ca="1" si="210"/>
        <v>0</v>
      </c>
      <c r="AI354" s="8"/>
      <c r="AN354" s="7">
        <f ca="1">IF(Table1[[#This Row],[Column5]]="Teaching",1,0)</f>
        <v>0</v>
      </c>
      <c r="AO354">
        <f ca="1">IF(Table1[[#This Row],[Column5]]="Health",1,0)</f>
        <v>0</v>
      </c>
      <c r="AP354">
        <f ca="1">IF(Table1[[#This Row],[Column5]]="IT",1,0)</f>
        <v>0</v>
      </c>
      <c r="AQ354">
        <f ca="1">IF(Table1[[#This Row],[Column5]]="Construction",1,0)</f>
        <v>0</v>
      </c>
      <c r="AR354">
        <f ca="1">IF(Table1[[#This Row],[Column5]]="Agriculture",1,0)</f>
        <v>1</v>
      </c>
      <c r="AS354">
        <f ca="1">IF(Table1[[#This Row],[Column5]]="General",1,0)</f>
        <v>0</v>
      </c>
      <c r="AT354" s="8"/>
      <c r="AZ354" s="7">
        <f t="shared" ca="1" si="240"/>
        <v>17918.49876428573</v>
      </c>
      <c r="BC354" s="8"/>
      <c r="BE354" s="7">
        <f t="shared" ca="1" si="224"/>
        <v>0</v>
      </c>
      <c r="BG354" s="8"/>
      <c r="BI354" s="7"/>
      <c r="BJ354" s="21">
        <f t="shared" ca="1" si="225"/>
        <v>0.22960849206872011</v>
      </c>
      <c r="BK354">
        <f t="shared" ca="1" si="226"/>
        <v>1</v>
      </c>
      <c r="BL354" s="8"/>
      <c r="BN354" s="7">
        <f t="shared" ca="1" si="227"/>
        <v>0</v>
      </c>
      <c r="BO354" s="42">
        <f t="shared" ca="1" si="228"/>
        <v>0</v>
      </c>
      <c r="BP354" s="42">
        <f t="shared" ca="1" si="229"/>
        <v>0</v>
      </c>
      <c r="BQ354" s="42">
        <f t="shared" ca="1" si="230"/>
        <v>0</v>
      </c>
      <c r="BR354" s="42">
        <f t="shared" ca="1" si="231"/>
        <v>0</v>
      </c>
      <c r="BS354" s="42">
        <f t="shared" ca="1" si="232"/>
        <v>0</v>
      </c>
      <c r="BT354" s="42">
        <f t="shared" ca="1" si="233"/>
        <v>0</v>
      </c>
      <c r="BU354" s="42">
        <f t="shared" ca="1" si="234"/>
        <v>71659</v>
      </c>
      <c r="BV354" s="42">
        <f t="shared" ca="1" si="235"/>
        <v>0</v>
      </c>
      <c r="BW354" s="42">
        <f t="shared" ca="1" si="236"/>
        <v>0</v>
      </c>
      <c r="BX354" s="8">
        <f t="shared" ca="1" si="237"/>
        <v>0</v>
      </c>
      <c r="BZ354" s="7">
        <f t="shared" ca="1" si="238"/>
        <v>0</v>
      </c>
      <c r="CA354" s="42"/>
      <c r="CB354" s="42"/>
      <c r="CC354" s="42"/>
      <c r="CD354" s="8"/>
      <c r="CF354" s="7">
        <f t="shared" ca="1" si="239"/>
        <v>0</v>
      </c>
      <c r="CG354" s="42"/>
      <c r="CH354" s="8"/>
    </row>
    <row r="355" spans="2:86" x14ac:dyDescent="0.3">
      <c r="B355">
        <f t="shared" ca="1" si="248"/>
        <v>1</v>
      </c>
      <c r="C355" t="str">
        <f t="shared" ca="1" si="249"/>
        <v>Men</v>
      </c>
      <c r="D355">
        <f t="shared" ca="1" si="250"/>
        <v>38</v>
      </c>
      <c r="E355">
        <f t="shared" ca="1" si="251"/>
        <v>3</v>
      </c>
      <c r="F355" t="str">
        <f ca="1">VLOOKUP(E355,$Y$4:$Z$10:Z360,2,0)</f>
        <v>Teaching</v>
      </c>
      <c r="G355">
        <f t="shared" ca="1" si="215"/>
        <v>2</v>
      </c>
      <c r="H355" t="str">
        <f t="shared" ca="1" si="216"/>
        <v>College</v>
      </c>
      <c r="I355">
        <f t="shared" ca="1" si="217"/>
        <v>3</v>
      </c>
      <c r="J355">
        <f t="shared" ca="1" si="218"/>
        <v>3</v>
      </c>
      <c r="K355">
        <f t="shared" ca="1" si="219"/>
        <v>25369</v>
      </c>
      <c r="L355">
        <f t="shared" ca="1" si="220"/>
        <v>6</v>
      </c>
      <c r="M355" t="str">
        <f t="shared" ca="1" si="221"/>
        <v>Manitoba</v>
      </c>
      <c r="N355">
        <f t="shared" ca="1" si="241"/>
        <v>76107</v>
      </c>
      <c r="O355">
        <f t="shared" ca="1" si="222"/>
        <v>22224.859493654629</v>
      </c>
      <c r="P355">
        <f t="shared" ca="1" si="242"/>
        <v>825.35000114784327</v>
      </c>
      <c r="Q355">
        <f t="shared" ca="1" si="223"/>
        <v>501</v>
      </c>
      <c r="R355">
        <f t="shared" ca="1" si="243"/>
        <v>14071.528794530379</v>
      </c>
      <c r="S355">
        <f t="shared" ca="1" si="244"/>
        <v>33732.610960424914</v>
      </c>
      <c r="T355">
        <f t="shared" ca="1" si="245"/>
        <v>110664.96096157277</v>
      </c>
      <c r="U355">
        <f t="shared" ca="1" si="246"/>
        <v>36797.388288185008</v>
      </c>
      <c r="V355">
        <f t="shared" ca="1" si="247"/>
        <v>73867.572673387767</v>
      </c>
      <c r="AF355" s="7">
        <f t="shared" ca="1" si="209"/>
        <v>1</v>
      </c>
      <c r="AG355">
        <f t="shared" ca="1" si="210"/>
        <v>0</v>
      </c>
      <c r="AI355" s="8"/>
      <c r="AN355" s="7">
        <f ca="1">IF(Table1[[#This Row],[Column5]]="Teaching",1,0)</f>
        <v>1</v>
      </c>
      <c r="AO355">
        <f ca="1">IF(Table1[[#This Row],[Column5]]="Health",1,0)</f>
        <v>0</v>
      </c>
      <c r="AP355">
        <f ca="1">IF(Table1[[#This Row],[Column5]]="IT",1,0)</f>
        <v>0</v>
      </c>
      <c r="AQ355">
        <f ca="1">IF(Table1[[#This Row],[Column5]]="Construction",1,0)</f>
        <v>0</v>
      </c>
      <c r="AR355">
        <f ca="1">IF(Table1[[#This Row],[Column5]]="Agriculture",1,0)</f>
        <v>0</v>
      </c>
      <c r="AS355">
        <f ca="1">IF(Table1[[#This Row],[Column5]]="General",1,0)</f>
        <v>0</v>
      </c>
      <c r="AT355" s="8"/>
      <c r="AZ355" s="7">
        <f t="shared" ca="1" si="240"/>
        <v>47608.18178983259</v>
      </c>
      <c r="BC355" s="8"/>
      <c r="BE355" s="7">
        <f t="shared" ca="1" si="224"/>
        <v>0</v>
      </c>
      <c r="BG355" s="8"/>
      <c r="BI355" s="7"/>
      <c r="BJ355" s="21">
        <f t="shared" ca="1" si="225"/>
        <v>0.74334877083260109</v>
      </c>
      <c r="BK355">
        <f t="shared" ca="1" si="226"/>
        <v>0</v>
      </c>
      <c r="BL355" s="8"/>
      <c r="BN355" s="7">
        <f t="shared" ca="1" si="227"/>
        <v>0</v>
      </c>
      <c r="BO355" s="42">
        <f t="shared" ca="1" si="228"/>
        <v>0</v>
      </c>
      <c r="BP355" s="42">
        <f t="shared" ca="1" si="229"/>
        <v>0</v>
      </c>
      <c r="BQ355" s="42">
        <f t="shared" ca="1" si="230"/>
        <v>0</v>
      </c>
      <c r="BR355" s="42">
        <f t="shared" ca="1" si="231"/>
        <v>0</v>
      </c>
      <c r="BS355" s="42">
        <f t="shared" ca="1" si="232"/>
        <v>0</v>
      </c>
      <c r="BT355" s="42">
        <f t="shared" ca="1" si="233"/>
        <v>0</v>
      </c>
      <c r="BU355" s="42">
        <f t="shared" ca="1" si="234"/>
        <v>0</v>
      </c>
      <c r="BV355" s="42">
        <f t="shared" ca="1" si="235"/>
        <v>0</v>
      </c>
      <c r="BW355" s="42">
        <f t="shared" ca="1" si="236"/>
        <v>0</v>
      </c>
      <c r="BX355" s="8">
        <f t="shared" ca="1" si="237"/>
        <v>0</v>
      </c>
      <c r="BZ355" s="7">
        <f t="shared" ca="1" si="238"/>
        <v>1</v>
      </c>
      <c r="CA355" s="42"/>
      <c r="CB355" s="42"/>
      <c r="CC355" s="42"/>
      <c r="CD355" s="8"/>
      <c r="CF355" s="7">
        <f t="shared" ca="1" si="239"/>
        <v>0</v>
      </c>
      <c r="CG355" s="42"/>
      <c r="CH355" s="8"/>
    </row>
    <row r="356" spans="2:86" x14ac:dyDescent="0.3">
      <c r="B356">
        <f t="shared" ca="1" si="248"/>
        <v>1</v>
      </c>
      <c r="C356" t="str">
        <f t="shared" ca="1" si="249"/>
        <v>Men</v>
      </c>
      <c r="D356">
        <f t="shared" ca="1" si="250"/>
        <v>39</v>
      </c>
      <c r="E356">
        <f t="shared" ca="1" si="251"/>
        <v>6</v>
      </c>
      <c r="F356" t="str">
        <f ca="1">VLOOKUP(E356,$Y$4:$Z$10:Z361,2,0)</f>
        <v>Agriculture</v>
      </c>
      <c r="G356">
        <f t="shared" ca="1" si="215"/>
        <v>1</v>
      </c>
      <c r="H356" t="str">
        <f t="shared" ca="1" si="216"/>
        <v>Highschool</v>
      </c>
      <c r="I356">
        <f t="shared" ca="1" si="217"/>
        <v>0</v>
      </c>
      <c r="J356">
        <f t="shared" ca="1" si="218"/>
        <v>2</v>
      </c>
      <c r="K356">
        <f t="shared" ca="1" si="219"/>
        <v>89176</v>
      </c>
      <c r="L356">
        <f t="shared" ca="1" si="220"/>
        <v>9</v>
      </c>
      <c r="M356" t="str">
        <f t="shared" ca="1" si="221"/>
        <v>New Bruncwick</v>
      </c>
      <c r="N356">
        <f t="shared" ca="1" si="241"/>
        <v>535056</v>
      </c>
      <c r="O356">
        <f t="shared" ca="1" si="222"/>
        <v>484490.69025630958</v>
      </c>
      <c r="P356">
        <f t="shared" ca="1" si="242"/>
        <v>83678.560532225063</v>
      </c>
      <c r="Q356">
        <f t="shared" ca="1" si="223"/>
        <v>76524</v>
      </c>
      <c r="R356">
        <f t="shared" ca="1" si="243"/>
        <v>125961.25011478335</v>
      </c>
      <c r="S356">
        <f t="shared" ca="1" si="244"/>
        <v>82720.088445566857</v>
      </c>
      <c r="T356">
        <f t="shared" ca="1" si="245"/>
        <v>701454.64897779189</v>
      </c>
      <c r="U356">
        <f t="shared" ca="1" si="246"/>
        <v>686975.94037109287</v>
      </c>
      <c r="V356">
        <f t="shared" ca="1" si="247"/>
        <v>14478.708606699016</v>
      </c>
      <c r="AF356" s="7">
        <f t="shared" ca="1" si="209"/>
        <v>1</v>
      </c>
      <c r="AG356">
        <f t="shared" ca="1" si="210"/>
        <v>0</v>
      </c>
      <c r="AI356" s="8"/>
      <c r="AN356" s="7">
        <f ca="1">IF(Table1[[#This Row],[Column5]]="Teaching",1,0)</f>
        <v>0</v>
      </c>
      <c r="AO356">
        <f ca="1">IF(Table1[[#This Row],[Column5]]="Health",1,0)</f>
        <v>0</v>
      </c>
      <c r="AP356">
        <f ca="1">IF(Table1[[#This Row],[Column5]]="IT",1,0)</f>
        <v>0</v>
      </c>
      <c r="AQ356">
        <f ca="1">IF(Table1[[#This Row],[Column5]]="Construction",1,0)</f>
        <v>0</v>
      </c>
      <c r="AR356">
        <f ca="1">IF(Table1[[#This Row],[Column5]]="Agriculture",1,0)</f>
        <v>1</v>
      </c>
      <c r="AS356">
        <f ca="1">IF(Table1[[#This Row],[Column5]]="General",1,0)</f>
        <v>0</v>
      </c>
      <c r="AT356" s="8"/>
      <c r="AZ356" s="7">
        <f t="shared" ca="1" si="240"/>
        <v>24711.897384115971</v>
      </c>
      <c r="BC356" s="8"/>
      <c r="BE356" s="7">
        <f t="shared" ca="1" si="224"/>
        <v>0</v>
      </c>
      <c r="BG356" s="8"/>
      <c r="BI356" s="7"/>
      <c r="BJ356" s="21">
        <f t="shared" ca="1" si="225"/>
        <v>0.29202122661062224</v>
      </c>
      <c r="BK356">
        <f t="shared" ca="1" si="226"/>
        <v>1</v>
      </c>
      <c r="BL356" s="8"/>
      <c r="BN356" s="7">
        <f t="shared" ca="1" si="227"/>
        <v>25369</v>
      </c>
      <c r="BO356" s="42">
        <f t="shared" ca="1" si="228"/>
        <v>0</v>
      </c>
      <c r="BP356" s="42">
        <f t="shared" ca="1" si="229"/>
        <v>0</v>
      </c>
      <c r="BQ356" s="42">
        <f t="shared" ca="1" si="230"/>
        <v>0</v>
      </c>
      <c r="BR356" s="42">
        <f t="shared" ca="1" si="231"/>
        <v>0</v>
      </c>
      <c r="BS356" s="42">
        <f t="shared" ca="1" si="232"/>
        <v>25369</v>
      </c>
      <c r="BT356" s="42">
        <f t="shared" ca="1" si="233"/>
        <v>0</v>
      </c>
      <c r="BU356" s="42">
        <f t="shared" ca="1" si="234"/>
        <v>0</v>
      </c>
      <c r="BV356" s="42">
        <f t="shared" ca="1" si="235"/>
        <v>0</v>
      </c>
      <c r="BW356" s="42">
        <f t="shared" ca="1" si="236"/>
        <v>0</v>
      </c>
      <c r="BX356" s="8">
        <f t="shared" ca="1" si="237"/>
        <v>0</v>
      </c>
      <c r="BZ356" s="7">
        <f t="shared" ca="1" si="238"/>
        <v>0</v>
      </c>
      <c r="CA356" s="42"/>
      <c r="CB356" s="42"/>
      <c r="CC356" s="42"/>
      <c r="CD356" s="8"/>
      <c r="CF356" s="7">
        <f t="shared" ca="1" si="239"/>
        <v>38</v>
      </c>
      <c r="CG356" s="42"/>
      <c r="CH356" s="8"/>
    </row>
    <row r="357" spans="2:86" x14ac:dyDescent="0.3">
      <c r="B357">
        <f t="shared" ca="1" si="248"/>
        <v>1</v>
      </c>
      <c r="C357" t="str">
        <f t="shared" ca="1" si="249"/>
        <v>Men</v>
      </c>
      <c r="D357">
        <f t="shared" ca="1" si="250"/>
        <v>35</v>
      </c>
      <c r="E357">
        <f t="shared" ca="1" si="251"/>
        <v>4</v>
      </c>
      <c r="F357" t="str">
        <f ca="1">VLOOKUP(E357,$Y$4:$Z$10:Z362,2,0)</f>
        <v>IT</v>
      </c>
      <c r="G357">
        <f t="shared" ca="1" si="215"/>
        <v>5</v>
      </c>
      <c r="H357" t="str">
        <f t="shared" ca="1" si="216"/>
        <v>Other</v>
      </c>
      <c r="I357">
        <f t="shared" ca="1" si="217"/>
        <v>2</v>
      </c>
      <c r="J357">
        <f t="shared" ca="1" si="218"/>
        <v>3</v>
      </c>
      <c r="K357">
        <f t="shared" ca="1" si="219"/>
        <v>46124</v>
      </c>
      <c r="L357">
        <f t="shared" ca="1" si="220"/>
        <v>11</v>
      </c>
      <c r="M357" t="str">
        <f t="shared" ca="1" si="221"/>
        <v>Prince Edward Island</v>
      </c>
      <c r="N357">
        <f t="shared" ca="1" si="241"/>
        <v>138372</v>
      </c>
      <c r="O357">
        <f t="shared" ca="1" si="222"/>
        <v>103999.39457571517</v>
      </c>
      <c r="P357">
        <f t="shared" ca="1" si="242"/>
        <v>60149.824185365236</v>
      </c>
      <c r="Q357">
        <f t="shared" ca="1" si="223"/>
        <v>48602</v>
      </c>
      <c r="R357">
        <f t="shared" ca="1" si="243"/>
        <v>59612.551516998072</v>
      </c>
      <c r="S357">
        <f t="shared" ca="1" si="244"/>
        <v>62930.967147503732</v>
      </c>
      <c r="T357">
        <f t="shared" ca="1" si="245"/>
        <v>261452.79133286898</v>
      </c>
      <c r="U357">
        <f t="shared" ca="1" si="246"/>
        <v>212213.94609271325</v>
      </c>
      <c r="V357">
        <f t="shared" ca="1" si="247"/>
        <v>49238.84524015573</v>
      </c>
      <c r="AF357" s="7">
        <f t="shared" ca="1" si="209"/>
        <v>1</v>
      </c>
      <c r="AG357">
        <f t="shared" ca="1" si="210"/>
        <v>0</v>
      </c>
      <c r="AI357" s="8"/>
      <c r="AN357" s="7">
        <f ca="1">IF(Table1[[#This Row],[Column5]]="Teaching",1,0)</f>
        <v>0</v>
      </c>
      <c r="AO357">
        <f ca="1">IF(Table1[[#This Row],[Column5]]="Health",1,0)</f>
        <v>0</v>
      </c>
      <c r="AP357">
        <f ca="1">IF(Table1[[#This Row],[Column5]]="IT",1,0)</f>
        <v>1</v>
      </c>
      <c r="AQ357">
        <f ca="1">IF(Table1[[#This Row],[Column5]]="Construction",1,0)</f>
        <v>0</v>
      </c>
      <c r="AR357">
        <f ca="1">IF(Table1[[#This Row],[Column5]]="Agriculture",1,0)</f>
        <v>0</v>
      </c>
      <c r="AS357">
        <f ca="1">IF(Table1[[#This Row],[Column5]]="General",1,0)</f>
        <v>0</v>
      </c>
      <c r="AT357" s="8"/>
      <c r="AZ357" s="7">
        <f t="shared" ca="1" si="240"/>
        <v>275.11666704928109</v>
      </c>
      <c r="BC357" s="8"/>
      <c r="BE357" s="7">
        <f t="shared" ca="1" si="224"/>
        <v>1</v>
      </c>
      <c r="BG357" s="8"/>
      <c r="BI357" s="7"/>
      <c r="BJ357" s="21">
        <f t="shared" ca="1" si="225"/>
        <v>0.90549529442957299</v>
      </c>
      <c r="BK357">
        <f t="shared" ca="1" si="226"/>
        <v>0</v>
      </c>
      <c r="BL357" s="8"/>
      <c r="BN357" s="7">
        <f t="shared" ca="1" si="227"/>
        <v>0</v>
      </c>
      <c r="BO357" s="42">
        <f t="shared" ca="1" si="228"/>
        <v>0</v>
      </c>
      <c r="BP357" s="42">
        <f t="shared" ca="1" si="229"/>
        <v>0</v>
      </c>
      <c r="BQ357" s="42">
        <f t="shared" ca="1" si="230"/>
        <v>0</v>
      </c>
      <c r="BR357" s="42">
        <f t="shared" ca="1" si="231"/>
        <v>0</v>
      </c>
      <c r="BS357" s="42">
        <f t="shared" ca="1" si="232"/>
        <v>0</v>
      </c>
      <c r="BT357" s="42">
        <f t="shared" ca="1" si="233"/>
        <v>0</v>
      </c>
      <c r="BU357" s="42">
        <f t="shared" ca="1" si="234"/>
        <v>0</v>
      </c>
      <c r="BV357" s="42">
        <f t="shared" ca="1" si="235"/>
        <v>89176</v>
      </c>
      <c r="BW357" s="42">
        <f t="shared" ca="1" si="236"/>
        <v>0</v>
      </c>
      <c r="BX357" s="8">
        <f t="shared" ca="1" si="237"/>
        <v>0</v>
      </c>
      <c r="BZ357" s="7">
        <f t="shared" ca="1" si="238"/>
        <v>1</v>
      </c>
      <c r="CA357" s="42"/>
      <c r="CB357" s="42"/>
      <c r="CC357" s="42"/>
      <c r="CD357" s="8"/>
      <c r="CF357" s="7">
        <f t="shared" ca="1" si="239"/>
        <v>0</v>
      </c>
      <c r="CG357" s="42"/>
      <c r="CH357" s="8"/>
    </row>
    <row r="358" spans="2:86" x14ac:dyDescent="0.3">
      <c r="B358">
        <f t="shared" ca="1" si="248"/>
        <v>1</v>
      </c>
      <c r="C358" t="str">
        <f t="shared" ca="1" si="249"/>
        <v>Men</v>
      </c>
      <c r="D358">
        <f t="shared" ca="1" si="250"/>
        <v>39</v>
      </c>
      <c r="E358">
        <f t="shared" ca="1" si="251"/>
        <v>1</v>
      </c>
      <c r="F358" t="str">
        <f ca="1">VLOOKUP(E358,$Y$4:$Z$10:Z363,2,0)</f>
        <v>Health</v>
      </c>
      <c r="G358">
        <f t="shared" ca="1" si="215"/>
        <v>3</v>
      </c>
      <c r="H358" t="str">
        <f t="shared" ca="1" si="216"/>
        <v>University</v>
      </c>
      <c r="I358">
        <f t="shared" ca="1" si="217"/>
        <v>2</v>
      </c>
      <c r="J358">
        <f t="shared" ca="1" si="218"/>
        <v>1</v>
      </c>
      <c r="K358">
        <f t="shared" ca="1" si="219"/>
        <v>35853</v>
      </c>
      <c r="L358">
        <f t="shared" ca="1" si="220"/>
        <v>8</v>
      </c>
      <c r="M358" t="str">
        <f t="shared" ca="1" si="221"/>
        <v>NewFarmland</v>
      </c>
      <c r="N358">
        <f t="shared" ca="1" si="241"/>
        <v>107559</v>
      </c>
      <c r="O358">
        <f t="shared" ca="1" si="222"/>
        <v>25095.887432034993</v>
      </c>
      <c r="P358">
        <f t="shared" ca="1" si="242"/>
        <v>13757.013047897837</v>
      </c>
      <c r="Q358">
        <f t="shared" ca="1" si="223"/>
        <v>700</v>
      </c>
      <c r="R358">
        <f t="shared" ca="1" si="243"/>
        <v>1838.2264945262693</v>
      </c>
      <c r="S358">
        <f t="shared" ca="1" si="244"/>
        <v>21192.449921572606</v>
      </c>
      <c r="T358">
        <f t="shared" ca="1" si="245"/>
        <v>142508.46296947045</v>
      </c>
      <c r="U358">
        <f t="shared" ca="1" si="246"/>
        <v>27634.113926561262</v>
      </c>
      <c r="V358">
        <f t="shared" ca="1" si="247"/>
        <v>114874.34904290919</v>
      </c>
      <c r="AF358" s="7">
        <f t="shared" ca="1" si="209"/>
        <v>1</v>
      </c>
      <c r="AG358">
        <f t="shared" ca="1" si="210"/>
        <v>0</v>
      </c>
      <c r="AI358" s="8"/>
      <c r="AN358" s="7">
        <f ca="1">IF(Table1[[#This Row],[Column5]]="Teaching",1,0)</f>
        <v>0</v>
      </c>
      <c r="AO358">
        <f ca="1">IF(Table1[[#This Row],[Column5]]="Health",1,0)</f>
        <v>1</v>
      </c>
      <c r="AP358">
        <f ca="1">IF(Table1[[#This Row],[Column5]]="IT",1,0)</f>
        <v>0</v>
      </c>
      <c r="AQ358">
        <f ca="1">IF(Table1[[#This Row],[Column5]]="Construction",1,0)</f>
        <v>0</v>
      </c>
      <c r="AR358">
        <f ca="1">IF(Table1[[#This Row],[Column5]]="Agriculture",1,0)</f>
        <v>0</v>
      </c>
      <c r="AS358">
        <f ca="1">IF(Table1[[#This Row],[Column5]]="General",1,0)</f>
        <v>0</v>
      </c>
      <c r="AT358" s="8"/>
      <c r="AZ358" s="7">
        <f t="shared" ca="1" si="240"/>
        <v>41839.280266112532</v>
      </c>
      <c r="BC358" s="8"/>
      <c r="BE358" s="7">
        <f t="shared" ca="1" si="224"/>
        <v>0</v>
      </c>
      <c r="BG358" s="8"/>
      <c r="BI358" s="7"/>
      <c r="BJ358" s="21">
        <f t="shared" ca="1" si="225"/>
        <v>0.75159276859274393</v>
      </c>
      <c r="BK358">
        <f t="shared" ca="1" si="226"/>
        <v>0</v>
      </c>
      <c r="BL358" s="8"/>
      <c r="BN358" s="7">
        <f t="shared" ca="1" si="227"/>
        <v>0</v>
      </c>
      <c r="BO358" s="42">
        <f t="shared" ca="1" si="228"/>
        <v>0</v>
      </c>
      <c r="BP358" s="42">
        <f t="shared" ca="1" si="229"/>
        <v>0</v>
      </c>
      <c r="BQ358" s="42">
        <f t="shared" ca="1" si="230"/>
        <v>0</v>
      </c>
      <c r="BR358" s="42">
        <f t="shared" ca="1" si="231"/>
        <v>0</v>
      </c>
      <c r="BS358" s="42">
        <f t="shared" ca="1" si="232"/>
        <v>0</v>
      </c>
      <c r="BT358" s="42">
        <f t="shared" ca="1" si="233"/>
        <v>0</v>
      </c>
      <c r="BU358" s="42">
        <f t="shared" ca="1" si="234"/>
        <v>0</v>
      </c>
      <c r="BV358" s="42">
        <f t="shared" ca="1" si="235"/>
        <v>0</v>
      </c>
      <c r="BW358" s="42">
        <f t="shared" ca="1" si="236"/>
        <v>0</v>
      </c>
      <c r="BX358" s="8">
        <f t="shared" ca="1" si="237"/>
        <v>46124</v>
      </c>
      <c r="BZ358" s="7">
        <f t="shared" ca="1" si="238"/>
        <v>1</v>
      </c>
      <c r="CA358" s="42"/>
      <c r="CB358" s="42"/>
      <c r="CC358" s="42"/>
      <c r="CD358" s="8"/>
      <c r="CF358" s="7">
        <f t="shared" ca="1" si="239"/>
        <v>0</v>
      </c>
      <c r="CG358" s="42"/>
      <c r="CH358" s="8"/>
    </row>
    <row r="359" spans="2:86" x14ac:dyDescent="0.3">
      <c r="B359">
        <f t="shared" ca="1" si="248"/>
        <v>1</v>
      </c>
      <c r="C359" t="str">
        <f t="shared" ca="1" si="249"/>
        <v>Men</v>
      </c>
      <c r="D359">
        <f t="shared" ca="1" si="250"/>
        <v>43</v>
      </c>
      <c r="E359">
        <f t="shared" ca="1" si="251"/>
        <v>2</v>
      </c>
      <c r="F359" t="str">
        <f ca="1">VLOOKUP(E359,$Y$4:$Z$10:Z364,2,0)</f>
        <v>Construction</v>
      </c>
      <c r="G359">
        <f t="shared" ca="1" si="215"/>
        <v>3</v>
      </c>
      <c r="H359" t="str">
        <f t="shared" ca="1" si="216"/>
        <v>University</v>
      </c>
      <c r="I359">
        <f t="shared" ca="1" si="217"/>
        <v>2</v>
      </c>
      <c r="J359">
        <f t="shared" ca="1" si="218"/>
        <v>1</v>
      </c>
      <c r="K359">
        <f t="shared" ca="1" si="219"/>
        <v>87808</v>
      </c>
      <c r="L359">
        <f t="shared" ca="1" si="220"/>
        <v>1</v>
      </c>
      <c r="M359" t="str">
        <f t="shared" ca="1" si="221"/>
        <v>Yukon</v>
      </c>
      <c r="N359">
        <f t="shared" ca="1" si="241"/>
        <v>351232</v>
      </c>
      <c r="O359">
        <f t="shared" ca="1" si="222"/>
        <v>316695.26571283123</v>
      </c>
      <c r="P359">
        <f t="shared" ca="1" si="242"/>
        <v>34511.188291199571</v>
      </c>
      <c r="Q359">
        <f t="shared" ca="1" si="223"/>
        <v>20160</v>
      </c>
      <c r="R359">
        <f t="shared" ca="1" si="243"/>
        <v>130648.91778211834</v>
      </c>
      <c r="S359">
        <f t="shared" ca="1" si="244"/>
        <v>17729.799236424653</v>
      </c>
      <c r="T359">
        <f t="shared" ca="1" si="245"/>
        <v>403472.98752762424</v>
      </c>
      <c r="U359">
        <f t="shared" ca="1" si="246"/>
        <v>467504.1834949496</v>
      </c>
      <c r="V359">
        <f t="shared" ca="1" si="247"/>
        <v>-64031.195967325359</v>
      </c>
      <c r="AF359" s="7">
        <f t="shared" ca="1" si="209"/>
        <v>0</v>
      </c>
      <c r="AG359">
        <f t="shared" ca="1" si="210"/>
        <v>1</v>
      </c>
      <c r="AI359" s="8"/>
      <c r="AN359" s="7">
        <f ca="1">IF(Table1[[#This Row],[Column5]]="Teaching",1,0)</f>
        <v>0</v>
      </c>
      <c r="AO359">
        <f ca="1">IF(Table1[[#This Row],[Column5]]="Health",1,0)</f>
        <v>0</v>
      </c>
      <c r="AP359">
        <f ca="1">IF(Table1[[#This Row],[Column5]]="IT",1,0)</f>
        <v>0</v>
      </c>
      <c r="AQ359">
        <f ca="1">IF(Table1[[#This Row],[Column5]]="Construction",1,0)</f>
        <v>1</v>
      </c>
      <c r="AR359">
        <f ca="1">IF(Table1[[#This Row],[Column5]]="Agriculture",1,0)</f>
        <v>0</v>
      </c>
      <c r="AS359">
        <f ca="1">IF(Table1[[#This Row],[Column5]]="General",1,0)</f>
        <v>0</v>
      </c>
      <c r="AT359" s="8"/>
      <c r="AZ359" s="7">
        <f t="shared" ca="1" si="240"/>
        <v>20049.941395121747</v>
      </c>
      <c r="BC359" s="8"/>
      <c r="BE359" s="7">
        <f t="shared" ca="1" si="224"/>
        <v>0</v>
      </c>
      <c r="BG359" s="8"/>
      <c r="BI359" s="7"/>
      <c r="BJ359" s="21">
        <f t="shared" ca="1" si="225"/>
        <v>0.23332205981865761</v>
      </c>
      <c r="BK359">
        <f t="shared" ca="1" si="226"/>
        <v>1</v>
      </c>
      <c r="BL359" s="8"/>
      <c r="BN359" s="7">
        <f t="shared" ca="1" si="227"/>
        <v>0</v>
      </c>
      <c r="BO359" s="42">
        <f t="shared" ca="1" si="228"/>
        <v>0</v>
      </c>
      <c r="BP359" s="42">
        <f t="shared" ca="1" si="229"/>
        <v>0</v>
      </c>
      <c r="BQ359" s="42">
        <f t="shared" ca="1" si="230"/>
        <v>0</v>
      </c>
      <c r="BR359" s="42">
        <f t="shared" ca="1" si="231"/>
        <v>0</v>
      </c>
      <c r="BS359" s="42">
        <f t="shared" ca="1" si="232"/>
        <v>0</v>
      </c>
      <c r="BT359" s="42">
        <f t="shared" ca="1" si="233"/>
        <v>0</v>
      </c>
      <c r="BU359" s="42">
        <f t="shared" ca="1" si="234"/>
        <v>35853</v>
      </c>
      <c r="BV359" s="42">
        <f t="shared" ca="1" si="235"/>
        <v>0</v>
      </c>
      <c r="BW359" s="42">
        <f t="shared" ca="1" si="236"/>
        <v>0</v>
      </c>
      <c r="BX359" s="8">
        <f t="shared" ca="1" si="237"/>
        <v>0</v>
      </c>
      <c r="BZ359" s="7">
        <f t="shared" ca="1" si="238"/>
        <v>0</v>
      </c>
      <c r="CA359" s="42"/>
      <c r="CB359" s="42"/>
      <c r="CC359" s="42"/>
      <c r="CD359" s="8"/>
      <c r="CF359" s="7">
        <f t="shared" ca="1" si="239"/>
        <v>39</v>
      </c>
      <c r="CG359" s="42"/>
      <c r="CH359" s="8"/>
    </row>
    <row r="360" spans="2:86" x14ac:dyDescent="0.3">
      <c r="B360">
        <f t="shared" ca="1" si="248"/>
        <v>2</v>
      </c>
      <c r="C360" t="str">
        <f t="shared" ca="1" si="249"/>
        <v>Women</v>
      </c>
      <c r="D360">
        <f t="shared" ca="1" si="250"/>
        <v>39</v>
      </c>
      <c r="E360">
        <f t="shared" ca="1" si="251"/>
        <v>3</v>
      </c>
      <c r="F360" t="str">
        <f ca="1">VLOOKUP(E360,$Y$4:$Z$10:Z365,2,0)</f>
        <v>Teaching</v>
      </c>
      <c r="G360">
        <f t="shared" ca="1" si="215"/>
        <v>5</v>
      </c>
      <c r="H360" t="str">
        <f t="shared" ca="1" si="216"/>
        <v>Other</v>
      </c>
      <c r="I360">
        <f t="shared" ca="1" si="217"/>
        <v>0</v>
      </c>
      <c r="J360">
        <f t="shared" ca="1" si="218"/>
        <v>2</v>
      </c>
      <c r="K360">
        <f t="shared" ca="1" si="219"/>
        <v>34350</v>
      </c>
      <c r="L360">
        <f t="shared" ca="1" si="220"/>
        <v>4</v>
      </c>
      <c r="M360" t="str">
        <f t="shared" ca="1" si="221"/>
        <v>Alberta</v>
      </c>
      <c r="N360">
        <f t="shared" ca="1" si="241"/>
        <v>103050</v>
      </c>
      <c r="O360">
        <f t="shared" ca="1" si="222"/>
        <v>49942.799780223955</v>
      </c>
      <c r="P360">
        <f t="shared" ca="1" si="242"/>
        <v>42998.783561865079</v>
      </c>
      <c r="Q360">
        <f t="shared" ca="1" si="223"/>
        <v>22369</v>
      </c>
      <c r="R360">
        <f t="shared" ca="1" si="243"/>
        <v>53736.730724308924</v>
      </c>
      <c r="S360">
        <f t="shared" ca="1" si="244"/>
        <v>31289.304965730596</v>
      </c>
      <c r="T360">
        <f t="shared" ca="1" si="245"/>
        <v>177338.08852759568</v>
      </c>
      <c r="U360">
        <f t="shared" ca="1" si="246"/>
        <v>126048.53050453289</v>
      </c>
      <c r="V360">
        <f t="shared" ca="1" si="247"/>
        <v>51289.558023062797</v>
      </c>
      <c r="AF360" s="7">
        <f t="shared" ca="1" si="209"/>
        <v>0</v>
      </c>
      <c r="AG360">
        <f t="shared" ca="1" si="210"/>
        <v>1</v>
      </c>
      <c r="AI360" s="8"/>
      <c r="AN360" s="7">
        <f ca="1">IF(Table1[[#This Row],[Column5]]="Teaching",1,0)</f>
        <v>1</v>
      </c>
      <c r="AO360">
        <f ca="1">IF(Table1[[#This Row],[Column5]]="Health",1,0)</f>
        <v>0</v>
      </c>
      <c r="AP360">
        <f ca="1">IF(Table1[[#This Row],[Column5]]="IT",1,0)</f>
        <v>0</v>
      </c>
      <c r="AQ360">
        <f ca="1">IF(Table1[[#This Row],[Column5]]="Construction",1,0)</f>
        <v>0</v>
      </c>
      <c r="AR360">
        <f ca="1">IF(Table1[[#This Row],[Column5]]="Agriculture",1,0)</f>
        <v>0</v>
      </c>
      <c r="AS360">
        <f ca="1">IF(Table1[[#This Row],[Column5]]="General",1,0)</f>
        <v>0</v>
      </c>
      <c r="AT360" s="8"/>
      <c r="AZ360" s="7">
        <f t="shared" ca="1" si="240"/>
        <v>13757.013047897837</v>
      </c>
      <c r="BC360" s="8"/>
      <c r="BE360" s="7">
        <f t="shared" ca="1" si="224"/>
        <v>1</v>
      </c>
      <c r="BG360" s="8"/>
      <c r="BI360" s="7"/>
      <c r="BJ360" s="21">
        <f t="shared" ca="1" si="225"/>
        <v>0.90166973884165236</v>
      </c>
      <c r="BK360">
        <f t="shared" ca="1" si="226"/>
        <v>0</v>
      </c>
      <c r="BL360" s="8"/>
      <c r="BN360" s="7">
        <f t="shared" ca="1" si="227"/>
        <v>0</v>
      </c>
      <c r="BO360" s="42">
        <f t="shared" ca="1" si="228"/>
        <v>0</v>
      </c>
      <c r="BP360" s="42">
        <f t="shared" ca="1" si="229"/>
        <v>0</v>
      </c>
      <c r="BQ360" s="42">
        <f t="shared" ca="1" si="230"/>
        <v>0</v>
      </c>
      <c r="BR360" s="42">
        <f t="shared" ca="1" si="231"/>
        <v>0</v>
      </c>
      <c r="BS360" s="42">
        <f t="shared" ca="1" si="232"/>
        <v>0</v>
      </c>
      <c r="BT360" s="42">
        <f t="shared" ca="1" si="233"/>
        <v>0</v>
      </c>
      <c r="BU360" s="42">
        <f t="shared" ca="1" si="234"/>
        <v>0</v>
      </c>
      <c r="BV360" s="42">
        <f t="shared" ca="1" si="235"/>
        <v>0</v>
      </c>
      <c r="BW360" s="42">
        <f t="shared" ca="1" si="236"/>
        <v>0</v>
      </c>
      <c r="BX360" s="8">
        <f t="shared" ca="1" si="237"/>
        <v>0</v>
      </c>
      <c r="BZ360" s="7">
        <f t="shared" ca="1" si="238"/>
        <v>1</v>
      </c>
      <c r="CA360" s="42"/>
      <c r="CB360" s="42"/>
      <c r="CC360" s="42"/>
      <c r="CD360" s="8"/>
      <c r="CF360" s="7">
        <f t="shared" ca="1" si="239"/>
        <v>0</v>
      </c>
      <c r="CG360" s="42"/>
      <c r="CH360" s="8"/>
    </row>
    <row r="361" spans="2:86" x14ac:dyDescent="0.3">
      <c r="B361">
        <f t="shared" ca="1" si="248"/>
        <v>2</v>
      </c>
      <c r="C361" t="str">
        <f t="shared" ca="1" si="249"/>
        <v>Women</v>
      </c>
      <c r="D361">
        <f t="shared" ca="1" si="250"/>
        <v>31</v>
      </c>
      <c r="E361">
        <f t="shared" ca="1" si="251"/>
        <v>1</v>
      </c>
      <c r="F361" t="str">
        <f ca="1">VLOOKUP(E361,$Y$4:$Z$10:Z366,2,0)</f>
        <v>Health</v>
      </c>
      <c r="G361">
        <f t="shared" ca="1" si="215"/>
        <v>2</v>
      </c>
      <c r="H361" t="str">
        <f t="shared" ca="1" si="216"/>
        <v>College</v>
      </c>
      <c r="I361">
        <f t="shared" ca="1" si="217"/>
        <v>3</v>
      </c>
      <c r="J361">
        <f t="shared" ca="1" si="218"/>
        <v>2</v>
      </c>
      <c r="K361">
        <f t="shared" ca="1" si="219"/>
        <v>82723</v>
      </c>
      <c r="L361">
        <f t="shared" ca="1" si="220"/>
        <v>11</v>
      </c>
      <c r="M361" t="str">
        <f t="shared" ca="1" si="221"/>
        <v>Prince Edward Island</v>
      </c>
      <c r="N361">
        <f t="shared" ca="1" si="241"/>
        <v>248169</v>
      </c>
      <c r="O361">
        <f t="shared" ca="1" si="222"/>
        <v>14142.689029208341</v>
      </c>
      <c r="P361">
        <f t="shared" ca="1" si="242"/>
        <v>115610.4174626367</v>
      </c>
      <c r="Q361">
        <f t="shared" ca="1" si="223"/>
        <v>43411</v>
      </c>
      <c r="R361">
        <f t="shared" ca="1" si="243"/>
        <v>62409.099943014495</v>
      </c>
      <c r="S361">
        <f t="shared" ca="1" si="244"/>
        <v>41952.494361651596</v>
      </c>
      <c r="T361">
        <f t="shared" ca="1" si="245"/>
        <v>405731.91182428831</v>
      </c>
      <c r="U361">
        <f t="shared" ca="1" si="246"/>
        <v>119962.78897222283</v>
      </c>
      <c r="V361">
        <f t="shared" ca="1" si="247"/>
        <v>285769.12285206548</v>
      </c>
      <c r="AF361" s="7">
        <f t="shared" ca="1" si="209"/>
        <v>0</v>
      </c>
      <c r="AG361">
        <f t="shared" ca="1" si="210"/>
        <v>1</v>
      </c>
      <c r="AI361" s="8"/>
      <c r="AN361" s="7">
        <f ca="1">IF(Table1[[#This Row],[Column5]]="Teaching",1,0)</f>
        <v>0</v>
      </c>
      <c r="AO361">
        <f ca="1">IF(Table1[[#This Row],[Column5]]="Health",1,0)</f>
        <v>1</v>
      </c>
      <c r="AP361">
        <f ca="1">IF(Table1[[#This Row],[Column5]]="IT",1,0)</f>
        <v>0</v>
      </c>
      <c r="AQ361">
        <f ca="1">IF(Table1[[#This Row],[Column5]]="Construction",1,0)</f>
        <v>0</v>
      </c>
      <c r="AR361">
        <f ca="1">IF(Table1[[#This Row],[Column5]]="Agriculture",1,0)</f>
        <v>0</v>
      </c>
      <c r="AS361">
        <f ca="1">IF(Table1[[#This Row],[Column5]]="General",1,0)</f>
        <v>0</v>
      </c>
      <c r="AT361" s="8"/>
      <c r="AZ361" s="7">
        <f t="shared" ca="1" si="240"/>
        <v>34511.188291199571</v>
      </c>
      <c r="BC361" s="8"/>
      <c r="BE361" s="7">
        <f t="shared" ca="1" si="224"/>
        <v>0</v>
      </c>
      <c r="BG361" s="8"/>
      <c r="BI361" s="7"/>
      <c r="BJ361" s="21">
        <f t="shared" ca="1" si="225"/>
        <v>0.48464628607689425</v>
      </c>
      <c r="BK361">
        <f t="shared" ca="1" si="226"/>
        <v>0</v>
      </c>
      <c r="BL361" s="8"/>
      <c r="BN361" s="7">
        <f t="shared" ca="1" si="227"/>
        <v>34350</v>
      </c>
      <c r="BO361" s="42">
        <f t="shared" ca="1" si="228"/>
        <v>0</v>
      </c>
      <c r="BP361" s="42">
        <f t="shared" ca="1" si="229"/>
        <v>0</v>
      </c>
      <c r="BQ361" s="42">
        <f t="shared" ca="1" si="230"/>
        <v>34350</v>
      </c>
      <c r="BR361" s="42">
        <f t="shared" ca="1" si="231"/>
        <v>0</v>
      </c>
      <c r="BS361" s="42">
        <f t="shared" ca="1" si="232"/>
        <v>0</v>
      </c>
      <c r="BT361" s="42">
        <f t="shared" ca="1" si="233"/>
        <v>0</v>
      </c>
      <c r="BU361" s="42">
        <f t="shared" ca="1" si="234"/>
        <v>0</v>
      </c>
      <c r="BV361" s="42">
        <f t="shared" ca="1" si="235"/>
        <v>0</v>
      </c>
      <c r="BW361" s="42">
        <f t="shared" ca="1" si="236"/>
        <v>0</v>
      </c>
      <c r="BX361" s="8">
        <f t="shared" ca="1" si="237"/>
        <v>0</v>
      </c>
      <c r="BZ361" s="7">
        <f t="shared" ca="1" si="238"/>
        <v>1</v>
      </c>
      <c r="CA361" s="42"/>
      <c r="CB361" s="42"/>
      <c r="CC361" s="42"/>
      <c r="CD361" s="8"/>
      <c r="CF361" s="7">
        <f t="shared" ca="1" si="239"/>
        <v>39</v>
      </c>
      <c r="CG361" s="42"/>
      <c r="CH361" s="8"/>
    </row>
    <row r="362" spans="2:86" x14ac:dyDescent="0.3">
      <c r="B362">
        <f t="shared" ca="1" si="248"/>
        <v>2</v>
      </c>
      <c r="C362" t="str">
        <f t="shared" ca="1" si="249"/>
        <v>Women</v>
      </c>
      <c r="D362">
        <f t="shared" ca="1" si="250"/>
        <v>43</v>
      </c>
      <c r="E362">
        <f t="shared" ca="1" si="251"/>
        <v>1</v>
      </c>
      <c r="F362" t="str">
        <f ca="1">VLOOKUP(E362,$Y$4:$Z$10:Z367,2,0)</f>
        <v>Health</v>
      </c>
      <c r="G362">
        <f t="shared" ca="1" si="215"/>
        <v>1</v>
      </c>
      <c r="H362" t="str">
        <f t="shared" ca="1" si="216"/>
        <v>Highschool</v>
      </c>
      <c r="I362">
        <f t="shared" ca="1" si="217"/>
        <v>1</v>
      </c>
      <c r="J362">
        <f t="shared" ca="1" si="218"/>
        <v>2</v>
      </c>
      <c r="K362">
        <f t="shared" ca="1" si="219"/>
        <v>31852</v>
      </c>
      <c r="L362">
        <f t="shared" ca="1" si="220"/>
        <v>10</v>
      </c>
      <c r="M362" t="str">
        <f t="shared" ca="1" si="221"/>
        <v>Nova Scotia</v>
      </c>
      <c r="N362">
        <f t="shared" ca="1" si="241"/>
        <v>159260</v>
      </c>
      <c r="O362">
        <f t="shared" ca="1" si="222"/>
        <v>40730.124093820967</v>
      </c>
      <c r="P362">
        <f t="shared" ca="1" si="242"/>
        <v>33922.119584173437</v>
      </c>
      <c r="Q362">
        <f t="shared" ca="1" si="223"/>
        <v>15370</v>
      </c>
      <c r="R362">
        <f t="shared" ca="1" si="243"/>
        <v>36322.055306967573</v>
      </c>
      <c r="S362">
        <f t="shared" ca="1" si="244"/>
        <v>42384.97731694665</v>
      </c>
      <c r="T362">
        <f t="shared" ca="1" si="245"/>
        <v>235567.09690112009</v>
      </c>
      <c r="U362">
        <f t="shared" ca="1" si="246"/>
        <v>92422.179400788533</v>
      </c>
      <c r="V362">
        <f t="shared" ca="1" si="247"/>
        <v>143144.91750033156</v>
      </c>
      <c r="AF362" s="7">
        <f t="shared" ca="1" si="209"/>
        <v>0</v>
      </c>
      <c r="AG362">
        <f t="shared" ca="1" si="210"/>
        <v>1</v>
      </c>
      <c r="AI362" s="8"/>
      <c r="AN362" s="7">
        <f ca="1">IF(Table1[[#This Row],[Column5]]="Teaching",1,0)</f>
        <v>0</v>
      </c>
      <c r="AO362">
        <f ca="1">IF(Table1[[#This Row],[Column5]]="Health",1,0)</f>
        <v>1</v>
      </c>
      <c r="AP362">
        <f ca="1">IF(Table1[[#This Row],[Column5]]="IT",1,0)</f>
        <v>0</v>
      </c>
      <c r="AQ362">
        <f ca="1">IF(Table1[[#This Row],[Column5]]="Construction",1,0)</f>
        <v>0</v>
      </c>
      <c r="AR362">
        <f ca="1">IF(Table1[[#This Row],[Column5]]="Agriculture",1,0)</f>
        <v>0</v>
      </c>
      <c r="AS362">
        <f ca="1">IF(Table1[[#This Row],[Column5]]="General",1,0)</f>
        <v>0</v>
      </c>
      <c r="AT362" s="8"/>
      <c r="AZ362" s="7">
        <f t="shared" ca="1" si="240"/>
        <v>21499.391780932539</v>
      </c>
      <c r="BC362" s="8"/>
      <c r="BE362" s="7">
        <f t="shared" ca="1" si="224"/>
        <v>0</v>
      </c>
      <c r="BG362" s="8"/>
      <c r="BI362" s="7"/>
      <c r="BJ362" s="21">
        <f t="shared" ca="1" si="225"/>
        <v>5.6988137233934699E-2</v>
      </c>
      <c r="BK362">
        <f t="shared" ca="1" si="226"/>
        <v>1</v>
      </c>
      <c r="BL362" s="8"/>
      <c r="BN362" s="7">
        <f t="shared" ca="1" si="227"/>
        <v>0</v>
      </c>
      <c r="BO362" s="42">
        <f t="shared" ca="1" si="228"/>
        <v>0</v>
      </c>
      <c r="BP362" s="42">
        <f t="shared" ca="1" si="229"/>
        <v>0</v>
      </c>
      <c r="BQ362" s="42">
        <f t="shared" ca="1" si="230"/>
        <v>0</v>
      </c>
      <c r="BR362" s="42">
        <f t="shared" ca="1" si="231"/>
        <v>0</v>
      </c>
      <c r="BS362" s="42">
        <f t="shared" ca="1" si="232"/>
        <v>0</v>
      </c>
      <c r="BT362" s="42">
        <f t="shared" ca="1" si="233"/>
        <v>0</v>
      </c>
      <c r="BU362" s="42">
        <f t="shared" ca="1" si="234"/>
        <v>0</v>
      </c>
      <c r="BV362" s="42">
        <f t="shared" ca="1" si="235"/>
        <v>0</v>
      </c>
      <c r="BW362" s="42">
        <f t="shared" ca="1" si="236"/>
        <v>0</v>
      </c>
      <c r="BX362" s="8">
        <f t="shared" ca="1" si="237"/>
        <v>82723</v>
      </c>
      <c r="BZ362" s="7">
        <f t="shared" ca="1" si="238"/>
        <v>0</v>
      </c>
      <c r="CA362" s="42"/>
      <c r="CB362" s="42"/>
      <c r="CC362" s="42"/>
      <c r="CD362" s="8"/>
      <c r="CF362" s="7">
        <f t="shared" ca="1" si="239"/>
        <v>31</v>
      </c>
      <c r="CG362" s="42"/>
      <c r="CH362" s="8"/>
    </row>
    <row r="363" spans="2:86" x14ac:dyDescent="0.3">
      <c r="B363">
        <f t="shared" ca="1" si="248"/>
        <v>2</v>
      </c>
      <c r="C363" t="str">
        <f t="shared" ca="1" si="249"/>
        <v>Women</v>
      </c>
      <c r="D363">
        <f t="shared" ca="1" si="250"/>
        <v>41</v>
      </c>
      <c r="E363">
        <f t="shared" ca="1" si="251"/>
        <v>5</v>
      </c>
      <c r="F363" t="str">
        <f ca="1">VLOOKUP(E363,$Y$4:$Z$10:Z368,2,0)</f>
        <v>General</v>
      </c>
      <c r="G363">
        <f t="shared" ca="1" si="215"/>
        <v>3</v>
      </c>
      <c r="H363" t="str">
        <f t="shared" ca="1" si="216"/>
        <v>University</v>
      </c>
      <c r="I363">
        <f t="shared" ca="1" si="217"/>
        <v>2</v>
      </c>
      <c r="J363">
        <f t="shared" ca="1" si="218"/>
        <v>3</v>
      </c>
      <c r="K363">
        <f t="shared" ca="1" si="219"/>
        <v>54503</v>
      </c>
      <c r="L363">
        <f t="shared" ca="1" si="220"/>
        <v>6</v>
      </c>
      <c r="M363" t="str">
        <f t="shared" ca="1" si="221"/>
        <v>Manitoba</v>
      </c>
      <c r="N363">
        <f t="shared" ca="1" si="241"/>
        <v>327018</v>
      </c>
      <c r="O363">
        <f t="shared" ca="1" si="222"/>
        <v>205772.19810111017</v>
      </c>
      <c r="P363">
        <f t="shared" ca="1" si="242"/>
        <v>96073.5455451577</v>
      </c>
      <c r="Q363">
        <f t="shared" ca="1" si="223"/>
        <v>37460</v>
      </c>
      <c r="R363">
        <f t="shared" ca="1" si="243"/>
        <v>90107.326180215066</v>
      </c>
      <c r="S363">
        <f t="shared" ca="1" si="244"/>
        <v>54845.122164702101</v>
      </c>
      <c r="T363">
        <f t="shared" ca="1" si="245"/>
        <v>477936.66770985979</v>
      </c>
      <c r="U363">
        <f t="shared" ca="1" si="246"/>
        <v>333339.52428132523</v>
      </c>
      <c r="V363">
        <f t="shared" ca="1" si="247"/>
        <v>144597.14342853456</v>
      </c>
      <c r="AF363" s="7">
        <f t="shared" ca="1" si="209"/>
        <v>1</v>
      </c>
      <c r="AG363">
        <f t="shared" ca="1" si="210"/>
        <v>0</v>
      </c>
      <c r="AI363" s="8"/>
      <c r="AN363" s="7">
        <f ca="1">IF(Table1[[#This Row],[Column5]]="Teaching",1,0)</f>
        <v>0</v>
      </c>
      <c r="AO363">
        <f ca="1">IF(Table1[[#This Row],[Column5]]="Health",1,0)</f>
        <v>0</v>
      </c>
      <c r="AP363">
        <f ca="1">IF(Table1[[#This Row],[Column5]]="IT",1,0)</f>
        <v>0</v>
      </c>
      <c r="AQ363">
        <f ca="1">IF(Table1[[#This Row],[Column5]]="Construction",1,0)</f>
        <v>0</v>
      </c>
      <c r="AR363">
        <f ca="1">IF(Table1[[#This Row],[Column5]]="Agriculture",1,0)</f>
        <v>0</v>
      </c>
      <c r="AS363">
        <f ca="1">IF(Table1[[#This Row],[Column5]]="General",1,0)</f>
        <v>1</v>
      </c>
      <c r="AT363" s="8"/>
      <c r="AZ363" s="7">
        <f t="shared" ca="1" si="240"/>
        <v>57805.208731318351</v>
      </c>
      <c r="BC363" s="8"/>
      <c r="BE363" s="7">
        <f t="shared" ca="1" si="224"/>
        <v>0</v>
      </c>
      <c r="BG363" s="8"/>
      <c r="BI363" s="7"/>
      <c r="BJ363" s="21">
        <f t="shared" ca="1" si="225"/>
        <v>0.25574610130491626</v>
      </c>
      <c r="BK363">
        <f t="shared" ca="1" si="226"/>
        <v>1</v>
      </c>
      <c r="BL363" s="8"/>
      <c r="BN363" s="7">
        <f t="shared" ca="1" si="227"/>
        <v>0</v>
      </c>
      <c r="BO363" s="42">
        <f t="shared" ca="1" si="228"/>
        <v>0</v>
      </c>
      <c r="BP363" s="42">
        <f t="shared" ca="1" si="229"/>
        <v>0</v>
      </c>
      <c r="BQ363" s="42">
        <f t="shared" ca="1" si="230"/>
        <v>0</v>
      </c>
      <c r="BR363" s="42">
        <f t="shared" ca="1" si="231"/>
        <v>0</v>
      </c>
      <c r="BS363" s="42">
        <f t="shared" ca="1" si="232"/>
        <v>0</v>
      </c>
      <c r="BT363" s="42">
        <f t="shared" ca="1" si="233"/>
        <v>0</v>
      </c>
      <c r="BU363" s="42">
        <f t="shared" ca="1" si="234"/>
        <v>0</v>
      </c>
      <c r="BV363" s="42">
        <f t="shared" ca="1" si="235"/>
        <v>0</v>
      </c>
      <c r="BW363" s="42">
        <f t="shared" ca="1" si="236"/>
        <v>31852</v>
      </c>
      <c r="BX363" s="8">
        <f t="shared" ca="1" si="237"/>
        <v>0</v>
      </c>
      <c r="BZ363" s="7">
        <f t="shared" ca="1" si="238"/>
        <v>1</v>
      </c>
      <c r="CA363" s="42"/>
      <c r="CB363" s="42"/>
      <c r="CC363" s="42"/>
      <c r="CD363" s="8"/>
      <c r="CF363" s="7">
        <f t="shared" ca="1" si="239"/>
        <v>43</v>
      </c>
      <c r="CG363" s="42"/>
      <c r="CH363" s="8"/>
    </row>
    <row r="364" spans="2:86" x14ac:dyDescent="0.3">
      <c r="B364">
        <f t="shared" ca="1" si="248"/>
        <v>1</v>
      </c>
      <c r="C364" t="str">
        <f t="shared" ca="1" si="249"/>
        <v>Men</v>
      </c>
      <c r="D364">
        <f t="shared" ca="1" si="250"/>
        <v>43</v>
      </c>
      <c r="E364">
        <f t="shared" ca="1" si="251"/>
        <v>1</v>
      </c>
      <c r="F364" t="str">
        <f ca="1">VLOOKUP(E364,$Y$4:$Z$10:Z369,2,0)</f>
        <v>Health</v>
      </c>
      <c r="G364">
        <f t="shared" ca="1" si="215"/>
        <v>4</v>
      </c>
      <c r="H364" t="str">
        <f t="shared" ca="1" si="216"/>
        <v>Technical</v>
      </c>
      <c r="I364">
        <f t="shared" ca="1" si="217"/>
        <v>3</v>
      </c>
      <c r="J364">
        <f t="shared" ca="1" si="218"/>
        <v>3</v>
      </c>
      <c r="K364">
        <f t="shared" ca="1" si="219"/>
        <v>63165</v>
      </c>
      <c r="L364">
        <f t="shared" ca="1" si="220"/>
        <v>6</v>
      </c>
      <c r="M364" t="str">
        <f t="shared" ca="1" si="221"/>
        <v>Manitoba</v>
      </c>
      <c r="N364">
        <f t="shared" ca="1" si="241"/>
        <v>378990</v>
      </c>
      <c r="O364">
        <f t="shared" ca="1" si="222"/>
        <v>111773.75894527468</v>
      </c>
      <c r="P364">
        <f t="shared" ca="1" si="242"/>
        <v>12664.148668493053</v>
      </c>
      <c r="Q364">
        <f t="shared" ca="1" si="223"/>
        <v>1879</v>
      </c>
      <c r="R364">
        <f t="shared" ca="1" si="243"/>
        <v>42154.655557420323</v>
      </c>
      <c r="S364">
        <f t="shared" ca="1" si="244"/>
        <v>47797.446151066732</v>
      </c>
      <c r="T364">
        <f t="shared" ca="1" si="245"/>
        <v>439451.59481955977</v>
      </c>
      <c r="U364">
        <f t="shared" ca="1" si="246"/>
        <v>155807.414502695</v>
      </c>
      <c r="V364">
        <f t="shared" ca="1" si="247"/>
        <v>283644.18031686475</v>
      </c>
      <c r="AF364" s="7">
        <f t="shared" ca="1" si="209"/>
        <v>1</v>
      </c>
      <c r="AG364">
        <f t="shared" ca="1" si="210"/>
        <v>0</v>
      </c>
      <c r="AI364" s="8"/>
      <c r="AN364" s="7">
        <f ca="1">IF(Table1[[#This Row],[Column5]]="Teaching",1,0)</f>
        <v>0</v>
      </c>
      <c r="AO364">
        <f ca="1">IF(Table1[[#This Row],[Column5]]="Health",1,0)</f>
        <v>1</v>
      </c>
      <c r="AP364">
        <f ca="1">IF(Table1[[#This Row],[Column5]]="IT",1,0)</f>
        <v>0</v>
      </c>
      <c r="AQ364">
        <f ca="1">IF(Table1[[#This Row],[Column5]]="Construction",1,0)</f>
        <v>0</v>
      </c>
      <c r="AR364">
        <f ca="1">IF(Table1[[#This Row],[Column5]]="Agriculture",1,0)</f>
        <v>0</v>
      </c>
      <c r="AS364">
        <f ca="1">IF(Table1[[#This Row],[Column5]]="General",1,0)</f>
        <v>0</v>
      </c>
      <c r="AT364" s="8"/>
      <c r="AZ364" s="7">
        <f t="shared" ca="1" si="240"/>
        <v>16961.059792086719</v>
      </c>
      <c r="BC364" s="8"/>
      <c r="BE364" s="7">
        <f t="shared" ca="1" si="224"/>
        <v>0</v>
      </c>
      <c r="BG364" s="8"/>
      <c r="BI364" s="7"/>
      <c r="BJ364" s="21">
        <f t="shared" ca="1" si="225"/>
        <v>0.6292381401057745</v>
      </c>
      <c r="BK364">
        <f t="shared" ca="1" si="226"/>
        <v>0</v>
      </c>
      <c r="BL364" s="8"/>
      <c r="BN364" s="7">
        <f t="shared" ca="1" si="227"/>
        <v>0</v>
      </c>
      <c r="BO364" s="42">
        <f t="shared" ca="1" si="228"/>
        <v>0</v>
      </c>
      <c r="BP364" s="42">
        <f t="shared" ca="1" si="229"/>
        <v>0</v>
      </c>
      <c r="BQ364" s="42">
        <f t="shared" ca="1" si="230"/>
        <v>0</v>
      </c>
      <c r="BR364" s="42">
        <f t="shared" ca="1" si="231"/>
        <v>0</v>
      </c>
      <c r="BS364" s="42">
        <f t="shared" ca="1" si="232"/>
        <v>54503</v>
      </c>
      <c r="BT364" s="42">
        <f t="shared" ca="1" si="233"/>
        <v>0</v>
      </c>
      <c r="BU364" s="42">
        <f t="shared" ca="1" si="234"/>
        <v>0</v>
      </c>
      <c r="BV364" s="42">
        <f t="shared" ca="1" si="235"/>
        <v>0</v>
      </c>
      <c r="BW364" s="42">
        <f t="shared" ca="1" si="236"/>
        <v>0</v>
      </c>
      <c r="BX364" s="8">
        <f t="shared" ca="1" si="237"/>
        <v>0</v>
      </c>
      <c r="BZ364" s="7">
        <f t="shared" ca="1" si="238"/>
        <v>1</v>
      </c>
      <c r="CA364" s="42"/>
      <c r="CB364" s="42"/>
      <c r="CC364" s="42"/>
      <c r="CD364" s="8"/>
      <c r="CF364" s="7">
        <f t="shared" ca="1" si="239"/>
        <v>41</v>
      </c>
      <c r="CG364" s="42"/>
      <c r="CH364" s="8"/>
    </row>
    <row r="365" spans="2:86" x14ac:dyDescent="0.3">
      <c r="B365">
        <f t="shared" ca="1" si="248"/>
        <v>1</v>
      </c>
      <c r="C365" t="str">
        <f t="shared" ca="1" si="249"/>
        <v>Men</v>
      </c>
      <c r="D365">
        <f t="shared" ca="1" si="250"/>
        <v>34</v>
      </c>
      <c r="E365">
        <f t="shared" ca="1" si="251"/>
        <v>6</v>
      </c>
      <c r="F365" t="str">
        <f ca="1">VLOOKUP(E365,$Y$4:$Z$10:Z370,2,0)</f>
        <v>Agriculture</v>
      </c>
      <c r="G365">
        <f t="shared" ca="1" si="215"/>
        <v>2</v>
      </c>
      <c r="H365" t="str">
        <f t="shared" ca="1" si="216"/>
        <v>College</v>
      </c>
      <c r="I365">
        <f t="shared" ca="1" si="217"/>
        <v>2</v>
      </c>
      <c r="J365">
        <f t="shared" ca="1" si="218"/>
        <v>3</v>
      </c>
      <c r="K365">
        <f t="shared" ca="1" si="219"/>
        <v>66700</v>
      </c>
      <c r="L365">
        <f t="shared" ca="1" si="220"/>
        <v>11</v>
      </c>
      <c r="M365" t="str">
        <f t="shared" ca="1" si="221"/>
        <v>Prince Edward Island</v>
      </c>
      <c r="N365">
        <f t="shared" ca="1" si="241"/>
        <v>400200</v>
      </c>
      <c r="O365">
        <f t="shared" ca="1" si="222"/>
        <v>102464.5910896131</v>
      </c>
      <c r="P365">
        <f t="shared" ca="1" si="242"/>
        <v>182312.28128481755</v>
      </c>
      <c r="Q365">
        <f t="shared" ca="1" si="223"/>
        <v>51023</v>
      </c>
      <c r="R365">
        <f t="shared" ca="1" si="243"/>
        <v>56905.750517511464</v>
      </c>
      <c r="S365">
        <f t="shared" ca="1" si="244"/>
        <v>63289.319824753853</v>
      </c>
      <c r="T365">
        <f t="shared" ca="1" si="245"/>
        <v>645801.60110957129</v>
      </c>
      <c r="U365">
        <f t="shared" ca="1" si="246"/>
        <v>210393.34160712454</v>
      </c>
      <c r="V365">
        <f t="shared" ca="1" si="247"/>
        <v>435408.25950244674</v>
      </c>
      <c r="AF365" s="7">
        <f t="shared" ca="1" si="209"/>
        <v>1</v>
      </c>
      <c r="AG365">
        <f t="shared" ca="1" si="210"/>
        <v>0</v>
      </c>
      <c r="AI365" s="8"/>
      <c r="AN365" s="7">
        <f ca="1">IF(Table1[[#This Row],[Column5]]="Teaching",1,0)</f>
        <v>0</v>
      </c>
      <c r="AO365">
        <f ca="1">IF(Table1[[#This Row],[Column5]]="Health",1,0)</f>
        <v>0</v>
      </c>
      <c r="AP365">
        <f ca="1">IF(Table1[[#This Row],[Column5]]="IT",1,0)</f>
        <v>0</v>
      </c>
      <c r="AQ365">
        <f ca="1">IF(Table1[[#This Row],[Column5]]="Construction",1,0)</f>
        <v>0</v>
      </c>
      <c r="AR365">
        <f ca="1">IF(Table1[[#This Row],[Column5]]="Agriculture",1,0)</f>
        <v>1</v>
      </c>
      <c r="AS365">
        <f ca="1">IF(Table1[[#This Row],[Column5]]="General",1,0)</f>
        <v>0</v>
      </c>
      <c r="AT365" s="8"/>
      <c r="AZ365" s="7">
        <f t="shared" ca="1" si="240"/>
        <v>32024.515181719235</v>
      </c>
      <c r="BC365" s="8"/>
      <c r="BE365" s="7">
        <f t="shared" ca="1" si="224"/>
        <v>0</v>
      </c>
      <c r="BG365" s="8"/>
      <c r="BI365" s="7"/>
      <c r="BJ365" s="21">
        <f t="shared" ca="1" si="225"/>
        <v>0.29492535144799248</v>
      </c>
      <c r="BK365">
        <f t="shared" ca="1" si="226"/>
        <v>1</v>
      </c>
      <c r="BL365" s="8"/>
      <c r="BN365" s="7">
        <f t="shared" ca="1" si="227"/>
        <v>0</v>
      </c>
      <c r="BO365" s="42">
        <f t="shared" ca="1" si="228"/>
        <v>0</v>
      </c>
      <c r="BP365" s="42">
        <f t="shared" ca="1" si="229"/>
        <v>0</v>
      </c>
      <c r="BQ365" s="42">
        <f t="shared" ca="1" si="230"/>
        <v>0</v>
      </c>
      <c r="BR365" s="42">
        <f t="shared" ca="1" si="231"/>
        <v>0</v>
      </c>
      <c r="BS365" s="42">
        <f t="shared" ca="1" si="232"/>
        <v>63165</v>
      </c>
      <c r="BT365" s="42">
        <f t="shared" ca="1" si="233"/>
        <v>0</v>
      </c>
      <c r="BU365" s="42">
        <f t="shared" ca="1" si="234"/>
        <v>0</v>
      </c>
      <c r="BV365" s="42">
        <f t="shared" ca="1" si="235"/>
        <v>0</v>
      </c>
      <c r="BW365" s="42">
        <f t="shared" ca="1" si="236"/>
        <v>0</v>
      </c>
      <c r="BX365" s="8">
        <f t="shared" ca="1" si="237"/>
        <v>0</v>
      </c>
      <c r="BZ365" s="7">
        <f t="shared" ca="1" si="238"/>
        <v>0</v>
      </c>
      <c r="CA365" s="42"/>
      <c r="CB365" s="42"/>
      <c r="CC365" s="42"/>
      <c r="CD365" s="8"/>
      <c r="CF365" s="7">
        <f t="shared" ca="1" si="239"/>
        <v>43</v>
      </c>
      <c r="CG365" s="42"/>
      <c r="CH365" s="8"/>
    </row>
    <row r="366" spans="2:86" x14ac:dyDescent="0.3">
      <c r="B366">
        <f t="shared" ca="1" si="248"/>
        <v>1</v>
      </c>
      <c r="C366" t="str">
        <f t="shared" ca="1" si="249"/>
        <v>Men</v>
      </c>
      <c r="D366">
        <f t="shared" ca="1" si="250"/>
        <v>38</v>
      </c>
      <c r="E366">
        <f t="shared" ca="1" si="251"/>
        <v>3</v>
      </c>
      <c r="F366" t="str">
        <f ca="1">VLOOKUP(E366,$Y$4:$Z$10:Z371,2,0)</f>
        <v>Teaching</v>
      </c>
      <c r="G366">
        <f t="shared" ca="1" si="215"/>
        <v>5</v>
      </c>
      <c r="H366" t="str">
        <f t="shared" ca="1" si="216"/>
        <v>Other</v>
      </c>
      <c r="I366">
        <f t="shared" ca="1" si="217"/>
        <v>2</v>
      </c>
      <c r="J366">
        <f t="shared" ca="1" si="218"/>
        <v>1</v>
      </c>
      <c r="K366">
        <f t="shared" ca="1" si="219"/>
        <v>35189</v>
      </c>
      <c r="L366">
        <f t="shared" ca="1" si="220"/>
        <v>5</v>
      </c>
      <c r="M366" t="str">
        <f t="shared" ca="1" si="221"/>
        <v>Saskatchewan</v>
      </c>
      <c r="N366">
        <f t="shared" ca="1" si="241"/>
        <v>105567</v>
      </c>
      <c r="O366">
        <f t="shared" ca="1" si="222"/>
        <v>61225.600999220558</v>
      </c>
      <c r="P366">
        <f t="shared" ca="1" si="242"/>
        <v>2072.0293418149909</v>
      </c>
      <c r="Q366">
        <f t="shared" ca="1" si="223"/>
        <v>1091</v>
      </c>
      <c r="R366">
        <f t="shared" ca="1" si="243"/>
        <v>48381.054301679738</v>
      </c>
      <c r="S366">
        <f t="shared" ca="1" si="244"/>
        <v>47468.195921373757</v>
      </c>
      <c r="T366">
        <f t="shared" ca="1" si="245"/>
        <v>155107.22526318877</v>
      </c>
      <c r="U366">
        <f t="shared" ca="1" si="246"/>
        <v>110697.6553009003</v>
      </c>
      <c r="V366">
        <f t="shared" ca="1" si="247"/>
        <v>44409.569962288471</v>
      </c>
      <c r="AF366" s="7">
        <f t="shared" ca="1" si="209"/>
        <v>1</v>
      </c>
      <c r="AG366">
        <f t="shared" ca="1" si="210"/>
        <v>0</v>
      </c>
      <c r="AI366" s="8"/>
      <c r="AN366" s="7">
        <f ca="1">IF(Table1[[#This Row],[Column5]]="Teaching",1,0)</f>
        <v>1</v>
      </c>
      <c r="AO366">
        <f ca="1">IF(Table1[[#This Row],[Column5]]="Health",1,0)</f>
        <v>0</v>
      </c>
      <c r="AP366">
        <f ca="1">IF(Table1[[#This Row],[Column5]]="IT",1,0)</f>
        <v>0</v>
      </c>
      <c r="AQ366">
        <f ca="1">IF(Table1[[#This Row],[Column5]]="Construction",1,0)</f>
        <v>0</v>
      </c>
      <c r="AR366">
        <f ca="1">IF(Table1[[#This Row],[Column5]]="Agriculture",1,0)</f>
        <v>0</v>
      </c>
      <c r="AS366">
        <f ca="1">IF(Table1[[#This Row],[Column5]]="General",1,0)</f>
        <v>0</v>
      </c>
      <c r="AT366" s="8"/>
      <c r="AZ366" s="7">
        <f t="shared" ca="1" si="240"/>
        <v>4221.3828894976841</v>
      </c>
      <c r="BC366" s="8"/>
      <c r="BE366" s="7">
        <f t="shared" ca="1" si="224"/>
        <v>0</v>
      </c>
      <c r="BG366" s="8"/>
      <c r="BI366" s="7"/>
      <c r="BJ366" s="21">
        <f t="shared" ca="1" si="225"/>
        <v>0.25603346099353597</v>
      </c>
      <c r="BK366">
        <f t="shared" ca="1" si="226"/>
        <v>1</v>
      </c>
      <c r="BL366" s="8"/>
      <c r="BN366" s="7">
        <f t="shared" ca="1" si="227"/>
        <v>0</v>
      </c>
      <c r="BO366" s="42">
        <f t="shared" ca="1" si="228"/>
        <v>0</v>
      </c>
      <c r="BP366" s="42">
        <f t="shared" ca="1" si="229"/>
        <v>0</v>
      </c>
      <c r="BQ366" s="42">
        <f t="shared" ca="1" si="230"/>
        <v>0</v>
      </c>
      <c r="BR366" s="42">
        <f t="shared" ca="1" si="231"/>
        <v>0</v>
      </c>
      <c r="BS366" s="42">
        <f t="shared" ca="1" si="232"/>
        <v>0</v>
      </c>
      <c r="BT366" s="42">
        <f t="shared" ca="1" si="233"/>
        <v>0</v>
      </c>
      <c r="BU366" s="42">
        <f t="shared" ca="1" si="234"/>
        <v>0</v>
      </c>
      <c r="BV366" s="42">
        <f t="shared" ca="1" si="235"/>
        <v>0</v>
      </c>
      <c r="BW366" s="42">
        <f t="shared" ca="1" si="236"/>
        <v>0</v>
      </c>
      <c r="BX366" s="8">
        <f t="shared" ca="1" si="237"/>
        <v>66700</v>
      </c>
      <c r="BZ366" s="7">
        <f t="shared" ca="1" si="238"/>
        <v>0</v>
      </c>
      <c r="CA366" s="42"/>
      <c r="CB366" s="42"/>
      <c r="CC366" s="42"/>
      <c r="CD366" s="8"/>
      <c r="CF366" s="7">
        <f t="shared" ca="1" si="239"/>
        <v>34</v>
      </c>
      <c r="CG366" s="42"/>
      <c r="CH366" s="8"/>
    </row>
    <row r="367" spans="2:86" x14ac:dyDescent="0.3">
      <c r="B367">
        <f t="shared" ca="1" si="248"/>
        <v>1</v>
      </c>
      <c r="C367" t="str">
        <f t="shared" ca="1" si="249"/>
        <v>Men</v>
      </c>
      <c r="D367">
        <f t="shared" ca="1" si="250"/>
        <v>35</v>
      </c>
      <c r="E367">
        <f t="shared" ca="1" si="251"/>
        <v>2</v>
      </c>
      <c r="F367" t="str">
        <f ca="1">VLOOKUP(E367,$Y$4:$Z$10:Z372,2,0)</f>
        <v>Construction</v>
      </c>
      <c r="G367">
        <f t="shared" ca="1" si="215"/>
        <v>3</v>
      </c>
      <c r="H367" t="str">
        <f t="shared" ca="1" si="216"/>
        <v>University</v>
      </c>
      <c r="I367">
        <f t="shared" ca="1" si="217"/>
        <v>1</v>
      </c>
      <c r="J367">
        <f t="shared" ca="1" si="218"/>
        <v>2</v>
      </c>
      <c r="K367">
        <f t="shared" ca="1" si="219"/>
        <v>41737</v>
      </c>
      <c r="L367">
        <f t="shared" ca="1" si="220"/>
        <v>11</v>
      </c>
      <c r="M367" t="str">
        <f t="shared" ca="1" si="221"/>
        <v>Prince Edward Island</v>
      </c>
      <c r="N367">
        <f t="shared" ca="1" si="241"/>
        <v>250422</v>
      </c>
      <c r="O367">
        <f t="shared" ca="1" si="222"/>
        <v>13641.459054277746</v>
      </c>
      <c r="P367">
        <f t="shared" ca="1" si="242"/>
        <v>42633.826016142659</v>
      </c>
      <c r="Q367">
        <f t="shared" ca="1" si="223"/>
        <v>23764</v>
      </c>
      <c r="R367">
        <f t="shared" ca="1" si="243"/>
        <v>81056.495666989402</v>
      </c>
      <c r="S367">
        <f t="shared" ca="1" si="244"/>
        <v>29939.227794628525</v>
      </c>
      <c r="T367">
        <f t="shared" ca="1" si="245"/>
        <v>322995.05381077121</v>
      </c>
      <c r="U367">
        <f t="shared" ca="1" si="246"/>
        <v>118461.95472126715</v>
      </c>
      <c r="V367">
        <f t="shared" ca="1" si="247"/>
        <v>204533.09908950404</v>
      </c>
      <c r="AF367" s="7">
        <f t="shared" ca="1" si="209"/>
        <v>1</v>
      </c>
      <c r="AG367">
        <f t="shared" ca="1" si="210"/>
        <v>0</v>
      </c>
      <c r="AI367" s="8"/>
      <c r="AN367" s="7">
        <f ca="1">IF(Table1[[#This Row],[Column5]]="Teaching",1,0)</f>
        <v>0</v>
      </c>
      <c r="AO367">
        <f ca="1">IF(Table1[[#This Row],[Column5]]="Health",1,0)</f>
        <v>0</v>
      </c>
      <c r="AP367">
        <f ca="1">IF(Table1[[#This Row],[Column5]]="IT",1,0)</f>
        <v>0</v>
      </c>
      <c r="AQ367">
        <f ca="1">IF(Table1[[#This Row],[Column5]]="Construction",1,0)</f>
        <v>1</v>
      </c>
      <c r="AR367">
        <f ca="1">IF(Table1[[#This Row],[Column5]]="Agriculture",1,0)</f>
        <v>0</v>
      </c>
      <c r="AS367">
        <f ca="1">IF(Table1[[#This Row],[Column5]]="General",1,0)</f>
        <v>0</v>
      </c>
      <c r="AT367" s="8"/>
      <c r="AZ367" s="7">
        <f t="shared" ca="1" si="240"/>
        <v>60770.760428272515</v>
      </c>
      <c r="BC367" s="8"/>
      <c r="BE367" s="7">
        <f t="shared" ca="1" si="224"/>
        <v>0</v>
      </c>
      <c r="BG367" s="8"/>
      <c r="BI367" s="7"/>
      <c r="BJ367" s="21">
        <f t="shared" ca="1" si="225"/>
        <v>0.57996912860288308</v>
      </c>
      <c r="BK367">
        <f t="shared" ca="1" si="226"/>
        <v>0</v>
      </c>
      <c r="BL367" s="8"/>
      <c r="BN367" s="7">
        <f t="shared" ca="1" si="227"/>
        <v>0</v>
      </c>
      <c r="BO367" s="42">
        <f t="shared" ca="1" si="228"/>
        <v>0</v>
      </c>
      <c r="BP367" s="42">
        <f t="shared" ca="1" si="229"/>
        <v>0</v>
      </c>
      <c r="BQ367" s="42">
        <f t="shared" ca="1" si="230"/>
        <v>0</v>
      </c>
      <c r="BR367" s="42">
        <f t="shared" ca="1" si="231"/>
        <v>35189</v>
      </c>
      <c r="BS367" s="42">
        <f t="shared" ca="1" si="232"/>
        <v>0</v>
      </c>
      <c r="BT367" s="42">
        <f t="shared" ca="1" si="233"/>
        <v>0</v>
      </c>
      <c r="BU367" s="42">
        <f t="shared" ca="1" si="234"/>
        <v>0</v>
      </c>
      <c r="BV367" s="42">
        <f t="shared" ca="1" si="235"/>
        <v>0</v>
      </c>
      <c r="BW367" s="42">
        <f t="shared" ca="1" si="236"/>
        <v>0</v>
      </c>
      <c r="BX367" s="8">
        <f t="shared" ca="1" si="237"/>
        <v>0</v>
      </c>
      <c r="BZ367" s="7">
        <f t="shared" ca="1" si="238"/>
        <v>1</v>
      </c>
      <c r="CA367" s="42"/>
      <c r="CB367" s="42"/>
      <c r="CC367" s="42"/>
      <c r="CD367" s="8"/>
      <c r="CF367" s="7">
        <f t="shared" ca="1" si="239"/>
        <v>0</v>
      </c>
      <c r="CG367" s="42"/>
      <c r="CH367" s="8"/>
    </row>
    <row r="368" spans="2:86" x14ac:dyDescent="0.3">
      <c r="B368">
        <f t="shared" ca="1" si="248"/>
        <v>1</v>
      </c>
      <c r="C368" t="str">
        <f t="shared" ca="1" si="249"/>
        <v>Men</v>
      </c>
      <c r="D368">
        <f t="shared" ca="1" si="250"/>
        <v>37</v>
      </c>
      <c r="E368">
        <f t="shared" ca="1" si="251"/>
        <v>4</v>
      </c>
      <c r="F368" t="str">
        <f ca="1">VLOOKUP(E368,$Y$4:$Z$10:Z373,2,0)</f>
        <v>IT</v>
      </c>
      <c r="G368">
        <f t="shared" ca="1" si="215"/>
        <v>5</v>
      </c>
      <c r="H368" t="str">
        <f t="shared" ca="1" si="216"/>
        <v>Other</v>
      </c>
      <c r="I368">
        <f t="shared" ca="1" si="217"/>
        <v>1</v>
      </c>
      <c r="J368">
        <f t="shared" ca="1" si="218"/>
        <v>3</v>
      </c>
      <c r="K368">
        <f t="shared" ca="1" si="219"/>
        <v>87765</v>
      </c>
      <c r="L368">
        <f t="shared" ca="1" si="220"/>
        <v>4</v>
      </c>
      <c r="M368" t="str">
        <f t="shared" ca="1" si="221"/>
        <v>Alberta</v>
      </c>
      <c r="N368">
        <f t="shared" ca="1" si="241"/>
        <v>351060</v>
      </c>
      <c r="O368">
        <f t="shared" ca="1" si="222"/>
        <v>74728.050098586522</v>
      </c>
      <c r="P368">
        <f t="shared" ca="1" si="242"/>
        <v>59286.231515592313</v>
      </c>
      <c r="Q368">
        <f t="shared" ca="1" si="223"/>
        <v>51504</v>
      </c>
      <c r="R368">
        <f t="shared" ca="1" si="243"/>
        <v>25612.531322358773</v>
      </c>
      <c r="S368">
        <f t="shared" ca="1" si="244"/>
        <v>99347.683485642483</v>
      </c>
      <c r="T368">
        <f t="shared" ca="1" si="245"/>
        <v>509693.9150012348</v>
      </c>
      <c r="U368">
        <f t="shared" ca="1" si="246"/>
        <v>151844.58142094529</v>
      </c>
      <c r="V368">
        <f t="shared" ca="1" si="247"/>
        <v>357849.3335802895</v>
      </c>
      <c r="AF368" s="7">
        <f t="shared" ca="1" si="209"/>
        <v>0</v>
      </c>
      <c r="AG368">
        <f t="shared" ca="1" si="210"/>
        <v>1</v>
      </c>
      <c r="AI368" s="8"/>
      <c r="AN368" s="7">
        <f ca="1">IF(Table1[[#This Row],[Column5]]="Teaching",1,0)</f>
        <v>0</v>
      </c>
      <c r="AO368">
        <f ca="1">IF(Table1[[#This Row],[Column5]]="Health",1,0)</f>
        <v>0</v>
      </c>
      <c r="AP368">
        <f ca="1">IF(Table1[[#This Row],[Column5]]="IT",1,0)</f>
        <v>1</v>
      </c>
      <c r="AQ368">
        <f ca="1">IF(Table1[[#This Row],[Column5]]="Construction",1,0)</f>
        <v>0</v>
      </c>
      <c r="AR368">
        <f ca="1">IF(Table1[[#This Row],[Column5]]="Agriculture",1,0)</f>
        <v>0</v>
      </c>
      <c r="AS368">
        <f ca="1">IF(Table1[[#This Row],[Column5]]="General",1,0)</f>
        <v>0</v>
      </c>
      <c r="AT368" s="8"/>
      <c r="AZ368" s="7">
        <f t="shared" ca="1" si="240"/>
        <v>2072.0293418149909</v>
      </c>
      <c r="BC368" s="8"/>
      <c r="BE368" s="7">
        <f t="shared" ca="1" si="224"/>
        <v>0</v>
      </c>
      <c r="BG368" s="8"/>
      <c r="BI368" s="7"/>
      <c r="BJ368" s="21">
        <f t="shared" ca="1" si="225"/>
        <v>5.447388430041189E-2</v>
      </c>
      <c r="BK368">
        <f t="shared" ca="1" si="226"/>
        <v>1</v>
      </c>
      <c r="BL368" s="8"/>
      <c r="BN368" s="7">
        <f t="shared" ca="1" si="227"/>
        <v>0</v>
      </c>
      <c r="BO368" s="42">
        <f t="shared" ca="1" si="228"/>
        <v>0</v>
      </c>
      <c r="BP368" s="42">
        <f t="shared" ca="1" si="229"/>
        <v>0</v>
      </c>
      <c r="BQ368" s="42">
        <f t="shared" ca="1" si="230"/>
        <v>0</v>
      </c>
      <c r="BR368" s="42">
        <f t="shared" ca="1" si="231"/>
        <v>0</v>
      </c>
      <c r="BS368" s="42">
        <f t="shared" ca="1" si="232"/>
        <v>0</v>
      </c>
      <c r="BT368" s="42">
        <f t="shared" ca="1" si="233"/>
        <v>0</v>
      </c>
      <c r="BU368" s="42">
        <f t="shared" ca="1" si="234"/>
        <v>0</v>
      </c>
      <c r="BV368" s="42">
        <f t="shared" ca="1" si="235"/>
        <v>0</v>
      </c>
      <c r="BW368" s="42">
        <f t="shared" ca="1" si="236"/>
        <v>0</v>
      </c>
      <c r="BX368" s="8">
        <f t="shared" ca="1" si="237"/>
        <v>41737</v>
      </c>
      <c r="BZ368" s="7">
        <f t="shared" ca="1" si="238"/>
        <v>1</v>
      </c>
      <c r="CA368" s="42"/>
      <c r="CB368" s="42"/>
      <c r="CC368" s="42"/>
      <c r="CD368" s="8"/>
      <c r="CF368" s="7">
        <f t="shared" ca="1" si="239"/>
        <v>35</v>
      </c>
      <c r="CG368" s="42"/>
      <c r="CH368" s="8"/>
    </row>
    <row r="369" spans="2:86" x14ac:dyDescent="0.3">
      <c r="B369">
        <f t="shared" ca="1" si="248"/>
        <v>2</v>
      </c>
      <c r="C369" t="str">
        <f t="shared" ca="1" si="249"/>
        <v>Women</v>
      </c>
      <c r="D369">
        <f t="shared" ca="1" si="250"/>
        <v>25</v>
      </c>
      <c r="E369">
        <f t="shared" ca="1" si="251"/>
        <v>3</v>
      </c>
      <c r="F369" t="str">
        <f ca="1">VLOOKUP(E369,$Y$4:$Z$10:Z374,2,0)</f>
        <v>Teaching</v>
      </c>
      <c r="G369">
        <f t="shared" ca="1" si="215"/>
        <v>4</v>
      </c>
      <c r="H369" t="str">
        <f t="shared" ca="1" si="216"/>
        <v>Technical</v>
      </c>
      <c r="I369">
        <f t="shared" ca="1" si="217"/>
        <v>3</v>
      </c>
      <c r="J369">
        <f t="shared" ca="1" si="218"/>
        <v>3</v>
      </c>
      <c r="K369">
        <f t="shared" ca="1" si="219"/>
        <v>76652</v>
      </c>
      <c r="L369">
        <f t="shared" ca="1" si="220"/>
        <v>5</v>
      </c>
      <c r="M369" t="str">
        <f t="shared" ca="1" si="221"/>
        <v>Saskatchewan</v>
      </c>
      <c r="N369">
        <f t="shared" ca="1" si="241"/>
        <v>229956</v>
      </c>
      <c r="O369">
        <f t="shared" ca="1" si="222"/>
        <v>94295.492919067197</v>
      </c>
      <c r="P369">
        <f t="shared" ca="1" si="242"/>
        <v>95029.044058947911</v>
      </c>
      <c r="Q369">
        <f t="shared" ca="1" si="223"/>
        <v>28060</v>
      </c>
      <c r="R369">
        <f t="shared" ca="1" si="243"/>
        <v>73708.120320935865</v>
      </c>
      <c r="S369">
        <f t="shared" ca="1" si="244"/>
        <v>39495.607885948339</v>
      </c>
      <c r="T369">
        <f t="shared" ca="1" si="245"/>
        <v>364480.65194489626</v>
      </c>
      <c r="U369">
        <f t="shared" ca="1" si="246"/>
        <v>196063.61324000306</v>
      </c>
      <c r="V369">
        <f t="shared" ca="1" si="247"/>
        <v>168417.0387048932</v>
      </c>
      <c r="AF369" s="7">
        <f t="shared" ca="1" si="209"/>
        <v>0</v>
      </c>
      <c r="AG369">
        <f t="shared" ca="1" si="210"/>
        <v>1</v>
      </c>
      <c r="AI369" s="8"/>
      <c r="AN369" s="7">
        <f ca="1">IF(Table1[[#This Row],[Column5]]="Teaching",1,0)</f>
        <v>1</v>
      </c>
      <c r="AO369">
        <f ca="1">IF(Table1[[#This Row],[Column5]]="Health",1,0)</f>
        <v>0</v>
      </c>
      <c r="AP369">
        <f ca="1">IF(Table1[[#This Row],[Column5]]="IT",1,0)</f>
        <v>0</v>
      </c>
      <c r="AQ369">
        <f ca="1">IF(Table1[[#This Row],[Column5]]="Construction",1,0)</f>
        <v>0</v>
      </c>
      <c r="AR369">
        <f ca="1">IF(Table1[[#This Row],[Column5]]="Agriculture",1,0)</f>
        <v>0</v>
      </c>
      <c r="AS369">
        <f ca="1">IF(Table1[[#This Row],[Column5]]="General",1,0)</f>
        <v>0</v>
      </c>
      <c r="AT369" s="8"/>
      <c r="AZ369" s="7">
        <f t="shared" ca="1" si="240"/>
        <v>21316.913008071329</v>
      </c>
      <c r="BC369" s="8"/>
      <c r="BE369" s="7">
        <f t="shared" ca="1" si="224"/>
        <v>0</v>
      </c>
      <c r="BG369" s="8"/>
      <c r="BI369" s="7"/>
      <c r="BJ369" s="21">
        <f t="shared" ca="1" si="225"/>
        <v>0.21286404061581074</v>
      </c>
      <c r="BK369">
        <f t="shared" ca="1" si="226"/>
        <v>1</v>
      </c>
      <c r="BL369" s="8"/>
      <c r="BN369" s="7">
        <f t="shared" ca="1" si="227"/>
        <v>0</v>
      </c>
      <c r="BO369" s="42">
        <f t="shared" ca="1" si="228"/>
        <v>0</v>
      </c>
      <c r="BP369" s="42">
        <f t="shared" ca="1" si="229"/>
        <v>0</v>
      </c>
      <c r="BQ369" s="42">
        <f t="shared" ca="1" si="230"/>
        <v>87765</v>
      </c>
      <c r="BR369" s="42">
        <f t="shared" ca="1" si="231"/>
        <v>0</v>
      </c>
      <c r="BS369" s="42">
        <f t="shared" ca="1" si="232"/>
        <v>0</v>
      </c>
      <c r="BT369" s="42">
        <f t="shared" ca="1" si="233"/>
        <v>0</v>
      </c>
      <c r="BU369" s="42">
        <f t="shared" ca="1" si="234"/>
        <v>0</v>
      </c>
      <c r="BV369" s="42">
        <f t="shared" ca="1" si="235"/>
        <v>0</v>
      </c>
      <c r="BW369" s="42">
        <f t="shared" ca="1" si="236"/>
        <v>0</v>
      </c>
      <c r="BX369" s="8">
        <f t="shared" ca="1" si="237"/>
        <v>0</v>
      </c>
      <c r="BZ369" s="7">
        <f t="shared" ca="1" si="238"/>
        <v>0</v>
      </c>
      <c r="CA369" s="42"/>
      <c r="CB369" s="42"/>
      <c r="CC369" s="42"/>
      <c r="CD369" s="8"/>
      <c r="CF369" s="7">
        <f t="shared" ca="1" si="239"/>
        <v>37</v>
      </c>
      <c r="CG369" s="42"/>
      <c r="CH369" s="8"/>
    </row>
    <row r="370" spans="2:86" x14ac:dyDescent="0.3">
      <c r="B370">
        <f t="shared" ca="1" si="248"/>
        <v>2</v>
      </c>
      <c r="C370" t="str">
        <f t="shared" ca="1" si="249"/>
        <v>Women</v>
      </c>
      <c r="D370">
        <f t="shared" ca="1" si="250"/>
        <v>43</v>
      </c>
      <c r="E370">
        <f t="shared" ca="1" si="251"/>
        <v>5</v>
      </c>
      <c r="F370" t="str">
        <f ca="1">VLOOKUP(E370,$Y$4:$Z$10:Z375,2,0)</f>
        <v>General</v>
      </c>
      <c r="G370">
        <f t="shared" ca="1" si="215"/>
        <v>3</v>
      </c>
      <c r="H370" t="str">
        <f t="shared" ca="1" si="216"/>
        <v>University</v>
      </c>
      <c r="I370">
        <f t="shared" ca="1" si="217"/>
        <v>2</v>
      </c>
      <c r="J370">
        <f t="shared" ca="1" si="218"/>
        <v>1</v>
      </c>
      <c r="K370">
        <f t="shared" ca="1" si="219"/>
        <v>67613</v>
      </c>
      <c r="L370">
        <f t="shared" ca="1" si="220"/>
        <v>7</v>
      </c>
      <c r="M370" t="str">
        <f t="shared" ca="1" si="221"/>
        <v>Ontario</v>
      </c>
      <c r="N370">
        <f t="shared" ca="1" si="241"/>
        <v>270452</v>
      </c>
      <c r="O370">
        <f t="shared" ca="1" si="222"/>
        <v>106919.95027444643</v>
      </c>
      <c r="P370">
        <f t="shared" ca="1" si="242"/>
        <v>47220.442882446761</v>
      </c>
      <c r="Q370">
        <f t="shared" ca="1" si="223"/>
        <v>6291</v>
      </c>
      <c r="R370">
        <f t="shared" ca="1" si="243"/>
        <v>59318.637675119811</v>
      </c>
      <c r="S370">
        <f t="shared" ca="1" si="244"/>
        <v>88362.99047668773</v>
      </c>
      <c r="T370">
        <f t="shared" ca="1" si="245"/>
        <v>406035.43335913448</v>
      </c>
      <c r="U370">
        <f t="shared" ca="1" si="246"/>
        <v>172529.58794956625</v>
      </c>
      <c r="V370">
        <f t="shared" ca="1" si="247"/>
        <v>233505.84540956822</v>
      </c>
      <c r="AF370" s="7">
        <f t="shared" ca="1" si="209"/>
        <v>0</v>
      </c>
      <c r="AG370">
        <f t="shared" ca="1" si="210"/>
        <v>1</v>
      </c>
      <c r="AI370" s="8"/>
      <c r="AN370" s="7">
        <f ca="1">IF(Table1[[#This Row],[Column5]]="Teaching",1,0)</f>
        <v>0</v>
      </c>
      <c r="AO370">
        <f ca="1">IF(Table1[[#This Row],[Column5]]="Health",1,0)</f>
        <v>0</v>
      </c>
      <c r="AP370">
        <f ca="1">IF(Table1[[#This Row],[Column5]]="IT",1,0)</f>
        <v>0</v>
      </c>
      <c r="AQ370">
        <f ca="1">IF(Table1[[#This Row],[Column5]]="Construction",1,0)</f>
        <v>0</v>
      </c>
      <c r="AR370">
        <f ca="1">IF(Table1[[#This Row],[Column5]]="Agriculture",1,0)</f>
        <v>0</v>
      </c>
      <c r="AS370">
        <f ca="1">IF(Table1[[#This Row],[Column5]]="General",1,0)</f>
        <v>1</v>
      </c>
      <c r="AT370" s="8"/>
      <c r="AZ370" s="7">
        <f t="shared" ca="1" si="240"/>
        <v>19762.077171864104</v>
      </c>
      <c r="BC370" s="8"/>
      <c r="BE370" s="7">
        <f t="shared" ca="1" si="224"/>
        <v>0</v>
      </c>
      <c r="BG370" s="8"/>
      <c r="BI370" s="7"/>
      <c r="BJ370" s="21">
        <f t="shared" ca="1" si="225"/>
        <v>0.41005885003682097</v>
      </c>
      <c r="BK370">
        <f t="shared" ca="1" si="226"/>
        <v>0</v>
      </c>
      <c r="BL370" s="8"/>
      <c r="BN370" s="7">
        <f t="shared" ca="1" si="227"/>
        <v>0</v>
      </c>
      <c r="BO370" s="42">
        <f t="shared" ca="1" si="228"/>
        <v>0</v>
      </c>
      <c r="BP370" s="42">
        <f t="shared" ca="1" si="229"/>
        <v>0</v>
      </c>
      <c r="BQ370" s="42">
        <f t="shared" ca="1" si="230"/>
        <v>0</v>
      </c>
      <c r="BR370" s="42">
        <f t="shared" ca="1" si="231"/>
        <v>76652</v>
      </c>
      <c r="BS370" s="42">
        <f t="shared" ca="1" si="232"/>
        <v>0</v>
      </c>
      <c r="BT370" s="42">
        <f t="shared" ca="1" si="233"/>
        <v>0</v>
      </c>
      <c r="BU370" s="42">
        <f t="shared" ca="1" si="234"/>
        <v>0</v>
      </c>
      <c r="BV370" s="42">
        <f t="shared" ca="1" si="235"/>
        <v>0</v>
      </c>
      <c r="BW370" s="42">
        <f t="shared" ca="1" si="236"/>
        <v>0</v>
      </c>
      <c r="BX370" s="8">
        <f t="shared" ca="1" si="237"/>
        <v>0</v>
      </c>
      <c r="BZ370" s="7">
        <f t="shared" ca="1" si="238"/>
        <v>0</v>
      </c>
      <c r="CA370" s="42"/>
      <c r="CB370" s="42"/>
      <c r="CC370" s="42"/>
      <c r="CD370" s="8"/>
      <c r="CF370" s="7">
        <f t="shared" ca="1" si="239"/>
        <v>25</v>
      </c>
      <c r="CG370" s="42"/>
      <c r="CH370" s="8"/>
    </row>
    <row r="371" spans="2:86" x14ac:dyDescent="0.3">
      <c r="B371">
        <f t="shared" ca="1" si="248"/>
        <v>2</v>
      </c>
      <c r="C371" t="str">
        <f t="shared" ca="1" si="249"/>
        <v>Women</v>
      </c>
      <c r="D371">
        <f t="shared" ca="1" si="250"/>
        <v>36</v>
      </c>
      <c r="E371">
        <f t="shared" ca="1" si="251"/>
        <v>5</v>
      </c>
      <c r="F371" t="str">
        <f ca="1">VLOOKUP(E371,$Y$4:$Z$10:Z376,2,0)</f>
        <v>General</v>
      </c>
      <c r="G371">
        <f t="shared" ca="1" si="215"/>
        <v>3</v>
      </c>
      <c r="H371" t="str">
        <f t="shared" ca="1" si="216"/>
        <v>University</v>
      </c>
      <c r="I371">
        <f t="shared" ca="1" si="217"/>
        <v>0</v>
      </c>
      <c r="J371">
        <f t="shared" ca="1" si="218"/>
        <v>3</v>
      </c>
      <c r="K371">
        <f t="shared" ca="1" si="219"/>
        <v>61371</v>
      </c>
      <c r="L371">
        <f t="shared" ca="1" si="220"/>
        <v>11</v>
      </c>
      <c r="M371" t="str">
        <f t="shared" ca="1" si="221"/>
        <v>Prince Edward Island</v>
      </c>
      <c r="N371">
        <f t="shared" ca="1" si="241"/>
        <v>245484</v>
      </c>
      <c r="O371">
        <f t="shared" ca="1" si="222"/>
        <v>149554.52653550685</v>
      </c>
      <c r="P371">
        <f t="shared" ca="1" si="242"/>
        <v>142031.78897617629</v>
      </c>
      <c r="Q371">
        <f t="shared" ca="1" si="223"/>
        <v>40000</v>
      </c>
      <c r="R371">
        <f t="shared" ca="1" si="243"/>
        <v>68042.313331496262</v>
      </c>
      <c r="S371">
        <f t="shared" ca="1" si="244"/>
        <v>7783.988258757221</v>
      </c>
      <c r="T371">
        <f t="shared" ca="1" si="245"/>
        <v>395299.77723493351</v>
      </c>
      <c r="U371">
        <f t="shared" ca="1" si="246"/>
        <v>257596.83986700312</v>
      </c>
      <c r="V371">
        <f t="shared" ca="1" si="247"/>
        <v>137702.9373679304</v>
      </c>
      <c r="AF371" s="7">
        <f t="shared" ca="1" si="209"/>
        <v>0</v>
      </c>
      <c r="AG371">
        <f t="shared" ca="1" si="210"/>
        <v>1</v>
      </c>
      <c r="AI371" s="8"/>
      <c r="AN371" s="7">
        <f ca="1">IF(Table1[[#This Row],[Column5]]="Teaching",1,0)</f>
        <v>0</v>
      </c>
      <c r="AO371">
        <f ca="1">IF(Table1[[#This Row],[Column5]]="Health",1,0)</f>
        <v>0</v>
      </c>
      <c r="AP371">
        <f ca="1">IF(Table1[[#This Row],[Column5]]="IT",1,0)</f>
        <v>0</v>
      </c>
      <c r="AQ371">
        <f ca="1">IF(Table1[[#This Row],[Column5]]="Construction",1,0)</f>
        <v>0</v>
      </c>
      <c r="AR371">
        <f ca="1">IF(Table1[[#This Row],[Column5]]="Agriculture",1,0)</f>
        <v>0</v>
      </c>
      <c r="AS371">
        <f ca="1">IF(Table1[[#This Row],[Column5]]="General",1,0)</f>
        <v>1</v>
      </c>
      <c r="AT371" s="8"/>
      <c r="AZ371" s="7">
        <f t="shared" ca="1" si="240"/>
        <v>31676.348019649304</v>
      </c>
      <c r="BC371" s="8"/>
      <c r="BE371" s="7">
        <f t="shared" ca="1" si="224"/>
        <v>0</v>
      </c>
      <c r="BG371" s="8"/>
      <c r="BI371" s="7"/>
      <c r="BJ371" s="21">
        <f t="shared" ca="1" si="225"/>
        <v>0.39533799075047116</v>
      </c>
      <c r="BK371">
        <f t="shared" ca="1" si="226"/>
        <v>0</v>
      </c>
      <c r="BL371" s="8"/>
      <c r="BN371" s="7">
        <f t="shared" ca="1" si="227"/>
        <v>0</v>
      </c>
      <c r="BO371" s="42">
        <f t="shared" ca="1" si="228"/>
        <v>0</v>
      </c>
      <c r="BP371" s="42">
        <f t="shared" ca="1" si="229"/>
        <v>0</v>
      </c>
      <c r="BQ371" s="42">
        <f t="shared" ca="1" si="230"/>
        <v>0</v>
      </c>
      <c r="BR371" s="42">
        <f t="shared" ca="1" si="231"/>
        <v>0</v>
      </c>
      <c r="BS371" s="42">
        <f t="shared" ca="1" si="232"/>
        <v>0</v>
      </c>
      <c r="BT371" s="42">
        <f t="shared" ca="1" si="233"/>
        <v>67613</v>
      </c>
      <c r="BU371" s="42">
        <f t="shared" ca="1" si="234"/>
        <v>0</v>
      </c>
      <c r="BV371" s="42">
        <f t="shared" ca="1" si="235"/>
        <v>0</v>
      </c>
      <c r="BW371" s="42">
        <f t="shared" ca="1" si="236"/>
        <v>0</v>
      </c>
      <c r="BX371" s="8">
        <f t="shared" ca="1" si="237"/>
        <v>0</v>
      </c>
      <c r="BZ371" s="7">
        <f t="shared" ca="1" si="238"/>
        <v>0</v>
      </c>
      <c r="CA371" s="42"/>
      <c r="CB371" s="42"/>
      <c r="CC371" s="42"/>
      <c r="CD371" s="8"/>
      <c r="CF371" s="7">
        <f t="shared" ca="1" si="239"/>
        <v>43</v>
      </c>
      <c r="CG371" s="42"/>
      <c r="CH371" s="8"/>
    </row>
    <row r="372" spans="2:86" x14ac:dyDescent="0.3">
      <c r="B372">
        <f t="shared" ca="1" si="248"/>
        <v>2</v>
      </c>
      <c r="C372" t="str">
        <f t="shared" ca="1" si="249"/>
        <v>Women</v>
      </c>
      <c r="D372">
        <f t="shared" ca="1" si="250"/>
        <v>31</v>
      </c>
      <c r="E372">
        <f t="shared" ca="1" si="251"/>
        <v>1</v>
      </c>
      <c r="F372" t="str">
        <f ca="1">VLOOKUP(E372,$Y$4:$Z$10:Z377,2,0)</f>
        <v>Health</v>
      </c>
      <c r="G372">
        <f t="shared" ca="1" si="215"/>
        <v>3</v>
      </c>
      <c r="H372" t="str">
        <f t="shared" ca="1" si="216"/>
        <v>University</v>
      </c>
      <c r="I372">
        <f t="shared" ca="1" si="217"/>
        <v>4</v>
      </c>
      <c r="J372">
        <f t="shared" ca="1" si="218"/>
        <v>3</v>
      </c>
      <c r="K372">
        <f t="shared" ca="1" si="219"/>
        <v>87978</v>
      </c>
      <c r="L372">
        <f t="shared" ca="1" si="220"/>
        <v>1</v>
      </c>
      <c r="M372" t="str">
        <f t="shared" ca="1" si="221"/>
        <v>Yukon</v>
      </c>
      <c r="N372">
        <f t="shared" ca="1" si="241"/>
        <v>527868</v>
      </c>
      <c r="O372">
        <f t="shared" ca="1" si="222"/>
        <v>256177.39326211895</v>
      </c>
      <c r="P372">
        <f t="shared" ca="1" si="242"/>
        <v>93467.123214476509</v>
      </c>
      <c r="Q372">
        <f t="shared" ca="1" si="223"/>
        <v>84915</v>
      </c>
      <c r="R372">
        <f t="shared" ca="1" si="243"/>
        <v>88923.45402360108</v>
      </c>
      <c r="S372">
        <f t="shared" ca="1" si="244"/>
        <v>23277.72728703179</v>
      </c>
      <c r="T372">
        <f t="shared" ca="1" si="245"/>
        <v>644612.85050150834</v>
      </c>
      <c r="U372">
        <f t="shared" ca="1" si="246"/>
        <v>430015.84728572</v>
      </c>
      <c r="V372">
        <f t="shared" ca="1" si="247"/>
        <v>214597.00321578834</v>
      </c>
      <c r="AF372" s="7">
        <f t="shared" ca="1" si="209"/>
        <v>0</v>
      </c>
      <c r="AG372">
        <f t="shared" ca="1" si="210"/>
        <v>1</v>
      </c>
      <c r="AI372" s="8"/>
      <c r="AN372" s="7">
        <f ca="1">IF(Table1[[#This Row],[Column5]]="Teaching",1,0)</f>
        <v>0</v>
      </c>
      <c r="AO372">
        <f ca="1">IF(Table1[[#This Row],[Column5]]="Health",1,0)</f>
        <v>1</v>
      </c>
      <c r="AP372">
        <f ca="1">IF(Table1[[#This Row],[Column5]]="IT",1,0)</f>
        <v>0</v>
      </c>
      <c r="AQ372">
        <f ca="1">IF(Table1[[#This Row],[Column5]]="Construction",1,0)</f>
        <v>0</v>
      </c>
      <c r="AR372">
        <f ca="1">IF(Table1[[#This Row],[Column5]]="Agriculture",1,0)</f>
        <v>0</v>
      </c>
      <c r="AS372">
        <f ca="1">IF(Table1[[#This Row],[Column5]]="General",1,0)</f>
        <v>0</v>
      </c>
      <c r="AT372" s="8"/>
      <c r="AZ372" s="7">
        <f t="shared" ca="1" si="240"/>
        <v>47220.442882446761</v>
      </c>
      <c r="BC372" s="8"/>
      <c r="BE372" s="7">
        <f t="shared" ca="1" si="224"/>
        <v>0</v>
      </c>
      <c r="BG372" s="8"/>
      <c r="BI372" s="7"/>
      <c r="BJ372" s="21">
        <f t="shared" ca="1" si="225"/>
        <v>0.60922311244523819</v>
      </c>
      <c r="BK372">
        <f t="shared" ca="1" si="226"/>
        <v>0</v>
      </c>
      <c r="BL372" s="8"/>
      <c r="BN372" s="7">
        <f t="shared" ca="1" si="227"/>
        <v>0</v>
      </c>
      <c r="BO372" s="42">
        <f t="shared" ca="1" si="228"/>
        <v>0</v>
      </c>
      <c r="BP372" s="42">
        <f t="shared" ca="1" si="229"/>
        <v>0</v>
      </c>
      <c r="BQ372" s="42">
        <f t="shared" ca="1" si="230"/>
        <v>0</v>
      </c>
      <c r="BR372" s="42">
        <f t="shared" ca="1" si="231"/>
        <v>0</v>
      </c>
      <c r="BS372" s="42">
        <f t="shared" ca="1" si="232"/>
        <v>0</v>
      </c>
      <c r="BT372" s="42">
        <f t="shared" ca="1" si="233"/>
        <v>0</v>
      </c>
      <c r="BU372" s="42">
        <f t="shared" ca="1" si="234"/>
        <v>0</v>
      </c>
      <c r="BV372" s="42">
        <f t="shared" ca="1" si="235"/>
        <v>0</v>
      </c>
      <c r="BW372" s="42">
        <f t="shared" ca="1" si="236"/>
        <v>0</v>
      </c>
      <c r="BX372" s="8">
        <f t="shared" ca="1" si="237"/>
        <v>61371</v>
      </c>
      <c r="BZ372" s="7">
        <f t="shared" ca="1" si="238"/>
        <v>1</v>
      </c>
      <c r="CA372" s="42"/>
      <c r="CB372" s="42"/>
      <c r="CC372" s="42"/>
      <c r="CD372" s="8"/>
      <c r="CF372" s="7">
        <f t="shared" ca="1" si="239"/>
        <v>36</v>
      </c>
      <c r="CG372" s="42"/>
      <c r="CH372" s="8"/>
    </row>
    <row r="373" spans="2:86" x14ac:dyDescent="0.3">
      <c r="B373">
        <f t="shared" ca="1" si="248"/>
        <v>2</v>
      </c>
      <c r="C373" t="str">
        <f t="shared" ca="1" si="249"/>
        <v>Women</v>
      </c>
      <c r="D373">
        <f t="shared" ca="1" si="250"/>
        <v>35</v>
      </c>
      <c r="E373">
        <f t="shared" ca="1" si="251"/>
        <v>3</v>
      </c>
      <c r="F373" t="str">
        <f ca="1">VLOOKUP(E373,$Y$4:$Z$10:Z378,2,0)</f>
        <v>Teaching</v>
      </c>
      <c r="G373">
        <f t="shared" ca="1" si="215"/>
        <v>3</v>
      </c>
      <c r="H373" t="str">
        <f t="shared" ca="1" si="216"/>
        <v>University</v>
      </c>
      <c r="I373">
        <f t="shared" ca="1" si="217"/>
        <v>2</v>
      </c>
      <c r="J373">
        <f t="shared" ca="1" si="218"/>
        <v>3</v>
      </c>
      <c r="K373">
        <f t="shared" ca="1" si="219"/>
        <v>33403</v>
      </c>
      <c r="L373">
        <f t="shared" ca="1" si="220"/>
        <v>1</v>
      </c>
      <c r="M373" t="str">
        <f t="shared" ca="1" si="221"/>
        <v>Yukon</v>
      </c>
      <c r="N373">
        <f t="shared" ca="1" si="241"/>
        <v>133612</v>
      </c>
      <c r="O373">
        <f t="shared" ca="1" si="222"/>
        <v>63785.841346466703</v>
      </c>
      <c r="P373">
        <f t="shared" ca="1" si="242"/>
        <v>10170.12075543225</v>
      </c>
      <c r="Q373">
        <f t="shared" ca="1" si="223"/>
        <v>2916</v>
      </c>
      <c r="R373">
        <f t="shared" ca="1" si="243"/>
        <v>33749.819278749739</v>
      </c>
      <c r="S373">
        <f t="shared" ca="1" si="244"/>
        <v>16403.584927227941</v>
      </c>
      <c r="T373">
        <f t="shared" ca="1" si="245"/>
        <v>160185.70568266019</v>
      </c>
      <c r="U373">
        <f t="shared" ca="1" si="246"/>
        <v>100451.66062521645</v>
      </c>
      <c r="V373">
        <f t="shared" ca="1" si="247"/>
        <v>59734.045057443742</v>
      </c>
      <c r="AF373" s="7">
        <f t="shared" ca="1" si="209"/>
        <v>1</v>
      </c>
      <c r="AG373">
        <f t="shared" ca="1" si="210"/>
        <v>0</v>
      </c>
      <c r="AI373" s="8"/>
      <c r="AN373" s="7">
        <f ca="1">IF(Table1[[#This Row],[Column5]]="Teaching",1,0)</f>
        <v>1</v>
      </c>
      <c r="AO373">
        <f ca="1">IF(Table1[[#This Row],[Column5]]="Health",1,0)</f>
        <v>0</v>
      </c>
      <c r="AP373">
        <f ca="1">IF(Table1[[#This Row],[Column5]]="IT",1,0)</f>
        <v>0</v>
      </c>
      <c r="AQ373">
        <f ca="1">IF(Table1[[#This Row],[Column5]]="Construction",1,0)</f>
        <v>0</v>
      </c>
      <c r="AR373">
        <f ca="1">IF(Table1[[#This Row],[Column5]]="Agriculture",1,0)</f>
        <v>0</v>
      </c>
      <c r="AS373">
        <f ca="1">IF(Table1[[#This Row],[Column5]]="General",1,0)</f>
        <v>0</v>
      </c>
      <c r="AT373" s="8"/>
      <c r="AZ373" s="7">
        <f t="shared" ca="1" si="240"/>
        <v>47343.929658725428</v>
      </c>
      <c r="BC373" s="8"/>
      <c r="BE373" s="7">
        <f t="shared" ca="1" si="224"/>
        <v>0</v>
      </c>
      <c r="BG373" s="8"/>
      <c r="BI373" s="7"/>
      <c r="BJ373" s="21">
        <f t="shared" ca="1" si="225"/>
        <v>0.48530578338167674</v>
      </c>
      <c r="BK373">
        <f t="shared" ca="1" si="226"/>
        <v>0</v>
      </c>
      <c r="BL373" s="8"/>
      <c r="BN373" s="7">
        <f t="shared" ca="1" si="227"/>
        <v>0</v>
      </c>
      <c r="BO373" s="42">
        <f t="shared" ca="1" si="228"/>
        <v>0</v>
      </c>
      <c r="BP373" s="42">
        <f t="shared" ca="1" si="229"/>
        <v>0</v>
      </c>
      <c r="BQ373" s="42">
        <f t="shared" ca="1" si="230"/>
        <v>0</v>
      </c>
      <c r="BR373" s="42">
        <f t="shared" ca="1" si="231"/>
        <v>0</v>
      </c>
      <c r="BS373" s="42">
        <f t="shared" ca="1" si="232"/>
        <v>0</v>
      </c>
      <c r="BT373" s="42">
        <f t="shared" ca="1" si="233"/>
        <v>0</v>
      </c>
      <c r="BU373" s="42">
        <f t="shared" ca="1" si="234"/>
        <v>0</v>
      </c>
      <c r="BV373" s="42">
        <f t="shared" ca="1" si="235"/>
        <v>0</v>
      </c>
      <c r="BW373" s="42">
        <f t="shared" ca="1" si="236"/>
        <v>0</v>
      </c>
      <c r="BX373" s="8">
        <f t="shared" ca="1" si="237"/>
        <v>0</v>
      </c>
      <c r="BZ373" s="7">
        <f t="shared" ca="1" si="238"/>
        <v>1</v>
      </c>
      <c r="CA373" s="42"/>
      <c r="CB373" s="42"/>
      <c r="CC373" s="42"/>
      <c r="CD373" s="8"/>
      <c r="CF373" s="7">
        <f t="shared" ca="1" si="239"/>
        <v>31</v>
      </c>
      <c r="CG373" s="42"/>
      <c r="CH373" s="8"/>
    </row>
    <row r="374" spans="2:86" x14ac:dyDescent="0.3">
      <c r="B374">
        <f t="shared" ca="1" si="248"/>
        <v>1</v>
      </c>
      <c r="C374" t="str">
        <f t="shared" ca="1" si="249"/>
        <v>Men</v>
      </c>
      <c r="D374">
        <f t="shared" ca="1" si="250"/>
        <v>45</v>
      </c>
      <c r="E374">
        <f t="shared" ca="1" si="251"/>
        <v>4</v>
      </c>
      <c r="F374" t="str">
        <f ca="1">VLOOKUP(E374,$Y$4:$Z$10:Z379,2,0)</f>
        <v>IT</v>
      </c>
      <c r="G374">
        <f t="shared" ca="1" si="215"/>
        <v>4</v>
      </c>
      <c r="H374" t="str">
        <f t="shared" ca="1" si="216"/>
        <v>Technical</v>
      </c>
      <c r="I374">
        <f t="shared" ca="1" si="217"/>
        <v>3</v>
      </c>
      <c r="J374">
        <f t="shared" ca="1" si="218"/>
        <v>3</v>
      </c>
      <c r="K374">
        <f t="shared" ca="1" si="219"/>
        <v>73071</v>
      </c>
      <c r="L374">
        <f t="shared" ca="1" si="220"/>
        <v>2</v>
      </c>
      <c r="M374" t="str">
        <f t="shared" ca="1" si="221"/>
        <v>BC</v>
      </c>
      <c r="N374">
        <f t="shared" ca="1" si="241"/>
        <v>219213</v>
      </c>
      <c r="O374">
        <f t="shared" ca="1" si="222"/>
        <v>144241.82737088937</v>
      </c>
      <c r="P374">
        <f t="shared" ca="1" si="242"/>
        <v>69100.606749722938</v>
      </c>
      <c r="Q374">
        <f t="shared" ca="1" si="223"/>
        <v>39337</v>
      </c>
      <c r="R374">
        <f t="shared" ca="1" si="243"/>
        <v>121683.88131154412</v>
      </c>
      <c r="S374">
        <f t="shared" ca="1" si="244"/>
        <v>103768.97173348872</v>
      </c>
      <c r="T374">
        <f t="shared" ca="1" si="245"/>
        <v>392082.57848321169</v>
      </c>
      <c r="U374">
        <f t="shared" ca="1" si="246"/>
        <v>305262.70868243347</v>
      </c>
      <c r="V374">
        <f t="shared" ca="1" si="247"/>
        <v>86819.869800778222</v>
      </c>
      <c r="AF374" s="7">
        <f t="shared" ca="1" si="209"/>
        <v>1</v>
      </c>
      <c r="AG374">
        <f t="shared" ca="1" si="210"/>
        <v>0</v>
      </c>
      <c r="AI374" s="8"/>
      <c r="AN374" s="7">
        <f ca="1">IF(Table1[[#This Row],[Column5]]="Teaching",1,0)</f>
        <v>0</v>
      </c>
      <c r="AO374">
        <f ca="1">IF(Table1[[#This Row],[Column5]]="Health",1,0)</f>
        <v>0</v>
      </c>
      <c r="AP374">
        <f ca="1">IF(Table1[[#This Row],[Column5]]="IT",1,0)</f>
        <v>1</v>
      </c>
      <c r="AQ374">
        <f ca="1">IF(Table1[[#This Row],[Column5]]="Construction",1,0)</f>
        <v>0</v>
      </c>
      <c r="AR374">
        <f ca="1">IF(Table1[[#This Row],[Column5]]="Agriculture",1,0)</f>
        <v>0</v>
      </c>
      <c r="AS374">
        <f ca="1">IF(Table1[[#This Row],[Column5]]="General",1,0)</f>
        <v>0</v>
      </c>
      <c r="AT374" s="8"/>
      <c r="AZ374" s="7">
        <f t="shared" ca="1" si="240"/>
        <v>31155.707738158835</v>
      </c>
      <c r="BC374" s="8"/>
      <c r="BE374" s="7">
        <f t="shared" ca="1" si="224"/>
        <v>0</v>
      </c>
      <c r="BG374" s="8"/>
      <c r="BI374" s="7"/>
      <c r="BJ374" s="21">
        <f t="shared" ca="1" si="225"/>
        <v>0.47739605234909066</v>
      </c>
      <c r="BK374">
        <f t="shared" ca="1" si="226"/>
        <v>0</v>
      </c>
      <c r="BL374" s="8"/>
      <c r="BN374" s="7">
        <f t="shared" ca="1" si="227"/>
        <v>33403</v>
      </c>
      <c r="BO374" s="42">
        <f t="shared" ca="1" si="228"/>
        <v>0</v>
      </c>
      <c r="BP374" s="42">
        <f t="shared" ca="1" si="229"/>
        <v>0</v>
      </c>
      <c r="BQ374" s="42">
        <f t="shared" ca="1" si="230"/>
        <v>0</v>
      </c>
      <c r="BR374" s="42">
        <f t="shared" ca="1" si="231"/>
        <v>0</v>
      </c>
      <c r="BS374" s="42">
        <f t="shared" ca="1" si="232"/>
        <v>0</v>
      </c>
      <c r="BT374" s="42">
        <f t="shared" ca="1" si="233"/>
        <v>0</v>
      </c>
      <c r="BU374" s="42">
        <f t="shared" ca="1" si="234"/>
        <v>0</v>
      </c>
      <c r="BV374" s="42">
        <f t="shared" ca="1" si="235"/>
        <v>0</v>
      </c>
      <c r="BW374" s="42">
        <f t="shared" ca="1" si="236"/>
        <v>0</v>
      </c>
      <c r="BX374" s="8">
        <f t="shared" ca="1" si="237"/>
        <v>0</v>
      </c>
      <c r="BZ374" s="7">
        <f t="shared" ca="1" si="238"/>
        <v>1</v>
      </c>
      <c r="CA374" s="42"/>
      <c r="CB374" s="42"/>
      <c r="CC374" s="42"/>
      <c r="CD374" s="8"/>
      <c r="CF374" s="7">
        <f t="shared" ca="1" si="239"/>
        <v>35</v>
      </c>
      <c r="CG374" s="42"/>
      <c r="CH374" s="8"/>
    </row>
    <row r="375" spans="2:86" x14ac:dyDescent="0.3">
      <c r="B375">
        <f t="shared" ca="1" si="248"/>
        <v>1</v>
      </c>
      <c r="C375" t="str">
        <f t="shared" ca="1" si="249"/>
        <v>Men</v>
      </c>
      <c r="D375">
        <f t="shared" ca="1" si="250"/>
        <v>35</v>
      </c>
      <c r="E375">
        <f t="shared" ca="1" si="251"/>
        <v>2</v>
      </c>
      <c r="F375" t="str">
        <f ca="1">VLOOKUP(E375,$Y$4:$Z$10:Z380,2,0)</f>
        <v>Construction</v>
      </c>
      <c r="G375">
        <f t="shared" ca="1" si="215"/>
        <v>2</v>
      </c>
      <c r="H375" t="str">
        <f t="shared" ca="1" si="216"/>
        <v>College</v>
      </c>
      <c r="I375">
        <f t="shared" ca="1" si="217"/>
        <v>0</v>
      </c>
      <c r="J375">
        <f t="shared" ca="1" si="218"/>
        <v>2</v>
      </c>
      <c r="K375">
        <f t="shared" ca="1" si="219"/>
        <v>73060</v>
      </c>
      <c r="L375">
        <f t="shared" ca="1" si="220"/>
        <v>6</v>
      </c>
      <c r="M375" t="str">
        <f t="shared" ca="1" si="221"/>
        <v>Manitoba</v>
      </c>
      <c r="N375">
        <f t="shared" ca="1" si="241"/>
        <v>219180</v>
      </c>
      <c r="O375">
        <f t="shared" ca="1" si="222"/>
        <v>137987.45010903126</v>
      </c>
      <c r="P375">
        <f t="shared" ca="1" si="242"/>
        <v>139936.77182930347</v>
      </c>
      <c r="Q375">
        <f t="shared" ca="1" si="223"/>
        <v>110886</v>
      </c>
      <c r="R375">
        <f t="shared" ca="1" si="243"/>
        <v>99400.808266427906</v>
      </c>
      <c r="S375">
        <f t="shared" ca="1" si="244"/>
        <v>88089.291626998049</v>
      </c>
      <c r="T375">
        <f t="shared" ca="1" si="245"/>
        <v>447206.06345630152</v>
      </c>
      <c r="U375">
        <f t="shared" ca="1" si="246"/>
        <v>348274.25837545918</v>
      </c>
      <c r="V375">
        <f t="shared" ca="1" si="247"/>
        <v>98931.805080842343</v>
      </c>
      <c r="AF375" s="7">
        <f t="shared" ca="1" si="209"/>
        <v>1</v>
      </c>
      <c r="AG375">
        <f t="shared" ca="1" si="210"/>
        <v>0</v>
      </c>
      <c r="AI375" s="8"/>
      <c r="AN375" s="7">
        <f ca="1">IF(Table1[[#This Row],[Column5]]="Teaching",1,0)</f>
        <v>0</v>
      </c>
      <c r="AO375">
        <f ca="1">IF(Table1[[#This Row],[Column5]]="Health",1,0)</f>
        <v>0</v>
      </c>
      <c r="AP375">
        <f ca="1">IF(Table1[[#This Row],[Column5]]="IT",1,0)</f>
        <v>0</v>
      </c>
      <c r="AQ375">
        <f ca="1">IF(Table1[[#This Row],[Column5]]="Construction",1,0)</f>
        <v>1</v>
      </c>
      <c r="AR375">
        <f ca="1">IF(Table1[[#This Row],[Column5]]="Agriculture",1,0)</f>
        <v>0</v>
      </c>
      <c r="AS375">
        <f ca="1">IF(Table1[[#This Row],[Column5]]="General",1,0)</f>
        <v>0</v>
      </c>
      <c r="AT375" s="8"/>
      <c r="AZ375" s="7">
        <f t="shared" ca="1" si="240"/>
        <v>3390.0402518107499</v>
      </c>
      <c r="BC375" s="8"/>
      <c r="BE375" s="7">
        <f t="shared" ca="1" si="224"/>
        <v>1</v>
      </c>
      <c r="BG375" s="8"/>
      <c r="BI375" s="7"/>
      <c r="BJ375" s="21">
        <f t="shared" ca="1" si="225"/>
        <v>0.65799850999205967</v>
      </c>
      <c r="BK375">
        <f t="shared" ca="1" si="226"/>
        <v>0</v>
      </c>
      <c r="BL375" s="8"/>
      <c r="BN375" s="7">
        <f t="shared" ca="1" si="227"/>
        <v>73071</v>
      </c>
      <c r="BO375" s="42">
        <f t="shared" ca="1" si="228"/>
        <v>73071</v>
      </c>
      <c r="BP375" s="42">
        <f t="shared" ca="1" si="229"/>
        <v>0</v>
      </c>
      <c r="BQ375" s="42">
        <f t="shared" ca="1" si="230"/>
        <v>0</v>
      </c>
      <c r="BR375" s="42">
        <f t="shared" ca="1" si="231"/>
        <v>0</v>
      </c>
      <c r="BS375" s="42">
        <f t="shared" ca="1" si="232"/>
        <v>0</v>
      </c>
      <c r="BT375" s="42">
        <f t="shared" ca="1" si="233"/>
        <v>0</v>
      </c>
      <c r="BU375" s="42">
        <f t="shared" ca="1" si="234"/>
        <v>0</v>
      </c>
      <c r="BV375" s="42">
        <f t="shared" ca="1" si="235"/>
        <v>0</v>
      </c>
      <c r="BW375" s="42">
        <f t="shared" ca="1" si="236"/>
        <v>0</v>
      </c>
      <c r="BX375" s="8">
        <f t="shared" ca="1" si="237"/>
        <v>0</v>
      </c>
      <c r="BZ375" s="7">
        <f t="shared" ca="1" si="238"/>
        <v>1</v>
      </c>
      <c r="CA375" s="42"/>
      <c r="CB375" s="42"/>
      <c r="CC375" s="42"/>
      <c r="CD375" s="8"/>
      <c r="CF375" s="7">
        <f t="shared" ca="1" si="239"/>
        <v>45</v>
      </c>
      <c r="CG375" s="42"/>
      <c r="CH375" s="8"/>
    </row>
    <row r="376" spans="2:86" x14ac:dyDescent="0.3">
      <c r="B376">
        <f t="shared" ca="1" si="248"/>
        <v>1</v>
      </c>
      <c r="C376" t="str">
        <f t="shared" ca="1" si="249"/>
        <v>Men</v>
      </c>
      <c r="D376">
        <f t="shared" ca="1" si="250"/>
        <v>37</v>
      </c>
      <c r="E376">
        <f t="shared" ca="1" si="251"/>
        <v>6</v>
      </c>
      <c r="F376" t="str">
        <f ca="1">VLOOKUP(E376,$Y$4:$Z$10:Z381,2,0)</f>
        <v>Agriculture</v>
      </c>
      <c r="G376">
        <f t="shared" ca="1" si="215"/>
        <v>2</v>
      </c>
      <c r="H376" t="str">
        <f t="shared" ca="1" si="216"/>
        <v>College</v>
      </c>
      <c r="I376">
        <f t="shared" ca="1" si="217"/>
        <v>4</v>
      </c>
      <c r="J376">
        <f t="shared" ca="1" si="218"/>
        <v>2</v>
      </c>
      <c r="K376">
        <f t="shared" ca="1" si="219"/>
        <v>58849</v>
      </c>
      <c r="L376">
        <f t="shared" ca="1" si="220"/>
        <v>11</v>
      </c>
      <c r="M376" t="str">
        <f t="shared" ca="1" si="221"/>
        <v>Prince Edward Island</v>
      </c>
      <c r="N376">
        <f t="shared" ca="1" si="241"/>
        <v>235396</v>
      </c>
      <c r="O376">
        <f t="shared" ca="1" si="222"/>
        <v>8544.4366423532592</v>
      </c>
      <c r="P376">
        <f t="shared" ca="1" si="242"/>
        <v>30069.549670370445</v>
      </c>
      <c r="Q376">
        <f t="shared" ca="1" si="223"/>
        <v>7030</v>
      </c>
      <c r="R376">
        <f t="shared" ca="1" si="243"/>
        <v>53801.359540465157</v>
      </c>
      <c r="S376">
        <f t="shared" ca="1" si="244"/>
        <v>32785.796105945803</v>
      </c>
      <c r="T376">
        <f t="shared" ca="1" si="245"/>
        <v>298251.34577631624</v>
      </c>
      <c r="U376">
        <f t="shared" ca="1" si="246"/>
        <v>69375.79618281842</v>
      </c>
      <c r="V376">
        <f t="shared" ca="1" si="247"/>
        <v>228875.54959349782</v>
      </c>
      <c r="AF376" s="7">
        <f t="shared" ca="1" si="209"/>
        <v>1</v>
      </c>
      <c r="AG376">
        <f t="shared" ca="1" si="210"/>
        <v>0</v>
      </c>
      <c r="AI376" s="8"/>
      <c r="AN376" s="7">
        <f ca="1">IF(Table1[[#This Row],[Column5]]="Teaching",1,0)</f>
        <v>0</v>
      </c>
      <c r="AO376">
        <f ca="1">IF(Table1[[#This Row],[Column5]]="Health",1,0)</f>
        <v>0</v>
      </c>
      <c r="AP376">
        <f ca="1">IF(Table1[[#This Row],[Column5]]="IT",1,0)</f>
        <v>0</v>
      </c>
      <c r="AQ376">
        <f ca="1">IF(Table1[[#This Row],[Column5]]="Construction",1,0)</f>
        <v>0</v>
      </c>
      <c r="AR376">
        <f ca="1">IF(Table1[[#This Row],[Column5]]="Agriculture",1,0)</f>
        <v>1</v>
      </c>
      <c r="AS376">
        <f ca="1">IF(Table1[[#This Row],[Column5]]="General",1,0)</f>
        <v>0</v>
      </c>
      <c r="AT376" s="8"/>
      <c r="AZ376" s="7">
        <f t="shared" ca="1" si="240"/>
        <v>23033.53558324098</v>
      </c>
      <c r="BC376" s="8"/>
      <c r="BE376" s="7">
        <f t="shared" ca="1" si="224"/>
        <v>0</v>
      </c>
      <c r="BG376" s="8"/>
      <c r="BI376" s="7"/>
      <c r="BJ376" s="21">
        <f t="shared" ca="1" si="225"/>
        <v>0.62956223245292109</v>
      </c>
      <c r="BK376">
        <f t="shared" ca="1" si="226"/>
        <v>0</v>
      </c>
      <c r="BL376" s="8"/>
      <c r="BN376" s="7">
        <f t="shared" ca="1" si="227"/>
        <v>0</v>
      </c>
      <c r="BO376" s="42">
        <f t="shared" ca="1" si="228"/>
        <v>0</v>
      </c>
      <c r="BP376" s="42">
        <f t="shared" ca="1" si="229"/>
        <v>0</v>
      </c>
      <c r="BQ376" s="42">
        <f t="shared" ca="1" si="230"/>
        <v>0</v>
      </c>
      <c r="BR376" s="42">
        <f t="shared" ca="1" si="231"/>
        <v>0</v>
      </c>
      <c r="BS376" s="42">
        <f t="shared" ca="1" si="232"/>
        <v>73060</v>
      </c>
      <c r="BT376" s="42">
        <f t="shared" ca="1" si="233"/>
        <v>0</v>
      </c>
      <c r="BU376" s="42">
        <f t="shared" ca="1" si="234"/>
        <v>0</v>
      </c>
      <c r="BV376" s="42">
        <f t="shared" ca="1" si="235"/>
        <v>0</v>
      </c>
      <c r="BW376" s="42">
        <f t="shared" ca="1" si="236"/>
        <v>0</v>
      </c>
      <c r="BX376" s="8">
        <f t="shared" ca="1" si="237"/>
        <v>0</v>
      </c>
      <c r="BZ376" s="7">
        <f t="shared" ca="1" si="238"/>
        <v>1</v>
      </c>
      <c r="CA376" s="42"/>
      <c r="CB376" s="42"/>
      <c r="CC376" s="42"/>
      <c r="CD376" s="8"/>
      <c r="CF376" s="7">
        <f t="shared" ca="1" si="239"/>
        <v>35</v>
      </c>
      <c r="CG376" s="42"/>
      <c r="CH376" s="8"/>
    </row>
    <row r="377" spans="2:86" x14ac:dyDescent="0.3">
      <c r="B377">
        <f t="shared" ca="1" si="248"/>
        <v>1</v>
      </c>
      <c r="C377" t="str">
        <f t="shared" ca="1" si="249"/>
        <v>Men</v>
      </c>
      <c r="D377">
        <f t="shared" ca="1" si="250"/>
        <v>26</v>
      </c>
      <c r="E377">
        <f t="shared" ca="1" si="251"/>
        <v>2</v>
      </c>
      <c r="F377" t="str">
        <f ca="1">VLOOKUP(E377,$Y$4:$Z$10:Z382,2,0)</f>
        <v>Construction</v>
      </c>
      <c r="G377">
        <f t="shared" ca="1" si="215"/>
        <v>5</v>
      </c>
      <c r="H377" t="str">
        <f t="shared" ca="1" si="216"/>
        <v>Other</v>
      </c>
      <c r="I377">
        <f t="shared" ca="1" si="217"/>
        <v>1</v>
      </c>
      <c r="J377">
        <f t="shared" ca="1" si="218"/>
        <v>1</v>
      </c>
      <c r="K377">
        <f t="shared" ca="1" si="219"/>
        <v>32261</v>
      </c>
      <c r="L377">
        <f t="shared" ca="1" si="220"/>
        <v>4</v>
      </c>
      <c r="M377" t="str">
        <f t="shared" ca="1" si="221"/>
        <v>Alberta</v>
      </c>
      <c r="N377">
        <f t="shared" ca="1" si="241"/>
        <v>161305</v>
      </c>
      <c r="O377">
        <f t="shared" ca="1" si="222"/>
        <v>147822.21175618973</v>
      </c>
      <c r="P377">
        <f t="shared" ca="1" si="242"/>
        <v>5742.252389976943</v>
      </c>
      <c r="Q377">
        <f t="shared" ca="1" si="223"/>
        <v>3483</v>
      </c>
      <c r="R377">
        <f t="shared" ca="1" si="243"/>
        <v>53150.975246448805</v>
      </c>
      <c r="S377">
        <f t="shared" ca="1" si="244"/>
        <v>9621.9752171679265</v>
      </c>
      <c r="T377">
        <f t="shared" ca="1" si="245"/>
        <v>176669.22760714486</v>
      </c>
      <c r="U377">
        <f t="shared" ca="1" si="246"/>
        <v>204456.18700263853</v>
      </c>
      <c r="V377">
        <f t="shared" ca="1" si="247"/>
        <v>-27786.959395493672</v>
      </c>
      <c r="AF377" s="7">
        <f t="shared" ca="1" si="209"/>
        <v>1</v>
      </c>
      <c r="AG377">
        <f t="shared" ca="1" si="210"/>
        <v>0</v>
      </c>
      <c r="AI377" s="8"/>
      <c r="AN377" s="7">
        <f ca="1">IF(Table1[[#This Row],[Column5]]="Teaching",1,0)</f>
        <v>0</v>
      </c>
      <c r="AO377">
        <f ca="1">IF(Table1[[#This Row],[Column5]]="Health",1,0)</f>
        <v>0</v>
      </c>
      <c r="AP377">
        <f ca="1">IF(Table1[[#This Row],[Column5]]="IT",1,0)</f>
        <v>0</v>
      </c>
      <c r="AQ377">
        <f ca="1">IF(Table1[[#This Row],[Column5]]="Construction",1,0)</f>
        <v>1</v>
      </c>
      <c r="AR377">
        <f ca="1">IF(Table1[[#This Row],[Column5]]="Agriculture",1,0)</f>
        <v>0</v>
      </c>
      <c r="AS377">
        <f ca="1">IF(Table1[[#This Row],[Column5]]="General",1,0)</f>
        <v>0</v>
      </c>
      <c r="AT377" s="8"/>
      <c r="AZ377" s="7">
        <f t="shared" ca="1" si="240"/>
        <v>69968.385914651735</v>
      </c>
      <c r="BC377" s="8"/>
      <c r="BE377" s="7">
        <f t="shared" ca="1" si="224"/>
        <v>0</v>
      </c>
      <c r="BG377" s="8"/>
      <c r="BI377" s="7"/>
      <c r="BJ377" s="21">
        <f t="shared" ca="1" si="225"/>
        <v>3.6298138635971977E-2</v>
      </c>
      <c r="BK377">
        <f t="shared" ca="1" si="226"/>
        <v>1</v>
      </c>
      <c r="BL377" s="8"/>
      <c r="BN377" s="7">
        <f t="shared" ca="1" si="227"/>
        <v>0</v>
      </c>
      <c r="BO377" s="42">
        <f t="shared" ca="1" si="228"/>
        <v>0</v>
      </c>
      <c r="BP377" s="42">
        <f t="shared" ca="1" si="229"/>
        <v>0</v>
      </c>
      <c r="BQ377" s="42">
        <f t="shared" ca="1" si="230"/>
        <v>0</v>
      </c>
      <c r="BR377" s="42">
        <f t="shared" ca="1" si="231"/>
        <v>0</v>
      </c>
      <c r="BS377" s="42">
        <f t="shared" ca="1" si="232"/>
        <v>0</v>
      </c>
      <c r="BT377" s="42">
        <f t="shared" ca="1" si="233"/>
        <v>0</v>
      </c>
      <c r="BU377" s="42">
        <f t="shared" ca="1" si="234"/>
        <v>0</v>
      </c>
      <c r="BV377" s="42">
        <f t="shared" ca="1" si="235"/>
        <v>0</v>
      </c>
      <c r="BW377" s="42">
        <f t="shared" ca="1" si="236"/>
        <v>0</v>
      </c>
      <c r="BX377" s="8">
        <f t="shared" ca="1" si="237"/>
        <v>58849</v>
      </c>
      <c r="BZ377" s="7">
        <f t="shared" ca="1" si="238"/>
        <v>0</v>
      </c>
      <c r="CA377" s="42"/>
      <c r="CB377" s="42"/>
      <c r="CC377" s="42"/>
      <c r="CD377" s="8"/>
      <c r="CF377" s="7">
        <f t="shared" ca="1" si="239"/>
        <v>37</v>
      </c>
      <c r="CG377" s="42"/>
      <c r="CH377" s="8"/>
    </row>
    <row r="378" spans="2:86" x14ac:dyDescent="0.3">
      <c r="B378">
        <f t="shared" ca="1" si="248"/>
        <v>1</v>
      </c>
      <c r="C378" t="str">
        <f t="shared" ca="1" si="249"/>
        <v>Men</v>
      </c>
      <c r="D378">
        <f t="shared" ca="1" si="250"/>
        <v>41</v>
      </c>
      <c r="E378">
        <f t="shared" ca="1" si="251"/>
        <v>6</v>
      </c>
      <c r="F378" t="str">
        <f ca="1">VLOOKUP(E378,$Y$4:$Z$10:Z383,2,0)</f>
        <v>Agriculture</v>
      </c>
      <c r="G378">
        <f t="shared" ca="1" si="215"/>
        <v>3</v>
      </c>
      <c r="H378" t="str">
        <f t="shared" ca="1" si="216"/>
        <v>University</v>
      </c>
      <c r="I378">
        <f t="shared" ca="1" si="217"/>
        <v>3</v>
      </c>
      <c r="J378">
        <f t="shared" ca="1" si="218"/>
        <v>2</v>
      </c>
      <c r="K378">
        <f t="shared" ca="1" si="219"/>
        <v>62710</v>
      </c>
      <c r="L378">
        <f t="shared" ca="1" si="220"/>
        <v>2</v>
      </c>
      <c r="M378" t="str">
        <f t="shared" ca="1" si="221"/>
        <v>BC</v>
      </c>
      <c r="N378">
        <f t="shared" ca="1" si="241"/>
        <v>313550</v>
      </c>
      <c r="O378">
        <f t="shared" ca="1" si="222"/>
        <v>160375.950812372</v>
      </c>
      <c r="P378">
        <f t="shared" ca="1" si="242"/>
        <v>54060.015832322235</v>
      </c>
      <c r="Q378">
        <f t="shared" ca="1" si="223"/>
        <v>1953</v>
      </c>
      <c r="R378">
        <f t="shared" ca="1" si="243"/>
        <v>82673.863685202916</v>
      </c>
      <c r="S378">
        <f t="shared" ca="1" si="244"/>
        <v>34942.637559104565</v>
      </c>
      <c r="T378">
        <f t="shared" ca="1" si="245"/>
        <v>402552.65339142678</v>
      </c>
      <c r="U378">
        <f t="shared" ca="1" si="246"/>
        <v>245002.81449757493</v>
      </c>
      <c r="V378">
        <f t="shared" ca="1" si="247"/>
        <v>157549.83889385185</v>
      </c>
      <c r="AF378" s="7">
        <f t="shared" ca="1" si="209"/>
        <v>0</v>
      </c>
      <c r="AG378">
        <f t="shared" ca="1" si="210"/>
        <v>1</v>
      </c>
      <c r="AI378" s="8"/>
      <c r="AN378" s="7">
        <f ca="1">IF(Table1[[#This Row],[Column5]]="Teaching",1,0)</f>
        <v>0</v>
      </c>
      <c r="AO378">
        <f ca="1">IF(Table1[[#This Row],[Column5]]="Health",1,0)</f>
        <v>0</v>
      </c>
      <c r="AP378">
        <f ca="1">IF(Table1[[#This Row],[Column5]]="IT",1,0)</f>
        <v>0</v>
      </c>
      <c r="AQ378">
        <f ca="1">IF(Table1[[#This Row],[Column5]]="Construction",1,0)</f>
        <v>0</v>
      </c>
      <c r="AR378">
        <f ca="1">IF(Table1[[#This Row],[Column5]]="Agriculture",1,0)</f>
        <v>1</v>
      </c>
      <c r="AS378">
        <f ca="1">IF(Table1[[#This Row],[Column5]]="General",1,0)</f>
        <v>0</v>
      </c>
      <c r="AT378" s="8"/>
      <c r="AZ378" s="7">
        <f t="shared" ca="1" si="240"/>
        <v>15034.774835185222</v>
      </c>
      <c r="BC378" s="8"/>
      <c r="BE378" s="7">
        <f t="shared" ca="1" si="224"/>
        <v>0</v>
      </c>
      <c r="BG378" s="8"/>
      <c r="BI378" s="7"/>
      <c r="BJ378" s="21">
        <f t="shared" ca="1" si="225"/>
        <v>0.91641431918533045</v>
      </c>
      <c r="BK378">
        <f t="shared" ca="1" si="226"/>
        <v>0</v>
      </c>
      <c r="BL378" s="8"/>
      <c r="BN378" s="7">
        <f t="shared" ca="1" si="227"/>
        <v>0</v>
      </c>
      <c r="BO378" s="42">
        <f t="shared" ca="1" si="228"/>
        <v>0</v>
      </c>
      <c r="BP378" s="42">
        <f t="shared" ca="1" si="229"/>
        <v>0</v>
      </c>
      <c r="BQ378" s="42">
        <f t="shared" ca="1" si="230"/>
        <v>32261</v>
      </c>
      <c r="BR378" s="42">
        <f t="shared" ca="1" si="231"/>
        <v>0</v>
      </c>
      <c r="BS378" s="42">
        <f t="shared" ca="1" si="232"/>
        <v>0</v>
      </c>
      <c r="BT378" s="42">
        <f t="shared" ca="1" si="233"/>
        <v>0</v>
      </c>
      <c r="BU378" s="42">
        <f t="shared" ca="1" si="234"/>
        <v>0</v>
      </c>
      <c r="BV378" s="42">
        <f t="shared" ca="1" si="235"/>
        <v>0</v>
      </c>
      <c r="BW378" s="42">
        <f t="shared" ca="1" si="236"/>
        <v>0</v>
      </c>
      <c r="BX378" s="8">
        <f t="shared" ca="1" si="237"/>
        <v>0</v>
      </c>
      <c r="BZ378" s="7">
        <f t="shared" ca="1" si="238"/>
        <v>1</v>
      </c>
      <c r="CA378" s="42"/>
      <c r="CB378" s="42"/>
      <c r="CC378" s="42"/>
      <c r="CD378" s="8"/>
      <c r="CF378" s="7">
        <f t="shared" ca="1" si="239"/>
        <v>0</v>
      </c>
      <c r="CG378" s="42"/>
      <c r="CH378" s="8"/>
    </row>
    <row r="379" spans="2:86" x14ac:dyDescent="0.3">
      <c r="B379">
        <f t="shared" ca="1" si="248"/>
        <v>2</v>
      </c>
      <c r="C379" t="str">
        <f t="shared" ca="1" si="249"/>
        <v>Women</v>
      </c>
      <c r="D379">
        <f t="shared" ca="1" si="250"/>
        <v>27</v>
      </c>
      <c r="E379">
        <f t="shared" ca="1" si="251"/>
        <v>6</v>
      </c>
      <c r="F379" t="str">
        <f ca="1">VLOOKUP(E379,$Y$4:$Z$10:Z384,2,0)</f>
        <v>Agriculture</v>
      </c>
      <c r="G379">
        <f t="shared" ca="1" si="215"/>
        <v>2</v>
      </c>
      <c r="H379" t="str">
        <f t="shared" ca="1" si="216"/>
        <v>College</v>
      </c>
      <c r="I379">
        <f t="shared" ca="1" si="217"/>
        <v>2</v>
      </c>
      <c r="J379">
        <f t="shared" ca="1" si="218"/>
        <v>1</v>
      </c>
      <c r="K379">
        <f t="shared" ca="1" si="219"/>
        <v>63949</v>
      </c>
      <c r="L379">
        <f t="shared" ca="1" si="220"/>
        <v>5</v>
      </c>
      <c r="M379" t="str">
        <f t="shared" ca="1" si="221"/>
        <v>Saskatchewan</v>
      </c>
      <c r="N379">
        <f t="shared" ca="1" si="241"/>
        <v>191847</v>
      </c>
      <c r="O379">
        <f t="shared" ca="1" si="222"/>
        <v>22470.841234099185</v>
      </c>
      <c r="P379">
        <f t="shared" ca="1" si="242"/>
        <v>34157.01099265401</v>
      </c>
      <c r="Q379">
        <f t="shared" ca="1" si="223"/>
        <v>9236</v>
      </c>
      <c r="R379">
        <f t="shared" ca="1" si="243"/>
        <v>26519.275260925817</v>
      </c>
      <c r="S379">
        <f t="shared" ca="1" si="244"/>
        <v>76455.101951391727</v>
      </c>
      <c r="T379">
        <f t="shared" ca="1" si="245"/>
        <v>302459.11294404574</v>
      </c>
      <c r="U379">
        <f t="shared" ca="1" si="246"/>
        <v>58226.116495025002</v>
      </c>
      <c r="V379">
        <f t="shared" ca="1" si="247"/>
        <v>244232.99644902075</v>
      </c>
      <c r="AF379" s="7">
        <f t="shared" ca="1" si="209"/>
        <v>1</v>
      </c>
      <c r="AG379">
        <f t="shared" ca="1" si="210"/>
        <v>0</v>
      </c>
      <c r="AI379" s="8"/>
      <c r="AN379" s="7">
        <f ca="1">IF(Table1[[#This Row],[Column5]]="Teaching",1,0)</f>
        <v>0</v>
      </c>
      <c r="AO379">
        <f ca="1">IF(Table1[[#This Row],[Column5]]="Health",1,0)</f>
        <v>0</v>
      </c>
      <c r="AP379">
        <f ca="1">IF(Table1[[#This Row],[Column5]]="IT",1,0)</f>
        <v>0</v>
      </c>
      <c r="AQ379">
        <f ca="1">IF(Table1[[#This Row],[Column5]]="Construction",1,0)</f>
        <v>0</v>
      </c>
      <c r="AR379">
        <f ca="1">IF(Table1[[#This Row],[Column5]]="Agriculture",1,0)</f>
        <v>1</v>
      </c>
      <c r="AS379">
        <f ca="1">IF(Table1[[#This Row],[Column5]]="General",1,0)</f>
        <v>0</v>
      </c>
      <c r="AT379" s="8"/>
      <c r="AZ379" s="7">
        <f t="shared" ca="1" si="240"/>
        <v>5742.252389976943</v>
      </c>
      <c r="BC379" s="8"/>
      <c r="BE379" s="7">
        <f t="shared" ca="1" si="224"/>
        <v>0</v>
      </c>
      <c r="BG379" s="8"/>
      <c r="BI379" s="7"/>
      <c r="BJ379" s="21">
        <f t="shared" ca="1" si="225"/>
        <v>0.51148445483135707</v>
      </c>
      <c r="BK379">
        <f t="shared" ca="1" si="226"/>
        <v>0</v>
      </c>
      <c r="BL379" s="8"/>
      <c r="BN379" s="7">
        <f t="shared" ca="1" si="227"/>
        <v>0</v>
      </c>
      <c r="BO379" s="42">
        <f t="shared" ca="1" si="228"/>
        <v>62710</v>
      </c>
      <c r="BP379" s="42">
        <f t="shared" ca="1" si="229"/>
        <v>0</v>
      </c>
      <c r="BQ379" s="42">
        <f t="shared" ca="1" si="230"/>
        <v>0</v>
      </c>
      <c r="BR379" s="42">
        <f t="shared" ca="1" si="231"/>
        <v>0</v>
      </c>
      <c r="BS379" s="42">
        <f t="shared" ca="1" si="232"/>
        <v>0</v>
      </c>
      <c r="BT379" s="42">
        <f t="shared" ca="1" si="233"/>
        <v>0</v>
      </c>
      <c r="BU379" s="42">
        <f t="shared" ca="1" si="234"/>
        <v>0</v>
      </c>
      <c r="BV379" s="42">
        <f t="shared" ca="1" si="235"/>
        <v>0</v>
      </c>
      <c r="BW379" s="42">
        <f t="shared" ca="1" si="236"/>
        <v>0</v>
      </c>
      <c r="BX379" s="8">
        <f t="shared" ca="1" si="237"/>
        <v>0</v>
      </c>
      <c r="BZ379" s="7">
        <f t="shared" ca="1" si="238"/>
        <v>1</v>
      </c>
      <c r="CA379" s="42"/>
      <c r="CB379" s="42"/>
      <c r="CC379" s="42"/>
      <c r="CD379" s="8"/>
      <c r="CF379" s="7">
        <f t="shared" ca="1" si="239"/>
        <v>41</v>
      </c>
      <c r="CG379" s="42"/>
      <c r="CH379" s="8"/>
    </row>
    <row r="380" spans="2:86" x14ac:dyDescent="0.3">
      <c r="B380">
        <f t="shared" ca="1" si="248"/>
        <v>1</v>
      </c>
      <c r="C380" t="str">
        <f t="shared" ca="1" si="249"/>
        <v>Men</v>
      </c>
      <c r="D380">
        <f t="shared" ca="1" si="250"/>
        <v>34</v>
      </c>
      <c r="E380">
        <f t="shared" ca="1" si="251"/>
        <v>1</v>
      </c>
      <c r="F380" t="str">
        <f ca="1">VLOOKUP(E380,$Y$4:$Z$10:Z385,2,0)</f>
        <v>Health</v>
      </c>
      <c r="G380">
        <f t="shared" ca="1" si="215"/>
        <v>5</v>
      </c>
      <c r="H380" t="str">
        <f t="shared" ca="1" si="216"/>
        <v>Other</v>
      </c>
      <c r="I380">
        <f t="shared" ca="1" si="217"/>
        <v>0</v>
      </c>
      <c r="J380">
        <f t="shared" ca="1" si="218"/>
        <v>1</v>
      </c>
      <c r="K380">
        <f t="shared" ca="1" si="219"/>
        <v>48764</v>
      </c>
      <c r="L380">
        <f t="shared" ca="1" si="220"/>
        <v>10</v>
      </c>
      <c r="M380" t="str">
        <f t="shared" ca="1" si="221"/>
        <v>Nova Scotia</v>
      </c>
      <c r="N380">
        <f t="shared" ca="1" si="241"/>
        <v>195056</v>
      </c>
      <c r="O380">
        <f t="shared" ca="1" si="222"/>
        <v>63449.986168140029</v>
      </c>
      <c r="P380">
        <f t="shared" ca="1" si="242"/>
        <v>12287.494538861583</v>
      </c>
      <c r="Q380">
        <f t="shared" ca="1" si="223"/>
        <v>3996</v>
      </c>
      <c r="R380">
        <f t="shared" ca="1" si="243"/>
        <v>6946.106211364201</v>
      </c>
      <c r="S380">
        <f t="shared" ca="1" si="244"/>
        <v>67266.931671770551</v>
      </c>
      <c r="T380">
        <f t="shared" ca="1" si="245"/>
        <v>274610.42621063214</v>
      </c>
      <c r="U380">
        <f t="shared" ca="1" si="246"/>
        <v>74392.092379504218</v>
      </c>
      <c r="V380">
        <f t="shared" ca="1" si="247"/>
        <v>200218.33383112791</v>
      </c>
      <c r="AF380" s="7">
        <f t="shared" ca="1" si="209"/>
        <v>1</v>
      </c>
      <c r="AG380">
        <f t="shared" ca="1" si="210"/>
        <v>0</v>
      </c>
      <c r="AI380" s="8"/>
      <c r="AN380" s="7">
        <f ca="1">IF(Table1[[#This Row],[Column5]]="Teaching",1,0)</f>
        <v>0</v>
      </c>
      <c r="AO380">
        <f ca="1">IF(Table1[[#This Row],[Column5]]="Health",1,0)</f>
        <v>1</v>
      </c>
      <c r="AP380">
        <f ca="1">IF(Table1[[#This Row],[Column5]]="IT",1,0)</f>
        <v>0</v>
      </c>
      <c r="AQ380">
        <f ca="1">IF(Table1[[#This Row],[Column5]]="Construction",1,0)</f>
        <v>0</v>
      </c>
      <c r="AR380">
        <f ca="1">IF(Table1[[#This Row],[Column5]]="Agriculture",1,0)</f>
        <v>0</v>
      </c>
      <c r="AS380">
        <f ca="1">IF(Table1[[#This Row],[Column5]]="General",1,0)</f>
        <v>0</v>
      </c>
      <c r="AT380" s="8"/>
      <c r="AZ380" s="7">
        <f t="shared" ca="1" si="240"/>
        <v>27030.007916161117</v>
      </c>
      <c r="BC380" s="8"/>
      <c r="BE380" s="7">
        <f t="shared" ca="1" si="224"/>
        <v>0</v>
      </c>
      <c r="BG380" s="8"/>
      <c r="BI380" s="7"/>
      <c r="BJ380" s="21">
        <f t="shared" ca="1" si="225"/>
        <v>0.11712896857443267</v>
      </c>
      <c r="BK380">
        <f t="shared" ca="1" si="226"/>
        <v>1</v>
      </c>
      <c r="BL380" s="8"/>
      <c r="BN380" s="7">
        <f t="shared" ca="1" si="227"/>
        <v>0</v>
      </c>
      <c r="BO380" s="42">
        <f t="shared" ca="1" si="228"/>
        <v>0</v>
      </c>
      <c r="BP380" s="42">
        <f t="shared" ca="1" si="229"/>
        <v>0</v>
      </c>
      <c r="BQ380" s="42">
        <f t="shared" ca="1" si="230"/>
        <v>0</v>
      </c>
      <c r="BR380" s="42">
        <f t="shared" ca="1" si="231"/>
        <v>63949</v>
      </c>
      <c r="BS380" s="42">
        <f t="shared" ca="1" si="232"/>
        <v>0</v>
      </c>
      <c r="BT380" s="42">
        <f t="shared" ca="1" si="233"/>
        <v>0</v>
      </c>
      <c r="BU380" s="42">
        <f t="shared" ca="1" si="234"/>
        <v>0</v>
      </c>
      <c r="BV380" s="42">
        <f t="shared" ca="1" si="235"/>
        <v>0</v>
      </c>
      <c r="BW380" s="42">
        <f t="shared" ca="1" si="236"/>
        <v>0</v>
      </c>
      <c r="BX380" s="8">
        <f t="shared" ca="1" si="237"/>
        <v>0</v>
      </c>
      <c r="BZ380" s="7">
        <f t="shared" ca="1" si="238"/>
        <v>0</v>
      </c>
      <c r="CA380" s="42"/>
      <c r="CB380" s="42"/>
      <c r="CC380" s="42"/>
      <c r="CD380" s="8"/>
      <c r="CF380" s="7">
        <f t="shared" ca="1" si="239"/>
        <v>27</v>
      </c>
      <c r="CG380" s="42"/>
      <c r="CH380" s="8"/>
    </row>
    <row r="381" spans="2:86" x14ac:dyDescent="0.3">
      <c r="B381">
        <f t="shared" ca="1" si="248"/>
        <v>1</v>
      </c>
      <c r="C381" t="str">
        <f t="shared" ca="1" si="249"/>
        <v>Men</v>
      </c>
      <c r="D381">
        <f t="shared" ca="1" si="250"/>
        <v>39</v>
      </c>
      <c r="E381">
        <f t="shared" ca="1" si="251"/>
        <v>5</v>
      </c>
      <c r="F381" t="str">
        <f ca="1">VLOOKUP(E381,$Y$4:$Z$10:Z386,2,0)</f>
        <v>General</v>
      </c>
      <c r="G381">
        <f t="shared" ca="1" si="215"/>
        <v>4</v>
      </c>
      <c r="H381" t="str">
        <f t="shared" ca="1" si="216"/>
        <v>Technical</v>
      </c>
      <c r="I381">
        <f t="shared" ca="1" si="217"/>
        <v>3</v>
      </c>
      <c r="J381">
        <f t="shared" ca="1" si="218"/>
        <v>3</v>
      </c>
      <c r="K381">
        <f t="shared" ca="1" si="219"/>
        <v>68774</v>
      </c>
      <c r="L381">
        <f t="shared" ca="1" si="220"/>
        <v>5</v>
      </c>
      <c r="M381" t="str">
        <f t="shared" ca="1" si="221"/>
        <v>Saskatchewan</v>
      </c>
      <c r="N381">
        <f t="shared" ca="1" si="241"/>
        <v>343870</v>
      </c>
      <c r="O381">
        <f t="shared" ca="1" si="222"/>
        <v>65969.112638800318</v>
      </c>
      <c r="P381">
        <f t="shared" ca="1" si="242"/>
        <v>20120.019384375595</v>
      </c>
      <c r="Q381">
        <f t="shared" ca="1" si="223"/>
        <v>8130</v>
      </c>
      <c r="R381">
        <f t="shared" ca="1" si="243"/>
        <v>55594.946192513336</v>
      </c>
      <c r="S381">
        <f t="shared" ca="1" si="244"/>
        <v>73053.004000022367</v>
      </c>
      <c r="T381">
        <f t="shared" ca="1" si="245"/>
        <v>437043.02338439797</v>
      </c>
      <c r="U381">
        <f t="shared" ca="1" si="246"/>
        <v>129694.05883131365</v>
      </c>
      <c r="V381">
        <f t="shared" ca="1" si="247"/>
        <v>307348.96455308434</v>
      </c>
      <c r="AF381" s="7">
        <f t="shared" ca="1" si="209"/>
        <v>1</v>
      </c>
      <c r="AG381">
        <f t="shared" ca="1" si="210"/>
        <v>0</v>
      </c>
      <c r="AI381" s="8"/>
      <c r="AN381" s="7">
        <f ca="1">IF(Table1[[#This Row],[Column5]]="Teaching",1,0)</f>
        <v>0</v>
      </c>
      <c r="AO381">
        <f ca="1">IF(Table1[[#This Row],[Column5]]="Health",1,0)</f>
        <v>0</v>
      </c>
      <c r="AP381">
        <f ca="1">IF(Table1[[#This Row],[Column5]]="IT",1,0)</f>
        <v>0</v>
      </c>
      <c r="AQ381">
        <f ca="1">IF(Table1[[#This Row],[Column5]]="Construction",1,0)</f>
        <v>0</v>
      </c>
      <c r="AR381">
        <f ca="1">IF(Table1[[#This Row],[Column5]]="Agriculture",1,0)</f>
        <v>0</v>
      </c>
      <c r="AS381">
        <f ca="1">IF(Table1[[#This Row],[Column5]]="General",1,0)</f>
        <v>1</v>
      </c>
      <c r="AT381" s="8"/>
      <c r="AZ381" s="7">
        <f t="shared" ca="1" si="240"/>
        <v>34157.01099265401</v>
      </c>
      <c r="BC381" s="8"/>
      <c r="BE381" s="7">
        <f t="shared" ca="1" si="224"/>
        <v>0</v>
      </c>
      <c r="BG381" s="8"/>
      <c r="BI381" s="7"/>
      <c r="BJ381" s="21">
        <f t="shared" ca="1" si="225"/>
        <v>0.32529112751281697</v>
      </c>
      <c r="BK381">
        <f t="shared" ca="1" si="226"/>
        <v>0</v>
      </c>
      <c r="BL381" s="8"/>
      <c r="BN381" s="7">
        <f t="shared" ca="1" si="227"/>
        <v>0</v>
      </c>
      <c r="BO381" s="42">
        <f t="shared" ca="1" si="228"/>
        <v>0</v>
      </c>
      <c r="BP381" s="42">
        <f t="shared" ca="1" si="229"/>
        <v>0</v>
      </c>
      <c r="BQ381" s="42">
        <f t="shared" ca="1" si="230"/>
        <v>0</v>
      </c>
      <c r="BR381" s="42">
        <f t="shared" ca="1" si="231"/>
        <v>0</v>
      </c>
      <c r="BS381" s="42">
        <f t="shared" ca="1" si="232"/>
        <v>0</v>
      </c>
      <c r="BT381" s="42">
        <f t="shared" ca="1" si="233"/>
        <v>0</v>
      </c>
      <c r="BU381" s="42">
        <f t="shared" ca="1" si="234"/>
        <v>0</v>
      </c>
      <c r="BV381" s="42">
        <f t="shared" ca="1" si="235"/>
        <v>0</v>
      </c>
      <c r="BW381" s="42">
        <f t="shared" ca="1" si="236"/>
        <v>48764</v>
      </c>
      <c r="BX381" s="8">
        <f t="shared" ca="1" si="237"/>
        <v>0</v>
      </c>
      <c r="BZ381" s="7">
        <f t="shared" ca="1" si="238"/>
        <v>0</v>
      </c>
      <c r="CA381" s="42"/>
      <c r="CB381" s="42"/>
      <c r="CC381" s="42"/>
      <c r="CD381" s="8"/>
      <c r="CF381" s="7">
        <f t="shared" ca="1" si="239"/>
        <v>34</v>
      </c>
      <c r="CG381" s="42"/>
      <c r="CH381" s="8"/>
    </row>
    <row r="382" spans="2:86" x14ac:dyDescent="0.3">
      <c r="B382">
        <f t="shared" ca="1" si="248"/>
        <v>1</v>
      </c>
      <c r="C382" t="str">
        <f t="shared" ca="1" si="249"/>
        <v>Men</v>
      </c>
      <c r="D382">
        <f t="shared" ca="1" si="250"/>
        <v>41</v>
      </c>
      <c r="E382">
        <f t="shared" ca="1" si="251"/>
        <v>1</v>
      </c>
      <c r="F382" t="str">
        <f ca="1">VLOOKUP(E382,$Y$4:$Z$10:Z387,2,0)</f>
        <v>Health</v>
      </c>
      <c r="G382">
        <f t="shared" ca="1" si="215"/>
        <v>4</v>
      </c>
      <c r="H382" t="str">
        <f t="shared" ca="1" si="216"/>
        <v>Technical</v>
      </c>
      <c r="I382">
        <f t="shared" ca="1" si="217"/>
        <v>1</v>
      </c>
      <c r="J382">
        <f t="shared" ca="1" si="218"/>
        <v>2</v>
      </c>
      <c r="K382">
        <f t="shared" ca="1" si="219"/>
        <v>47458</v>
      </c>
      <c r="L382">
        <f t="shared" ca="1" si="220"/>
        <v>1</v>
      </c>
      <c r="M382" t="str">
        <f t="shared" ca="1" si="221"/>
        <v>Yukon</v>
      </c>
      <c r="N382">
        <f t="shared" ca="1" si="241"/>
        <v>284748</v>
      </c>
      <c r="O382">
        <f t="shared" ca="1" si="222"/>
        <v>21035.754065675832</v>
      </c>
      <c r="P382">
        <f t="shared" ca="1" si="242"/>
        <v>94816.228773887298</v>
      </c>
      <c r="Q382">
        <f t="shared" ca="1" si="223"/>
        <v>1753</v>
      </c>
      <c r="R382">
        <f t="shared" ca="1" si="243"/>
        <v>48063.681730656033</v>
      </c>
      <c r="S382">
        <f t="shared" ca="1" si="244"/>
        <v>8328.8291194992344</v>
      </c>
      <c r="T382">
        <f t="shared" ca="1" si="245"/>
        <v>387893.05789338652</v>
      </c>
      <c r="U382">
        <f t="shared" ca="1" si="246"/>
        <v>70852.435796331862</v>
      </c>
      <c r="V382">
        <f t="shared" ca="1" si="247"/>
        <v>317040.62209705467</v>
      </c>
      <c r="AF382" s="7">
        <f t="shared" ca="1" si="209"/>
        <v>0</v>
      </c>
      <c r="AG382">
        <f t="shared" ca="1" si="210"/>
        <v>1</v>
      </c>
      <c r="AI382" s="8"/>
      <c r="AN382" s="7">
        <f ca="1">IF(Table1[[#This Row],[Column5]]="Teaching",1,0)</f>
        <v>0</v>
      </c>
      <c r="AO382">
        <f ca="1">IF(Table1[[#This Row],[Column5]]="Health",1,0)</f>
        <v>1</v>
      </c>
      <c r="AP382">
        <f ca="1">IF(Table1[[#This Row],[Column5]]="IT",1,0)</f>
        <v>0</v>
      </c>
      <c r="AQ382">
        <f ca="1">IF(Table1[[#This Row],[Column5]]="Construction",1,0)</f>
        <v>0</v>
      </c>
      <c r="AR382">
        <f ca="1">IF(Table1[[#This Row],[Column5]]="Agriculture",1,0)</f>
        <v>0</v>
      </c>
      <c r="AS382">
        <f ca="1">IF(Table1[[#This Row],[Column5]]="General",1,0)</f>
        <v>0</v>
      </c>
      <c r="AT382" s="8"/>
      <c r="AZ382" s="7">
        <f t="shared" ca="1" si="240"/>
        <v>12287.494538861583</v>
      </c>
      <c r="BC382" s="8"/>
      <c r="BE382" s="7">
        <f t="shared" ca="1" si="224"/>
        <v>0</v>
      </c>
      <c r="BG382" s="8"/>
      <c r="BI382" s="7"/>
      <c r="BJ382" s="21">
        <f t="shared" ca="1" si="225"/>
        <v>0.19184317514991223</v>
      </c>
      <c r="BK382">
        <f t="shared" ca="1" si="226"/>
        <v>1</v>
      </c>
      <c r="BL382" s="8"/>
      <c r="BN382" s="7">
        <f t="shared" ca="1" si="227"/>
        <v>0</v>
      </c>
      <c r="BO382" s="42">
        <f t="shared" ca="1" si="228"/>
        <v>0</v>
      </c>
      <c r="BP382" s="42">
        <f t="shared" ca="1" si="229"/>
        <v>0</v>
      </c>
      <c r="BQ382" s="42">
        <f t="shared" ca="1" si="230"/>
        <v>0</v>
      </c>
      <c r="BR382" s="42">
        <f t="shared" ca="1" si="231"/>
        <v>68774</v>
      </c>
      <c r="BS382" s="42">
        <f t="shared" ca="1" si="232"/>
        <v>0</v>
      </c>
      <c r="BT382" s="42">
        <f t="shared" ca="1" si="233"/>
        <v>0</v>
      </c>
      <c r="BU382" s="42">
        <f t="shared" ca="1" si="234"/>
        <v>0</v>
      </c>
      <c r="BV382" s="42">
        <f t="shared" ca="1" si="235"/>
        <v>0</v>
      </c>
      <c r="BW382" s="42">
        <f t="shared" ca="1" si="236"/>
        <v>0</v>
      </c>
      <c r="BX382" s="8">
        <f t="shared" ca="1" si="237"/>
        <v>0</v>
      </c>
      <c r="BZ382" s="7">
        <f t="shared" ca="1" si="238"/>
        <v>0</v>
      </c>
      <c r="CA382" s="42"/>
      <c r="CB382" s="42"/>
      <c r="CC382" s="42"/>
      <c r="CD382" s="8"/>
      <c r="CF382" s="7">
        <f t="shared" ca="1" si="239"/>
        <v>39</v>
      </c>
      <c r="CG382" s="42"/>
      <c r="CH382" s="8"/>
    </row>
    <row r="383" spans="2:86" x14ac:dyDescent="0.3">
      <c r="B383">
        <f t="shared" ca="1" si="248"/>
        <v>2</v>
      </c>
      <c r="C383" t="str">
        <f t="shared" ca="1" si="249"/>
        <v>Women</v>
      </c>
      <c r="D383">
        <f t="shared" ca="1" si="250"/>
        <v>33</v>
      </c>
      <c r="E383">
        <f t="shared" ca="1" si="251"/>
        <v>5</v>
      </c>
      <c r="F383" t="str">
        <f ca="1">VLOOKUP(E383,$Y$4:$Z$10:Z388,2,0)</f>
        <v>General</v>
      </c>
      <c r="G383">
        <f t="shared" ca="1" si="215"/>
        <v>4</v>
      </c>
      <c r="H383" t="str">
        <f t="shared" ca="1" si="216"/>
        <v>Technical</v>
      </c>
      <c r="I383">
        <f t="shared" ca="1" si="217"/>
        <v>2</v>
      </c>
      <c r="J383">
        <f t="shared" ca="1" si="218"/>
        <v>1</v>
      </c>
      <c r="K383">
        <f t="shared" ca="1" si="219"/>
        <v>41129</v>
      </c>
      <c r="L383">
        <f t="shared" ca="1" si="220"/>
        <v>10</v>
      </c>
      <c r="M383" t="str">
        <f t="shared" ca="1" si="221"/>
        <v>Nova Scotia</v>
      </c>
      <c r="N383">
        <f t="shared" ca="1" si="241"/>
        <v>205645</v>
      </c>
      <c r="O383">
        <f t="shared" ca="1" si="222"/>
        <v>39580.056734291611</v>
      </c>
      <c r="P383">
        <f t="shared" ca="1" si="242"/>
        <v>3200.6430824590848</v>
      </c>
      <c r="Q383">
        <f t="shared" ca="1" si="223"/>
        <v>479</v>
      </c>
      <c r="R383">
        <f t="shared" ca="1" si="243"/>
        <v>43852.354954516035</v>
      </c>
      <c r="S383">
        <f t="shared" ca="1" si="244"/>
        <v>9501.5061459727658</v>
      </c>
      <c r="T383">
        <f t="shared" ca="1" si="245"/>
        <v>218347.14922843184</v>
      </c>
      <c r="U383">
        <f t="shared" ca="1" si="246"/>
        <v>83911.411688807653</v>
      </c>
      <c r="V383">
        <f t="shared" ca="1" si="247"/>
        <v>134435.73753962418</v>
      </c>
      <c r="AF383" s="7">
        <f t="shared" ca="1" si="209"/>
        <v>1</v>
      </c>
      <c r="AG383">
        <f t="shared" ca="1" si="210"/>
        <v>0</v>
      </c>
      <c r="AI383" s="8"/>
      <c r="AN383" s="7">
        <f ca="1">IF(Table1[[#This Row],[Column5]]="Teaching",1,0)</f>
        <v>0</v>
      </c>
      <c r="AO383">
        <f ca="1">IF(Table1[[#This Row],[Column5]]="Health",1,0)</f>
        <v>0</v>
      </c>
      <c r="AP383">
        <f ca="1">IF(Table1[[#This Row],[Column5]]="IT",1,0)</f>
        <v>0</v>
      </c>
      <c r="AQ383">
        <f ca="1">IF(Table1[[#This Row],[Column5]]="Construction",1,0)</f>
        <v>0</v>
      </c>
      <c r="AR383">
        <f ca="1">IF(Table1[[#This Row],[Column5]]="Agriculture",1,0)</f>
        <v>0</v>
      </c>
      <c r="AS383">
        <f ca="1">IF(Table1[[#This Row],[Column5]]="General",1,0)</f>
        <v>1</v>
      </c>
      <c r="AT383" s="8"/>
      <c r="AZ383" s="7">
        <f t="shared" ca="1" si="240"/>
        <v>6706.6731281251987</v>
      </c>
      <c r="BC383" s="8"/>
      <c r="BE383" s="7">
        <f t="shared" ca="1" si="224"/>
        <v>0</v>
      </c>
      <c r="BG383" s="8"/>
      <c r="BI383" s="7"/>
      <c r="BJ383" s="21">
        <f t="shared" ca="1" si="225"/>
        <v>7.3874984427198198E-2</v>
      </c>
      <c r="BK383">
        <f t="shared" ca="1" si="226"/>
        <v>1</v>
      </c>
      <c r="BL383" s="8"/>
      <c r="BN383" s="7">
        <f t="shared" ca="1" si="227"/>
        <v>0</v>
      </c>
      <c r="BO383" s="42">
        <f t="shared" ca="1" si="228"/>
        <v>0</v>
      </c>
      <c r="BP383" s="42">
        <f t="shared" ca="1" si="229"/>
        <v>0</v>
      </c>
      <c r="BQ383" s="42">
        <f t="shared" ca="1" si="230"/>
        <v>0</v>
      </c>
      <c r="BR383" s="42">
        <f t="shared" ca="1" si="231"/>
        <v>0</v>
      </c>
      <c r="BS383" s="42">
        <f t="shared" ca="1" si="232"/>
        <v>0</v>
      </c>
      <c r="BT383" s="42">
        <f t="shared" ca="1" si="233"/>
        <v>0</v>
      </c>
      <c r="BU383" s="42">
        <f t="shared" ca="1" si="234"/>
        <v>0</v>
      </c>
      <c r="BV383" s="42">
        <f t="shared" ca="1" si="235"/>
        <v>0</v>
      </c>
      <c r="BW383" s="42">
        <f t="shared" ca="1" si="236"/>
        <v>0</v>
      </c>
      <c r="BX383" s="8">
        <f t="shared" ca="1" si="237"/>
        <v>0</v>
      </c>
      <c r="BZ383" s="7">
        <f t="shared" ca="1" si="238"/>
        <v>1</v>
      </c>
      <c r="CA383" s="42"/>
      <c r="CB383" s="42"/>
      <c r="CC383" s="42"/>
      <c r="CD383" s="8"/>
      <c r="CF383" s="7">
        <f t="shared" ca="1" si="239"/>
        <v>41</v>
      </c>
      <c r="CG383" s="42"/>
      <c r="CH383" s="8"/>
    </row>
    <row r="384" spans="2:86" x14ac:dyDescent="0.3">
      <c r="B384">
        <f t="shared" ca="1" si="248"/>
        <v>1</v>
      </c>
      <c r="C384" t="str">
        <f t="shared" ca="1" si="249"/>
        <v>Men</v>
      </c>
      <c r="D384">
        <f t="shared" ca="1" si="250"/>
        <v>25</v>
      </c>
      <c r="E384">
        <f t="shared" ca="1" si="251"/>
        <v>3</v>
      </c>
      <c r="F384" t="str">
        <f ca="1">VLOOKUP(E384,$Y$4:$Z$10:Z389,2,0)</f>
        <v>Teaching</v>
      </c>
      <c r="G384">
        <f t="shared" ca="1" si="215"/>
        <v>1</v>
      </c>
      <c r="H384" t="str">
        <f t="shared" ca="1" si="216"/>
        <v>Highschool</v>
      </c>
      <c r="I384">
        <f t="shared" ca="1" si="217"/>
        <v>3</v>
      </c>
      <c r="J384">
        <f t="shared" ca="1" si="218"/>
        <v>1</v>
      </c>
      <c r="K384">
        <f t="shared" ca="1" si="219"/>
        <v>56264</v>
      </c>
      <c r="L384">
        <f t="shared" ca="1" si="220"/>
        <v>1</v>
      </c>
      <c r="M384" t="str">
        <f t="shared" ca="1" si="221"/>
        <v>Yukon</v>
      </c>
      <c r="N384">
        <f t="shared" ca="1" si="241"/>
        <v>168792</v>
      </c>
      <c r="O384">
        <f t="shared" ca="1" si="222"/>
        <v>110693.81596317812</v>
      </c>
      <c r="P384">
        <f t="shared" ca="1" si="242"/>
        <v>24213.125094071525</v>
      </c>
      <c r="Q384">
        <f t="shared" ca="1" si="223"/>
        <v>24137</v>
      </c>
      <c r="R384">
        <f t="shared" ca="1" si="243"/>
        <v>13587.396855285975</v>
      </c>
      <c r="S384">
        <f t="shared" ca="1" si="244"/>
        <v>66867.911003292669</v>
      </c>
      <c r="T384">
        <f t="shared" ca="1" si="245"/>
        <v>259873.03609736421</v>
      </c>
      <c r="U384">
        <f t="shared" ca="1" si="246"/>
        <v>148418.21281846409</v>
      </c>
      <c r="V384">
        <f t="shared" ca="1" si="247"/>
        <v>111454.82327890012</v>
      </c>
      <c r="AF384" s="7">
        <f t="shared" ca="1" si="209"/>
        <v>0</v>
      </c>
      <c r="AG384">
        <f t="shared" ca="1" si="210"/>
        <v>1</v>
      </c>
      <c r="AI384" s="8"/>
      <c r="AN384" s="7">
        <f ca="1">IF(Table1[[#This Row],[Column5]]="Teaching",1,0)</f>
        <v>1</v>
      </c>
      <c r="AO384">
        <f ca="1">IF(Table1[[#This Row],[Column5]]="Health",1,0)</f>
        <v>0</v>
      </c>
      <c r="AP384">
        <f ca="1">IF(Table1[[#This Row],[Column5]]="IT",1,0)</f>
        <v>0</v>
      </c>
      <c r="AQ384">
        <f ca="1">IF(Table1[[#This Row],[Column5]]="Construction",1,0)</f>
        <v>0</v>
      </c>
      <c r="AR384">
        <f ca="1">IF(Table1[[#This Row],[Column5]]="Agriculture",1,0)</f>
        <v>0</v>
      </c>
      <c r="AS384">
        <f ca="1">IF(Table1[[#This Row],[Column5]]="General",1,0)</f>
        <v>0</v>
      </c>
      <c r="AT384" s="8"/>
      <c r="AZ384" s="7">
        <f t="shared" ca="1" si="240"/>
        <v>47408.114386943649</v>
      </c>
      <c r="BC384" s="8"/>
      <c r="BE384" s="7">
        <f t="shared" ca="1" si="224"/>
        <v>0</v>
      </c>
      <c r="BG384" s="8"/>
      <c r="BI384" s="7"/>
      <c r="BJ384" s="21">
        <f t="shared" ca="1" si="225"/>
        <v>0.19246787781998886</v>
      </c>
      <c r="BK384">
        <f t="shared" ca="1" si="226"/>
        <v>1</v>
      </c>
      <c r="BL384" s="8"/>
      <c r="BN384" s="7">
        <f t="shared" ca="1" si="227"/>
        <v>41129</v>
      </c>
      <c r="BO384" s="42">
        <f t="shared" ca="1" si="228"/>
        <v>0</v>
      </c>
      <c r="BP384" s="42">
        <f t="shared" ca="1" si="229"/>
        <v>0</v>
      </c>
      <c r="BQ384" s="42">
        <f t="shared" ca="1" si="230"/>
        <v>0</v>
      </c>
      <c r="BR384" s="42">
        <f t="shared" ca="1" si="231"/>
        <v>0</v>
      </c>
      <c r="BS384" s="42">
        <f t="shared" ca="1" si="232"/>
        <v>0</v>
      </c>
      <c r="BT384" s="42">
        <f t="shared" ca="1" si="233"/>
        <v>0</v>
      </c>
      <c r="BU384" s="42">
        <f t="shared" ca="1" si="234"/>
        <v>0</v>
      </c>
      <c r="BV384" s="42">
        <f t="shared" ca="1" si="235"/>
        <v>0</v>
      </c>
      <c r="BW384" s="42">
        <f t="shared" ca="1" si="236"/>
        <v>41129</v>
      </c>
      <c r="BX384" s="8">
        <f t="shared" ca="1" si="237"/>
        <v>0</v>
      </c>
      <c r="BZ384" s="7">
        <f t="shared" ca="1" si="238"/>
        <v>1</v>
      </c>
      <c r="CA384" s="42"/>
      <c r="CB384" s="42"/>
      <c r="CC384" s="42"/>
      <c r="CD384" s="8"/>
      <c r="CF384" s="7">
        <f t="shared" ca="1" si="239"/>
        <v>33</v>
      </c>
      <c r="CG384" s="42"/>
      <c r="CH384" s="8"/>
    </row>
    <row r="385" spans="2:86" x14ac:dyDescent="0.3">
      <c r="B385">
        <f t="shared" ca="1" si="248"/>
        <v>2</v>
      </c>
      <c r="C385" t="str">
        <f t="shared" ca="1" si="249"/>
        <v>Women</v>
      </c>
      <c r="D385">
        <f t="shared" ca="1" si="250"/>
        <v>37</v>
      </c>
      <c r="E385">
        <f t="shared" ca="1" si="251"/>
        <v>2</v>
      </c>
      <c r="F385" t="str">
        <f ca="1">VLOOKUP(E385,$Y$4:$Z$10:Z390,2,0)</f>
        <v>Construction</v>
      </c>
      <c r="G385">
        <f t="shared" ca="1" si="215"/>
        <v>2</v>
      </c>
      <c r="H385" t="str">
        <f t="shared" ca="1" si="216"/>
        <v>College</v>
      </c>
      <c r="I385">
        <f t="shared" ca="1" si="217"/>
        <v>4</v>
      </c>
      <c r="J385">
        <f t="shared" ca="1" si="218"/>
        <v>1</v>
      </c>
      <c r="K385">
        <f t="shared" ca="1" si="219"/>
        <v>87733</v>
      </c>
      <c r="L385">
        <f t="shared" ca="1" si="220"/>
        <v>3</v>
      </c>
      <c r="M385" t="str">
        <f t="shared" ca="1" si="221"/>
        <v>Northwest Ter</v>
      </c>
      <c r="N385">
        <f t="shared" ca="1" si="241"/>
        <v>526398</v>
      </c>
      <c r="O385">
        <f t="shared" ca="1" si="222"/>
        <v>3259.7927244074626</v>
      </c>
      <c r="P385">
        <f t="shared" ca="1" si="242"/>
        <v>83880.221105230798</v>
      </c>
      <c r="Q385">
        <f t="shared" ca="1" si="223"/>
        <v>15841</v>
      </c>
      <c r="R385">
        <f t="shared" ca="1" si="243"/>
        <v>11098.196793895409</v>
      </c>
      <c r="S385">
        <f t="shared" ca="1" si="244"/>
        <v>63544.04139414298</v>
      </c>
      <c r="T385">
        <f t="shared" ca="1" si="245"/>
        <v>673822.26249937376</v>
      </c>
      <c r="U385">
        <f t="shared" ca="1" si="246"/>
        <v>30198.989518302871</v>
      </c>
      <c r="V385">
        <f t="shared" ca="1" si="247"/>
        <v>643623.27298107091</v>
      </c>
      <c r="AF385" s="7">
        <f t="shared" ca="1" si="209"/>
        <v>0</v>
      </c>
      <c r="AG385">
        <f t="shared" ca="1" si="210"/>
        <v>1</v>
      </c>
      <c r="AI385" s="8"/>
      <c r="AN385" s="7">
        <f ca="1">IF(Table1[[#This Row],[Column5]]="Teaching",1,0)</f>
        <v>0</v>
      </c>
      <c r="AO385">
        <f ca="1">IF(Table1[[#This Row],[Column5]]="Health",1,0)</f>
        <v>0</v>
      </c>
      <c r="AP385">
        <f ca="1">IF(Table1[[#This Row],[Column5]]="IT",1,0)</f>
        <v>0</v>
      </c>
      <c r="AQ385">
        <f ca="1">IF(Table1[[#This Row],[Column5]]="Construction",1,0)</f>
        <v>1</v>
      </c>
      <c r="AR385">
        <f ca="1">IF(Table1[[#This Row],[Column5]]="Agriculture",1,0)</f>
        <v>0</v>
      </c>
      <c r="AS385">
        <f ca="1">IF(Table1[[#This Row],[Column5]]="General",1,0)</f>
        <v>0</v>
      </c>
      <c r="AT385" s="8"/>
      <c r="AZ385" s="7">
        <f t="shared" ca="1" si="240"/>
        <v>3200.6430824590848</v>
      </c>
      <c r="BC385" s="8"/>
      <c r="BE385" s="7">
        <f t="shared" ca="1" si="224"/>
        <v>0</v>
      </c>
      <c r="BG385" s="8"/>
      <c r="BI385" s="7"/>
      <c r="BJ385" s="21">
        <f t="shared" ca="1" si="225"/>
        <v>0.65580013248956182</v>
      </c>
      <c r="BK385">
        <f t="shared" ca="1" si="226"/>
        <v>0</v>
      </c>
      <c r="BL385" s="8"/>
      <c r="BN385" s="7">
        <f t="shared" ca="1" si="227"/>
        <v>0</v>
      </c>
      <c r="BO385" s="42">
        <f t="shared" ca="1" si="228"/>
        <v>0</v>
      </c>
      <c r="BP385" s="42">
        <f t="shared" ca="1" si="229"/>
        <v>0</v>
      </c>
      <c r="BQ385" s="42">
        <f t="shared" ca="1" si="230"/>
        <v>0</v>
      </c>
      <c r="BR385" s="42">
        <f t="shared" ca="1" si="231"/>
        <v>0</v>
      </c>
      <c r="BS385" s="42">
        <f t="shared" ca="1" si="232"/>
        <v>0</v>
      </c>
      <c r="BT385" s="42">
        <f t="shared" ca="1" si="233"/>
        <v>0</v>
      </c>
      <c r="BU385" s="42">
        <f t="shared" ca="1" si="234"/>
        <v>0</v>
      </c>
      <c r="BV385" s="42">
        <f t="shared" ca="1" si="235"/>
        <v>0</v>
      </c>
      <c r="BW385" s="42">
        <f t="shared" ca="1" si="236"/>
        <v>0</v>
      </c>
      <c r="BX385" s="8">
        <f t="shared" ca="1" si="237"/>
        <v>0</v>
      </c>
      <c r="BZ385" s="7">
        <f t="shared" ca="1" si="238"/>
        <v>0</v>
      </c>
      <c r="CA385" s="42"/>
      <c r="CB385" s="42"/>
      <c r="CC385" s="42"/>
      <c r="CD385" s="8"/>
      <c r="CF385" s="7">
        <f t="shared" ca="1" si="239"/>
        <v>25</v>
      </c>
      <c r="CG385" s="42"/>
      <c r="CH385" s="8"/>
    </row>
    <row r="386" spans="2:86" x14ac:dyDescent="0.3">
      <c r="B386">
        <f t="shared" ref="B386:B417" ca="1" si="252">RANDBETWEEN(1,2)</f>
        <v>2</v>
      </c>
      <c r="C386" t="str">
        <f t="shared" ref="C386:C417" ca="1" si="253">IF(B386=1,"Men","Women")</f>
        <v>Women</v>
      </c>
      <c r="D386">
        <f t="shared" ref="D386:D417" ca="1" si="254">RANDBETWEEN(25,45)</f>
        <v>39</v>
      </c>
      <c r="E386">
        <f t="shared" ref="E386:E417" ca="1" si="255">RANDBETWEEN(1,6)</f>
        <v>3</v>
      </c>
      <c r="F386" t="str">
        <f ca="1">VLOOKUP(E386,$Y$4:$Z$10:Z391,2,0)</f>
        <v>Teaching</v>
      </c>
      <c r="G386">
        <f t="shared" ca="1" si="215"/>
        <v>2</v>
      </c>
      <c r="H386" t="str">
        <f t="shared" ca="1" si="216"/>
        <v>College</v>
      </c>
      <c r="I386">
        <f t="shared" ca="1" si="217"/>
        <v>0</v>
      </c>
      <c r="J386">
        <f t="shared" ca="1" si="218"/>
        <v>1</v>
      </c>
      <c r="K386">
        <f t="shared" ca="1" si="219"/>
        <v>66859</v>
      </c>
      <c r="L386">
        <f t="shared" ca="1" si="220"/>
        <v>11</v>
      </c>
      <c r="M386" t="str">
        <f t="shared" ca="1" si="221"/>
        <v>Prince Edward Island</v>
      </c>
      <c r="N386">
        <f t="shared" ca="1" si="241"/>
        <v>401154</v>
      </c>
      <c r="O386">
        <f t="shared" ca="1" si="222"/>
        <v>99191.776596016614</v>
      </c>
      <c r="P386">
        <f t="shared" ca="1" si="242"/>
        <v>8714.4332784090784</v>
      </c>
      <c r="Q386">
        <f t="shared" ca="1" si="223"/>
        <v>8650</v>
      </c>
      <c r="R386">
        <f t="shared" ca="1" si="243"/>
        <v>99727.111143906921</v>
      </c>
      <c r="S386">
        <f t="shared" ca="1" si="244"/>
        <v>69252.88237903484</v>
      </c>
      <c r="T386">
        <f t="shared" ca="1" si="245"/>
        <v>479121.31565744389</v>
      </c>
      <c r="U386">
        <f t="shared" ca="1" si="246"/>
        <v>207568.88773992355</v>
      </c>
      <c r="V386">
        <f t="shared" ca="1" si="247"/>
        <v>271552.42791752034</v>
      </c>
      <c r="AF386" s="7">
        <f t="shared" ca="1" si="209"/>
        <v>0</v>
      </c>
      <c r="AG386">
        <f t="shared" ca="1" si="210"/>
        <v>1</v>
      </c>
      <c r="AI386" s="8"/>
      <c r="AN386" s="7">
        <f ca="1">IF(Table1[[#This Row],[Column5]]="Teaching",1,0)</f>
        <v>1</v>
      </c>
      <c r="AO386">
        <f ca="1">IF(Table1[[#This Row],[Column5]]="Health",1,0)</f>
        <v>0</v>
      </c>
      <c r="AP386">
        <f ca="1">IF(Table1[[#This Row],[Column5]]="IT",1,0)</f>
        <v>0</v>
      </c>
      <c r="AQ386">
        <f ca="1">IF(Table1[[#This Row],[Column5]]="Construction",1,0)</f>
        <v>0</v>
      </c>
      <c r="AR386">
        <f ca="1">IF(Table1[[#This Row],[Column5]]="Agriculture",1,0)</f>
        <v>0</v>
      </c>
      <c r="AS386">
        <f ca="1">IF(Table1[[#This Row],[Column5]]="General",1,0)</f>
        <v>0</v>
      </c>
      <c r="AT386" s="8"/>
      <c r="AZ386" s="7">
        <f t="shared" ca="1" si="240"/>
        <v>24213.125094071525</v>
      </c>
      <c r="BC386" s="8"/>
      <c r="BE386" s="7">
        <f t="shared" ca="1" si="224"/>
        <v>0</v>
      </c>
      <c r="BG386" s="8"/>
      <c r="BI386" s="7"/>
      <c r="BJ386" s="21">
        <f t="shared" ca="1" si="225"/>
        <v>6.1926388861801573E-3</v>
      </c>
      <c r="BK386">
        <f t="shared" ca="1" si="226"/>
        <v>1</v>
      </c>
      <c r="BL386" s="8"/>
      <c r="BN386" s="7">
        <f t="shared" ca="1" si="227"/>
        <v>87733</v>
      </c>
      <c r="BO386" s="42">
        <f t="shared" ca="1" si="228"/>
        <v>0</v>
      </c>
      <c r="BP386" s="42">
        <f t="shared" ca="1" si="229"/>
        <v>87733</v>
      </c>
      <c r="BQ386" s="42">
        <f t="shared" ca="1" si="230"/>
        <v>0</v>
      </c>
      <c r="BR386" s="42">
        <f t="shared" ca="1" si="231"/>
        <v>0</v>
      </c>
      <c r="BS386" s="42">
        <f t="shared" ca="1" si="232"/>
        <v>0</v>
      </c>
      <c r="BT386" s="42">
        <f t="shared" ca="1" si="233"/>
        <v>0</v>
      </c>
      <c r="BU386" s="42">
        <f t="shared" ca="1" si="234"/>
        <v>0</v>
      </c>
      <c r="BV386" s="42">
        <f t="shared" ca="1" si="235"/>
        <v>0</v>
      </c>
      <c r="BW386" s="42">
        <f t="shared" ca="1" si="236"/>
        <v>0</v>
      </c>
      <c r="BX386" s="8">
        <f t="shared" ca="1" si="237"/>
        <v>0</v>
      </c>
      <c r="BZ386" s="7">
        <f t="shared" ca="1" si="238"/>
        <v>0</v>
      </c>
      <c r="CA386" s="42"/>
      <c r="CB386" s="42"/>
      <c r="CC386" s="42"/>
      <c r="CD386" s="8"/>
      <c r="CF386" s="7">
        <f t="shared" ca="1" si="239"/>
        <v>37</v>
      </c>
      <c r="CG386" s="42"/>
      <c r="CH386" s="8"/>
    </row>
    <row r="387" spans="2:86" x14ac:dyDescent="0.3">
      <c r="B387">
        <f t="shared" ca="1" si="252"/>
        <v>2</v>
      </c>
      <c r="C387" t="str">
        <f t="shared" ca="1" si="253"/>
        <v>Women</v>
      </c>
      <c r="D387">
        <f t="shared" ca="1" si="254"/>
        <v>40</v>
      </c>
      <c r="E387">
        <f t="shared" ca="1" si="255"/>
        <v>6</v>
      </c>
      <c r="F387" t="str">
        <f ca="1">VLOOKUP(E387,$Y$4:$Z$10:Z392,2,0)</f>
        <v>Agriculture</v>
      </c>
      <c r="G387">
        <f t="shared" ca="1" si="215"/>
        <v>4</v>
      </c>
      <c r="H387" t="str">
        <f t="shared" ca="1" si="216"/>
        <v>Technical</v>
      </c>
      <c r="I387">
        <f t="shared" ca="1" si="217"/>
        <v>1</v>
      </c>
      <c r="J387">
        <f t="shared" ca="1" si="218"/>
        <v>1</v>
      </c>
      <c r="K387">
        <f t="shared" ca="1" si="219"/>
        <v>25521</v>
      </c>
      <c r="L387">
        <f t="shared" ca="1" si="220"/>
        <v>1</v>
      </c>
      <c r="M387" t="str">
        <f t="shared" ca="1" si="221"/>
        <v>Yukon</v>
      </c>
      <c r="N387">
        <f t="shared" ca="1" si="241"/>
        <v>127605</v>
      </c>
      <c r="O387">
        <f t="shared" ca="1" si="222"/>
        <v>35963.631620182212</v>
      </c>
      <c r="P387">
        <f t="shared" ca="1" si="242"/>
        <v>2684.7152793188006</v>
      </c>
      <c r="Q387">
        <f t="shared" ca="1" si="223"/>
        <v>2206</v>
      </c>
      <c r="R387">
        <f t="shared" ca="1" si="243"/>
        <v>33366.77169181739</v>
      </c>
      <c r="S387">
        <f t="shared" ca="1" si="244"/>
        <v>6243.5652012380087</v>
      </c>
      <c r="T387">
        <f t="shared" ca="1" si="245"/>
        <v>136533.2804805568</v>
      </c>
      <c r="U387">
        <f t="shared" ca="1" si="246"/>
        <v>71536.403311999602</v>
      </c>
      <c r="V387">
        <f t="shared" ca="1" si="247"/>
        <v>64996.877168557199</v>
      </c>
      <c r="AF387" s="7">
        <f t="shared" ca="1" si="209"/>
        <v>0</v>
      </c>
      <c r="AG387">
        <f t="shared" ca="1" si="210"/>
        <v>1</v>
      </c>
      <c r="AI387" s="8"/>
      <c r="AN387" s="7">
        <f ca="1">IF(Table1[[#This Row],[Column5]]="Teaching",1,0)</f>
        <v>0</v>
      </c>
      <c r="AO387">
        <f ca="1">IF(Table1[[#This Row],[Column5]]="Health",1,0)</f>
        <v>0</v>
      </c>
      <c r="AP387">
        <f ca="1">IF(Table1[[#This Row],[Column5]]="IT",1,0)</f>
        <v>0</v>
      </c>
      <c r="AQ387">
        <f ca="1">IF(Table1[[#This Row],[Column5]]="Construction",1,0)</f>
        <v>0</v>
      </c>
      <c r="AR387">
        <f ca="1">IF(Table1[[#This Row],[Column5]]="Agriculture",1,0)</f>
        <v>1</v>
      </c>
      <c r="AS387">
        <f ca="1">IF(Table1[[#This Row],[Column5]]="General",1,0)</f>
        <v>0</v>
      </c>
      <c r="AT387" s="8"/>
      <c r="AZ387" s="7">
        <f t="shared" ca="1" si="240"/>
        <v>83880.221105230798</v>
      </c>
      <c r="BC387" s="8"/>
      <c r="BE387" s="7">
        <f t="shared" ca="1" si="224"/>
        <v>0</v>
      </c>
      <c r="BG387" s="8"/>
      <c r="BI387" s="7"/>
      <c r="BJ387" s="21">
        <f t="shared" ca="1" si="225"/>
        <v>0.24726607885255192</v>
      </c>
      <c r="BK387">
        <f t="shared" ca="1" si="226"/>
        <v>1</v>
      </c>
      <c r="BL387" s="8"/>
      <c r="BN387" s="7">
        <f t="shared" ca="1" si="227"/>
        <v>0</v>
      </c>
      <c r="BO387" s="42">
        <f t="shared" ca="1" si="228"/>
        <v>0</v>
      </c>
      <c r="BP387" s="42">
        <f t="shared" ca="1" si="229"/>
        <v>0</v>
      </c>
      <c r="BQ387" s="42">
        <f t="shared" ca="1" si="230"/>
        <v>0</v>
      </c>
      <c r="BR387" s="42">
        <f t="shared" ca="1" si="231"/>
        <v>0</v>
      </c>
      <c r="BS387" s="42">
        <f t="shared" ca="1" si="232"/>
        <v>0</v>
      </c>
      <c r="BT387" s="42">
        <f t="shared" ca="1" si="233"/>
        <v>0</v>
      </c>
      <c r="BU387" s="42">
        <f t="shared" ca="1" si="234"/>
        <v>0</v>
      </c>
      <c r="BV387" s="42">
        <f t="shared" ca="1" si="235"/>
        <v>0</v>
      </c>
      <c r="BW387" s="42">
        <f t="shared" ca="1" si="236"/>
        <v>0</v>
      </c>
      <c r="BX387" s="8">
        <f t="shared" ca="1" si="237"/>
        <v>66859</v>
      </c>
      <c r="BZ387" s="7">
        <f t="shared" ca="1" si="238"/>
        <v>1</v>
      </c>
      <c r="CA387" s="42"/>
      <c r="CB387" s="42"/>
      <c r="CC387" s="42"/>
      <c r="CD387" s="8"/>
      <c r="CF387" s="7">
        <f t="shared" ca="1" si="239"/>
        <v>39</v>
      </c>
      <c r="CG387" s="42"/>
      <c r="CH387" s="8"/>
    </row>
    <row r="388" spans="2:86" x14ac:dyDescent="0.3">
      <c r="B388">
        <f t="shared" ca="1" si="252"/>
        <v>2</v>
      </c>
      <c r="C388" t="str">
        <f t="shared" ca="1" si="253"/>
        <v>Women</v>
      </c>
      <c r="D388">
        <f t="shared" ca="1" si="254"/>
        <v>44</v>
      </c>
      <c r="E388">
        <f t="shared" ca="1" si="255"/>
        <v>5</v>
      </c>
      <c r="F388" t="str">
        <f ca="1">VLOOKUP(E388,$Y$4:$Z$10:Z393,2,0)</f>
        <v>General</v>
      </c>
      <c r="G388">
        <f t="shared" ca="1" si="215"/>
        <v>2</v>
      </c>
      <c r="H388" t="str">
        <f t="shared" ca="1" si="216"/>
        <v>College</v>
      </c>
      <c r="I388">
        <f t="shared" ca="1" si="217"/>
        <v>0</v>
      </c>
      <c r="J388">
        <f t="shared" ca="1" si="218"/>
        <v>1</v>
      </c>
      <c r="K388">
        <f t="shared" ca="1" si="219"/>
        <v>37735</v>
      </c>
      <c r="L388">
        <f t="shared" ca="1" si="220"/>
        <v>6</v>
      </c>
      <c r="M388" t="str">
        <f t="shared" ca="1" si="221"/>
        <v>Manitoba</v>
      </c>
      <c r="N388">
        <f t="shared" ca="1" si="241"/>
        <v>113205</v>
      </c>
      <c r="O388">
        <f t="shared" ca="1" si="222"/>
        <v>55060.867248623639</v>
      </c>
      <c r="P388">
        <f t="shared" ca="1" si="242"/>
        <v>2685.2425559242065</v>
      </c>
      <c r="Q388">
        <f t="shared" ca="1" si="223"/>
        <v>2312</v>
      </c>
      <c r="R388">
        <f t="shared" ca="1" si="243"/>
        <v>44923.173263342556</v>
      </c>
      <c r="S388">
        <f t="shared" ca="1" si="244"/>
        <v>35479.549305834524</v>
      </c>
      <c r="T388">
        <f t="shared" ca="1" si="245"/>
        <v>151369.79186175874</v>
      </c>
      <c r="U388">
        <f t="shared" ca="1" si="246"/>
        <v>102296.04051196619</v>
      </c>
      <c r="V388">
        <f t="shared" ca="1" si="247"/>
        <v>49073.751349792554</v>
      </c>
      <c r="AF388" s="7">
        <f t="shared" ca="1" si="209"/>
        <v>1</v>
      </c>
      <c r="AG388">
        <f t="shared" ca="1" si="210"/>
        <v>0</v>
      </c>
      <c r="AI388" s="8"/>
      <c r="AN388" s="7">
        <f ca="1">IF(Table1[[#This Row],[Column5]]="Teaching",1,0)</f>
        <v>0</v>
      </c>
      <c r="AO388">
        <f ca="1">IF(Table1[[#This Row],[Column5]]="Health",1,0)</f>
        <v>0</v>
      </c>
      <c r="AP388">
        <f ca="1">IF(Table1[[#This Row],[Column5]]="IT",1,0)</f>
        <v>0</v>
      </c>
      <c r="AQ388">
        <f ca="1">IF(Table1[[#This Row],[Column5]]="Construction",1,0)</f>
        <v>0</v>
      </c>
      <c r="AR388">
        <f ca="1">IF(Table1[[#This Row],[Column5]]="Agriculture",1,0)</f>
        <v>0</v>
      </c>
      <c r="AS388">
        <f ca="1">IF(Table1[[#This Row],[Column5]]="General",1,0)</f>
        <v>1</v>
      </c>
      <c r="AT388" s="8"/>
      <c r="AZ388" s="7">
        <f t="shared" ca="1" si="240"/>
        <v>8714.4332784090784</v>
      </c>
      <c r="BC388" s="8"/>
      <c r="BE388" s="7">
        <f t="shared" ca="1" si="224"/>
        <v>0</v>
      </c>
      <c r="BG388" s="8"/>
      <c r="BI388" s="7"/>
      <c r="BJ388" s="21">
        <f t="shared" ca="1" si="225"/>
        <v>0.28183559907669931</v>
      </c>
      <c r="BK388">
        <f t="shared" ca="1" si="226"/>
        <v>1</v>
      </c>
      <c r="BL388" s="8"/>
      <c r="BN388" s="7">
        <f t="shared" ca="1" si="227"/>
        <v>0</v>
      </c>
      <c r="BO388" s="42">
        <f t="shared" ca="1" si="228"/>
        <v>0</v>
      </c>
      <c r="BP388" s="42">
        <f t="shared" ca="1" si="229"/>
        <v>0</v>
      </c>
      <c r="BQ388" s="42">
        <f t="shared" ca="1" si="230"/>
        <v>0</v>
      </c>
      <c r="BR388" s="42">
        <f t="shared" ca="1" si="231"/>
        <v>0</v>
      </c>
      <c r="BS388" s="42">
        <f t="shared" ca="1" si="232"/>
        <v>0</v>
      </c>
      <c r="BT388" s="42">
        <f t="shared" ca="1" si="233"/>
        <v>0</v>
      </c>
      <c r="BU388" s="42">
        <f t="shared" ca="1" si="234"/>
        <v>0</v>
      </c>
      <c r="BV388" s="42">
        <f t="shared" ca="1" si="235"/>
        <v>0</v>
      </c>
      <c r="BW388" s="42">
        <f t="shared" ca="1" si="236"/>
        <v>0</v>
      </c>
      <c r="BX388" s="8">
        <f t="shared" ca="1" si="237"/>
        <v>0</v>
      </c>
      <c r="BZ388" s="7">
        <f t="shared" ca="1" si="238"/>
        <v>1</v>
      </c>
      <c r="CA388" s="42"/>
      <c r="CB388" s="42"/>
      <c r="CC388" s="42"/>
      <c r="CD388" s="8"/>
      <c r="CF388" s="7">
        <f t="shared" ca="1" si="239"/>
        <v>40</v>
      </c>
      <c r="CG388" s="42"/>
      <c r="CH388" s="8"/>
    </row>
    <row r="389" spans="2:86" x14ac:dyDescent="0.3">
      <c r="B389">
        <f t="shared" ca="1" si="252"/>
        <v>1</v>
      </c>
      <c r="C389" t="str">
        <f t="shared" ca="1" si="253"/>
        <v>Men</v>
      </c>
      <c r="D389">
        <f t="shared" ca="1" si="254"/>
        <v>38</v>
      </c>
      <c r="E389">
        <f t="shared" ca="1" si="255"/>
        <v>2</v>
      </c>
      <c r="F389" t="str">
        <f ca="1">VLOOKUP(E389,$Y$4:$Z$10:Z394,2,0)</f>
        <v>Construction</v>
      </c>
      <c r="G389">
        <f t="shared" ca="1" si="215"/>
        <v>5</v>
      </c>
      <c r="H389" t="str">
        <f t="shared" ca="1" si="216"/>
        <v>Other</v>
      </c>
      <c r="I389">
        <f t="shared" ca="1" si="217"/>
        <v>1</v>
      </c>
      <c r="J389">
        <f t="shared" ca="1" si="218"/>
        <v>3</v>
      </c>
      <c r="K389">
        <f t="shared" ca="1" si="219"/>
        <v>66983</v>
      </c>
      <c r="L389">
        <f t="shared" ca="1" si="220"/>
        <v>4</v>
      </c>
      <c r="M389" t="str">
        <f t="shared" ca="1" si="221"/>
        <v>Alberta</v>
      </c>
      <c r="N389">
        <f t="shared" ca="1" si="241"/>
        <v>267932</v>
      </c>
      <c r="O389">
        <f t="shared" ca="1" si="222"/>
        <v>183960.79792155992</v>
      </c>
      <c r="P389">
        <f t="shared" ca="1" si="242"/>
        <v>112400.22010787074</v>
      </c>
      <c r="Q389">
        <f t="shared" ca="1" si="223"/>
        <v>10894</v>
      </c>
      <c r="R389">
        <f t="shared" ca="1" si="243"/>
        <v>7824.3185084899105</v>
      </c>
      <c r="S389">
        <f t="shared" ca="1" si="244"/>
        <v>54404.125829146535</v>
      </c>
      <c r="T389">
        <f t="shared" ca="1" si="245"/>
        <v>434736.34593701729</v>
      </c>
      <c r="U389">
        <f t="shared" ca="1" si="246"/>
        <v>202679.11643004982</v>
      </c>
      <c r="V389">
        <f t="shared" ca="1" si="247"/>
        <v>232057.22950696747</v>
      </c>
      <c r="AF389" s="7">
        <f t="shared" ref="AF389:AF434" ca="1" si="256">IF(C390="Men",1,0)</f>
        <v>1</v>
      </c>
      <c r="AG389">
        <f t="shared" ref="AG389:AG434" ca="1" si="257">IF(C390="Women",1,0)</f>
        <v>0</v>
      </c>
      <c r="AI389" s="8"/>
      <c r="AN389" s="7">
        <f ca="1">IF(Table1[[#This Row],[Column5]]="Teaching",1,0)</f>
        <v>0</v>
      </c>
      <c r="AO389">
        <f ca="1">IF(Table1[[#This Row],[Column5]]="Health",1,0)</f>
        <v>0</v>
      </c>
      <c r="AP389">
        <f ca="1">IF(Table1[[#This Row],[Column5]]="IT",1,0)</f>
        <v>0</v>
      </c>
      <c r="AQ389">
        <f ca="1">IF(Table1[[#This Row],[Column5]]="Construction",1,0)</f>
        <v>1</v>
      </c>
      <c r="AR389">
        <f ca="1">IF(Table1[[#This Row],[Column5]]="Agriculture",1,0)</f>
        <v>0</v>
      </c>
      <c r="AS389">
        <f ca="1">IF(Table1[[#This Row],[Column5]]="General",1,0)</f>
        <v>0</v>
      </c>
      <c r="AT389" s="8"/>
      <c r="AZ389" s="7">
        <f t="shared" ca="1" si="240"/>
        <v>2684.7152793188006</v>
      </c>
      <c r="BC389" s="8"/>
      <c r="BE389" s="7">
        <f t="shared" ca="1" si="224"/>
        <v>0</v>
      </c>
      <c r="BG389" s="8"/>
      <c r="BI389" s="7"/>
      <c r="BJ389" s="21">
        <f t="shared" ca="1" si="225"/>
        <v>0.48638193762310533</v>
      </c>
      <c r="BK389">
        <f t="shared" ca="1" si="226"/>
        <v>0</v>
      </c>
      <c r="BL389" s="8"/>
      <c r="BN389" s="7">
        <f t="shared" ca="1" si="227"/>
        <v>37735</v>
      </c>
      <c r="BO389" s="42">
        <f t="shared" ca="1" si="228"/>
        <v>0</v>
      </c>
      <c r="BP389" s="42">
        <f t="shared" ca="1" si="229"/>
        <v>0</v>
      </c>
      <c r="BQ389" s="42">
        <f t="shared" ca="1" si="230"/>
        <v>0</v>
      </c>
      <c r="BR389" s="42">
        <f t="shared" ca="1" si="231"/>
        <v>0</v>
      </c>
      <c r="BS389" s="42">
        <f t="shared" ca="1" si="232"/>
        <v>37735</v>
      </c>
      <c r="BT389" s="42">
        <f t="shared" ca="1" si="233"/>
        <v>0</v>
      </c>
      <c r="BU389" s="42">
        <f t="shared" ca="1" si="234"/>
        <v>0</v>
      </c>
      <c r="BV389" s="42">
        <f t="shared" ca="1" si="235"/>
        <v>0</v>
      </c>
      <c r="BW389" s="42">
        <f t="shared" ca="1" si="236"/>
        <v>0</v>
      </c>
      <c r="BX389" s="8">
        <f t="shared" ca="1" si="237"/>
        <v>0</v>
      </c>
      <c r="BZ389" s="7">
        <f t="shared" ca="1" si="238"/>
        <v>1</v>
      </c>
      <c r="CA389" s="42"/>
      <c r="CB389" s="42"/>
      <c r="CC389" s="42"/>
      <c r="CD389" s="8"/>
      <c r="CF389" s="7">
        <f t="shared" ca="1" si="239"/>
        <v>0</v>
      </c>
      <c r="CG389" s="42"/>
      <c r="CH389" s="8"/>
    </row>
    <row r="390" spans="2:86" x14ac:dyDescent="0.3">
      <c r="B390">
        <f t="shared" ca="1" si="252"/>
        <v>1</v>
      </c>
      <c r="C390" t="str">
        <f t="shared" ca="1" si="253"/>
        <v>Men</v>
      </c>
      <c r="D390">
        <f t="shared" ca="1" si="254"/>
        <v>35</v>
      </c>
      <c r="E390">
        <f t="shared" ca="1" si="255"/>
        <v>1</v>
      </c>
      <c r="F390" t="str">
        <f ca="1">VLOOKUP(E390,$Y$4:$Z$10:Z395,2,0)</f>
        <v>Health</v>
      </c>
      <c r="G390">
        <f t="shared" ref="G390:G433" ca="1" si="258">RANDBETWEEN(1,5)</f>
        <v>1</v>
      </c>
      <c r="H390" t="str">
        <f t="shared" ref="H390:H433" ca="1" si="259">VLOOKUP(G390,$AA$4:$AB$9,2,0)</f>
        <v>Highschool</v>
      </c>
      <c r="I390">
        <f t="shared" ref="I390:I433" ca="1" si="260">RANDBETWEEN(0,4)</f>
        <v>3</v>
      </c>
      <c r="J390">
        <f t="shared" ref="J390:J433" ca="1" si="261">RANDBETWEEN(1,3)</f>
        <v>3</v>
      </c>
      <c r="K390">
        <f t="shared" ref="K390:K433" ca="1" si="262">RANDBETWEEN(25000,90000)</f>
        <v>39204</v>
      </c>
      <c r="L390">
        <f t="shared" ref="L390:L433" ca="1" si="263">RANDBETWEEN(1,11)</f>
        <v>3</v>
      </c>
      <c r="M390" t="str">
        <f t="shared" ref="M390:M433" ca="1" si="264">VLOOKUP(L390,$AC$4:$AE$15,2,0)</f>
        <v>Northwest Ter</v>
      </c>
      <c r="N390">
        <f t="shared" ca="1" si="241"/>
        <v>156816</v>
      </c>
      <c r="O390">
        <f t="shared" ref="O390:O433" ca="1" si="265">RAND()*N390</f>
        <v>53936.657988664985</v>
      </c>
      <c r="P390">
        <f t="shared" ca="1" si="242"/>
        <v>30573.622718435618</v>
      </c>
      <c r="Q390">
        <f t="shared" ref="Q390:Q433" ca="1" si="266">RANDBETWEEN(0,P390)</f>
        <v>25740</v>
      </c>
      <c r="R390">
        <f t="shared" ca="1" si="243"/>
        <v>5921.2334816002349</v>
      </c>
      <c r="S390">
        <f t="shared" ca="1" si="244"/>
        <v>47297.232800237573</v>
      </c>
      <c r="T390">
        <f t="shared" ca="1" si="245"/>
        <v>234686.8555186732</v>
      </c>
      <c r="U390">
        <f t="shared" ca="1" si="246"/>
        <v>85597.891470265226</v>
      </c>
      <c r="V390">
        <f t="shared" ca="1" si="247"/>
        <v>149088.96404840797</v>
      </c>
      <c r="AF390" s="7">
        <f t="shared" ca="1" si="256"/>
        <v>0</v>
      </c>
      <c r="AG390">
        <f t="shared" ca="1" si="257"/>
        <v>1</v>
      </c>
      <c r="AI390" s="8"/>
      <c r="AN390" s="7">
        <f ca="1">IF(Table1[[#This Row],[Column5]]="Teaching",1,0)</f>
        <v>0</v>
      </c>
      <c r="AO390">
        <f ca="1">IF(Table1[[#This Row],[Column5]]="Health",1,0)</f>
        <v>1</v>
      </c>
      <c r="AP390">
        <f ca="1">IF(Table1[[#This Row],[Column5]]="IT",1,0)</f>
        <v>0</v>
      </c>
      <c r="AQ390">
        <f ca="1">IF(Table1[[#This Row],[Column5]]="Construction",1,0)</f>
        <v>0</v>
      </c>
      <c r="AR390">
        <f ca="1">IF(Table1[[#This Row],[Column5]]="Agriculture",1,0)</f>
        <v>0</v>
      </c>
      <c r="AS390">
        <f ca="1">IF(Table1[[#This Row],[Column5]]="General",1,0)</f>
        <v>0</v>
      </c>
      <c r="AT390" s="8"/>
      <c r="AZ390" s="7">
        <f t="shared" ca="1" si="240"/>
        <v>2685.2425559242065</v>
      </c>
      <c r="BC390" s="8"/>
      <c r="BE390" s="7">
        <f t="shared" ca="1" si="224"/>
        <v>0</v>
      </c>
      <c r="BG390" s="8"/>
      <c r="BI390" s="7"/>
      <c r="BJ390" s="21">
        <f t="shared" ca="1" si="225"/>
        <v>0.68659509846363975</v>
      </c>
      <c r="BK390">
        <f t="shared" ca="1" si="226"/>
        <v>0</v>
      </c>
      <c r="BL390" s="8"/>
      <c r="BN390" s="7">
        <f t="shared" ca="1" si="227"/>
        <v>0</v>
      </c>
      <c r="BO390" s="42">
        <f t="shared" ca="1" si="228"/>
        <v>0</v>
      </c>
      <c r="BP390" s="42">
        <f t="shared" ca="1" si="229"/>
        <v>0</v>
      </c>
      <c r="BQ390" s="42">
        <f t="shared" ca="1" si="230"/>
        <v>66983</v>
      </c>
      <c r="BR390" s="42">
        <f t="shared" ca="1" si="231"/>
        <v>0</v>
      </c>
      <c r="BS390" s="42">
        <f t="shared" ca="1" si="232"/>
        <v>0</v>
      </c>
      <c r="BT390" s="42">
        <f t="shared" ca="1" si="233"/>
        <v>0</v>
      </c>
      <c r="BU390" s="42">
        <f t="shared" ca="1" si="234"/>
        <v>0</v>
      </c>
      <c r="BV390" s="42">
        <f t="shared" ca="1" si="235"/>
        <v>0</v>
      </c>
      <c r="BW390" s="42">
        <f t="shared" ca="1" si="236"/>
        <v>0</v>
      </c>
      <c r="BX390" s="8">
        <f t="shared" ca="1" si="237"/>
        <v>0</v>
      </c>
      <c r="BZ390" s="7">
        <f t="shared" ca="1" si="238"/>
        <v>0</v>
      </c>
      <c r="CA390" s="42"/>
      <c r="CB390" s="42"/>
      <c r="CC390" s="42"/>
      <c r="CD390" s="8"/>
      <c r="CF390" s="7">
        <f t="shared" ca="1" si="239"/>
        <v>38</v>
      </c>
      <c r="CG390" s="42"/>
      <c r="CH390" s="8"/>
    </row>
    <row r="391" spans="2:86" x14ac:dyDescent="0.3">
      <c r="B391">
        <f t="shared" ca="1" si="252"/>
        <v>2</v>
      </c>
      <c r="C391" t="str">
        <f t="shared" ca="1" si="253"/>
        <v>Women</v>
      </c>
      <c r="D391">
        <f t="shared" ca="1" si="254"/>
        <v>26</v>
      </c>
      <c r="E391">
        <f t="shared" ca="1" si="255"/>
        <v>3</v>
      </c>
      <c r="F391" t="str">
        <f ca="1">VLOOKUP(E391,$Y$4:$Z$10:Z396,2,0)</f>
        <v>Teaching</v>
      </c>
      <c r="G391">
        <f t="shared" ca="1" si="258"/>
        <v>5</v>
      </c>
      <c r="H391" t="str">
        <f t="shared" ca="1" si="259"/>
        <v>Other</v>
      </c>
      <c r="I391">
        <f t="shared" ca="1" si="260"/>
        <v>0</v>
      </c>
      <c r="J391">
        <f t="shared" ca="1" si="261"/>
        <v>1</v>
      </c>
      <c r="K391">
        <f t="shared" ca="1" si="262"/>
        <v>88285</v>
      </c>
      <c r="L391">
        <f t="shared" ca="1" si="263"/>
        <v>9</v>
      </c>
      <c r="M391" t="str">
        <f t="shared" ca="1" si="264"/>
        <v>New Bruncwick</v>
      </c>
      <c r="N391">
        <f t="shared" ca="1" si="241"/>
        <v>264855</v>
      </c>
      <c r="O391">
        <f t="shared" ca="1" si="265"/>
        <v>126687.04364749462</v>
      </c>
      <c r="P391">
        <f t="shared" ca="1" si="242"/>
        <v>58636.034731439613</v>
      </c>
      <c r="Q391">
        <f t="shared" ca="1" si="266"/>
        <v>49573</v>
      </c>
      <c r="R391">
        <f t="shared" ca="1" si="243"/>
        <v>97381.594165216811</v>
      </c>
      <c r="S391">
        <f t="shared" ca="1" si="244"/>
        <v>121601.60059193599</v>
      </c>
      <c r="T391">
        <f t="shared" ca="1" si="245"/>
        <v>445092.63532337558</v>
      </c>
      <c r="U391">
        <f t="shared" ca="1" si="246"/>
        <v>273641.63781271141</v>
      </c>
      <c r="V391">
        <f t="shared" ca="1" si="247"/>
        <v>171450.99751066417</v>
      </c>
      <c r="AF391" s="7">
        <f t="shared" ca="1" si="256"/>
        <v>1</v>
      </c>
      <c r="AG391">
        <f t="shared" ca="1" si="257"/>
        <v>0</v>
      </c>
      <c r="AI391" s="8"/>
      <c r="AN391" s="7">
        <f ca="1">IF(Table1[[#This Row],[Column5]]="Teaching",1,0)</f>
        <v>1</v>
      </c>
      <c r="AO391">
        <f ca="1">IF(Table1[[#This Row],[Column5]]="Health",1,0)</f>
        <v>0</v>
      </c>
      <c r="AP391">
        <f ca="1">IF(Table1[[#This Row],[Column5]]="IT",1,0)</f>
        <v>0</v>
      </c>
      <c r="AQ391">
        <f ca="1">IF(Table1[[#This Row],[Column5]]="Construction",1,0)</f>
        <v>0</v>
      </c>
      <c r="AR391">
        <f ca="1">IF(Table1[[#This Row],[Column5]]="Agriculture",1,0)</f>
        <v>0</v>
      </c>
      <c r="AS391">
        <f ca="1">IF(Table1[[#This Row],[Column5]]="General",1,0)</f>
        <v>0</v>
      </c>
      <c r="AT391" s="8"/>
      <c r="AZ391" s="7">
        <f t="shared" ca="1" si="240"/>
        <v>37466.740035956915</v>
      </c>
      <c r="BC391" s="8"/>
      <c r="BE391" s="7">
        <f t="shared" ref="BE391:BE434" ca="1" si="267">IF(R390&gt;$BF$5,1,0)</f>
        <v>0</v>
      </c>
      <c r="BG391" s="8"/>
      <c r="BI391" s="7"/>
      <c r="BJ391" s="21">
        <f t="shared" ref="BJ391:BJ434" ca="1" si="268">O390/N390</f>
        <v>0.34394869138777284</v>
      </c>
      <c r="BK391">
        <f t="shared" ref="BK391:BK434" ca="1" si="269">IF(BJ391&lt;30%,1,0)</f>
        <v>0</v>
      </c>
      <c r="BL391" s="8"/>
      <c r="BN391" s="7">
        <f t="shared" ref="BN391:BN434" ca="1" si="270">IF(M389="Yukon",K390,)</f>
        <v>0</v>
      </c>
      <c r="BO391" s="42">
        <f t="shared" ref="BO391:BO434" ca="1" si="271">IF(M390="BC",K390,0)</f>
        <v>0</v>
      </c>
      <c r="BP391" s="42">
        <f t="shared" ref="BP391:BP434" ca="1" si="272">IF(M390="Northwest Ter",K390,0)</f>
        <v>39204</v>
      </c>
      <c r="BQ391" s="42">
        <f t="shared" ref="BQ391:BQ434" ca="1" si="273">IF(M390="Alberta",K390,0)</f>
        <v>0</v>
      </c>
      <c r="BR391" s="42">
        <f t="shared" ref="BR391:BR434" ca="1" si="274">IF(M390="Saskatchewan",K390,0)</f>
        <v>0</v>
      </c>
      <c r="BS391" s="42">
        <f t="shared" ref="BS391:BS434" ca="1" si="275">IF(M390="Manitoba",K390,0)</f>
        <v>0</v>
      </c>
      <c r="BT391" s="42">
        <f t="shared" ref="BT391:BT434" ca="1" si="276">IF(M390="Ontario",K390,0)</f>
        <v>0</v>
      </c>
      <c r="BU391" s="42">
        <f t="shared" ref="BU391:BU434" ca="1" si="277">IF(M390="NewFarmland",K390,0)</f>
        <v>0</v>
      </c>
      <c r="BV391" s="42">
        <f t="shared" ref="BV391:BV434" ca="1" si="278">IF(M390="New Bruncwick",K390,0)</f>
        <v>0</v>
      </c>
      <c r="BW391" s="42">
        <f t="shared" ref="BW391:BW434" ca="1" si="279">IF(M390="Nova Scotia",K390,0)</f>
        <v>0</v>
      </c>
      <c r="BX391" s="8">
        <f t="shared" ref="BX391:BX434" ca="1" si="280">IF(M390="Prince Edward Island",K390,0)</f>
        <v>0</v>
      </c>
      <c r="BZ391" s="7">
        <f t="shared" ref="BZ391:BZ434" ca="1" si="281">IF(R390&gt;K390,1,0)</f>
        <v>0</v>
      </c>
      <c r="CA391" s="42"/>
      <c r="CB391" s="42"/>
      <c r="CC391" s="42"/>
      <c r="CD391" s="8"/>
      <c r="CF391" s="7">
        <f t="shared" ref="CF391:CF434" ca="1" si="282">IF(V390&gt;50000,D390,0)</f>
        <v>35</v>
      </c>
      <c r="CG391" s="42"/>
      <c r="CH391" s="8"/>
    </row>
    <row r="392" spans="2:86" x14ac:dyDescent="0.3">
      <c r="B392">
        <f t="shared" ca="1" si="252"/>
        <v>1</v>
      </c>
      <c r="C392" t="str">
        <f t="shared" ca="1" si="253"/>
        <v>Men</v>
      </c>
      <c r="D392">
        <f t="shared" ca="1" si="254"/>
        <v>37</v>
      </c>
      <c r="E392">
        <f t="shared" ca="1" si="255"/>
        <v>3</v>
      </c>
      <c r="F392" t="str">
        <f ca="1">VLOOKUP(E392,$Y$4:$Z$10:Z397,2,0)</f>
        <v>Teaching</v>
      </c>
      <c r="G392">
        <f t="shared" ca="1" si="258"/>
        <v>4</v>
      </c>
      <c r="H392" t="str">
        <f t="shared" ca="1" si="259"/>
        <v>Technical</v>
      </c>
      <c r="I392">
        <f t="shared" ca="1" si="260"/>
        <v>2</v>
      </c>
      <c r="J392">
        <f t="shared" ca="1" si="261"/>
        <v>3</v>
      </c>
      <c r="K392">
        <f t="shared" ca="1" si="262"/>
        <v>29163</v>
      </c>
      <c r="L392">
        <f t="shared" ca="1" si="263"/>
        <v>1</v>
      </c>
      <c r="M392" t="str">
        <f t="shared" ca="1" si="264"/>
        <v>Yukon</v>
      </c>
      <c r="N392">
        <f t="shared" ca="1" si="241"/>
        <v>116652</v>
      </c>
      <c r="O392">
        <f t="shared" ca="1" si="265"/>
        <v>66055.812515329715</v>
      </c>
      <c r="P392">
        <f t="shared" ca="1" si="242"/>
        <v>48129.127033240315</v>
      </c>
      <c r="Q392">
        <f t="shared" ca="1" si="266"/>
        <v>18874</v>
      </c>
      <c r="R392">
        <f t="shared" ca="1" si="243"/>
        <v>19078.327096977391</v>
      </c>
      <c r="S392">
        <f t="shared" ca="1" si="244"/>
        <v>16587.644187633159</v>
      </c>
      <c r="T392">
        <f t="shared" ca="1" si="245"/>
        <v>181368.77122087346</v>
      </c>
      <c r="U392">
        <f t="shared" ca="1" si="246"/>
        <v>104008.1396123071</v>
      </c>
      <c r="V392">
        <f t="shared" ca="1" si="247"/>
        <v>77360.631608566357</v>
      </c>
      <c r="AF392" s="7">
        <f t="shared" ca="1" si="256"/>
        <v>0</v>
      </c>
      <c r="AG392">
        <f t="shared" ca="1" si="257"/>
        <v>1</v>
      </c>
      <c r="AI392" s="8"/>
      <c r="AN392" s="7">
        <f ca="1">IF(Table1[[#This Row],[Column5]]="Teaching",1,0)</f>
        <v>1</v>
      </c>
      <c r="AO392">
        <f ca="1">IF(Table1[[#This Row],[Column5]]="Health",1,0)</f>
        <v>0</v>
      </c>
      <c r="AP392">
        <f ca="1">IF(Table1[[#This Row],[Column5]]="IT",1,0)</f>
        <v>0</v>
      </c>
      <c r="AQ392">
        <f ca="1">IF(Table1[[#This Row],[Column5]]="Construction",1,0)</f>
        <v>0</v>
      </c>
      <c r="AR392">
        <f ca="1">IF(Table1[[#This Row],[Column5]]="Agriculture",1,0)</f>
        <v>0</v>
      </c>
      <c r="AS392">
        <f ca="1">IF(Table1[[#This Row],[Column5]]="General",1,0)</f>
        <v>0</v>
      </c>
      <c r="AT392" s="8"/>
      <c r="AZ392" s="7">
        <f t="shared" ref="AZ392:AZ434" ca="1" si="283">P390/J390</f>
        <v>10191.207572811873</v>
      </c>
      <c r="BC392" s="8"/>
      <c r="BE392" s="7">
        <f t="shared" ca="1" si="267"/>
        <v>0</v>
      </c>
      <c r="BG392" s="8"/>
      <c r="BI392" s="7"/>
      <c r="BJ392" s="21">
        <f t="shared" ca="1" si="268"/>
        <v>0.47832604122064759</v>
      </c>
      <c r="BK392">
        <f t="shared" ca="1" si="269"/>
        <v>0</v>
      </c>
      <c r="BL392" s="8"/>
      <c r="BN392" s="7">
        <f t="shared" ca="1" si="270"/>
        <v>0</v>
      </c>
      <c r="BO392" s="42">
        <f t="shared" ca="1" si="271"/>
        <v>0</v>
      </c>
      <c r="BP392" s="42">
        <f t="shared" ca="1" si="272"/>
        <v>0</v>
      </c>
      <c r="BQ392" s="42">
        <f t="shared" ca="1" si="273"/>
        <v>0</v>
      </c>
      <c r="BR392" s="42">
        <f t="shared" ca="1" si="274"/>
        <v>0</v>
      </c>
      <c r="BS392" s="42">
        <f t="shared" ca="1" si="275"/>
        <v>0</v>
      </c>
      <c r="BT392" s="42">
        <f t="shared" ca="1" si="276"/>
        <v>0</v>
      </c>
      <c r="BU392" s="42">
        <f t="shared" ca="1" si="277"/>
        <v>0</v>
      </c>
      <c r="BV392" s="42">
        <f t="shared" ca="1" si="278"/>
        <v>88285</v>
      </c>
      <c r="BW392" s="42">
        <f t="shared" ca="1" si="279"/>
        <v>0</v>
      </c>
      <c r="BX392" s="8">
        <f t="shared" ca="1" si="280"/>
        <v>0</v>
      </c>
      <c r="BZ392" s="7">
        <f t="shared" ca="1" si="281"/>
        <v>1</v>
      </c>
      <c r="CA392" s="42"/>
      <c r="CB392" s="42"/>
      <c r="CC392" s="42"/>
      <c r="CD392" s="8"/>
      <c r="CF392" s="7">
        <f t="shared" ca="1" si="282"/>
        <v>26</v>
      </c>
      <c r="CG392" s="42"/>
      <c r="CH392" s="8"/>
    </row>
    <row r="393" spans="2:86" x14ac:dyDescent="0.3">
      <c r="B393">
        <f t="shared" ca="1" si="252"/>
        <v>2</v>
      </c>
      <c r="C393" t="str">
        <f t="shared" ca="1" si="253"/>
        <v>Women</v>
      </c>
      <c r="D393">
        <f t="shared" ca="1" si="254"/>
        <v>41</v>
      </c>
      <c r="E393">
        <f t="shared" ca="1" si="255"/>
        <v>6</v>
      </c>
      <c r="F393" t="str">
        <f ca="1">VLOOKUP(E393,$Y$4:$Z$10:Z398,2,0)</f>
        <v>Agriculture</v>
      </c>
      <c r="G393">
        <f t="shared" ca="1" si="258"/>
        <v>2</v>
      </c>
      <c r="H393" t="str">
        <f t="shared" ca="1" si="259"/>
        <v>College</v>
      </c>
      <c r="I393">
        <f t="shared" ca="1" si="260"/>
        <v>4</v>
      </c>
      <c r="J393">
        <f t="shared" ca="1" si="261"/>
        <v>1</v>
      </c>
      <c r="K393">
        <f t="shared" ca="1" si="262"/>
        <v>66609</v>
      </c>
      <c r="L393">
        <f t="shared" ca="1" si="263"/>
        <v>8</v>
      </c>
      <c r="M393" t="str">
        <f t="shared" ca="1" si="264"/>
        <v>NewFarmland</v>
      </c>
      <c r="N393">
        <f t="shared" ca="1" si="241"/>
        <v>266436</v>
      </c>
      <c r="O393">
        <f t="shared" ca="1" si="265"/>
        <v>118605.74350375174</v>
      </c>
      <c r="P393">
        <f t="shared" ca="1" si="242"/>
        <v>3547.2706270250173</v>
      </c>
      <c r="Q393">
        <f t="shared" ca="1" si="266"/>
        <v>1834</v>
      </c>
      <c r="R393">
        <f t="shared" ca="1" si="243"/>
        <v>117026.1702796461</v>
      </c>
      <c r="S393">
        <f t="shared" ca="1" si="244"/>
        <v>41174.94583695475</v>
      </c>
      <c r="T393">
        <f t="shared" ca="1" si="245"/>
        <v>311158.21646397974</v>
      </c>
      <c r="U393">
        <f t="shared" ca="1" si="246"/>
        <v>237465.91378339785</v>
      </c>
      <c r="V393">
        <f t="shared" ca="1" si="247"/>
        <v>73692.302680581895</v>
      </c>
      <c r="AF393" s="7">
        <f t="shared" ca="1" si="256"/>
        <v>1</v>
      </c>
      <c r="AG393">
        <f t="shared" ca="1" si="257"/>
        <v>0</v>
      </c>
      <c r="AI393" s="8"/>
      <c r="AN393" s="7">
        <f ca="1">IF(Table1[[#This Row],[Column5]]="Teaching",1,0)</f>
        <v>0</v>
      </c>
      <c r="AO393">
        <f ca="1">IF(Table1[[#This Row],[Column5]]="Health",1,0)</f>
        <v>0</v>
      </c>
      <c r="AP393">
        <f ca="1">IF(Table1[[#This Row],[Column5]]="IT",1,0)</f>
        <v>0</v>
      </c>
      <c r="AQ393">
        <f ca="1">IF(Table1[[#This Row],[Column5]]="Construction",1,0)</f>
        <v>0</v>
      </c>
      <c r="AR393">
        <f ca="1">IF(Table1[[#This Row],[Column5]]="Agriculture",1,0)</f>
        <v>1</v>
      </c>
      <c r="AS393">
        <f ca="1">IF(Table1[[#This Row],[Column5]]="General",1,0)</f>
        <v>0</v>
      </c>
      <c r="AT393" s="8"/>
      <c r="AZ393" s="7">
        <f t="shared" ca="1" si="283"/>
        <v>58636.034731439613</v>
      </c>
      <c r="BC393" s="8"/>
      <c r="BE393" s="7">
        <f t="shared" ca="1" si="267"/>
        <v>0</v>
      </c>
      <c r="BG393" s="8"/>
      <c r="BI393" s="7"/>
      <c r="BJ393" s="21">
        <f t="shared" ca="1" si="268"/>
        <v>0.56626386616028623</v>
      </c>
      <c r="BK393">
        <f t="shared" ca="1" si="269"/>
        <v>0</v>
      </c>
      <c r="BL393" s="8"/>
      <c r="BN393" s="7">
        <f t="shared" ca="1" si="270"/>
        <v>0</v>
      </c>
      <c r="BO393" s="42">
        <f t="shared" ca="1" si="271"/>
        <v>0</v>
      </c>
      <c r="BP393" s="42">
        <f t="shared" ca="1" si="272"/>
        <v>0</v>
      </c>
      <c r="BQ393" s="42">
        <f t="shared" ca="1" si="273"/>
        <v>0</v>
      </c>
      <c r="BR393" s="42">
        <f t="shared" ca="1" si="274"/>
        <v>0</v>
      </c>
      <c r="BS393" s="42">
        <f t="shared" ca="1" si="275"/>
        <v>0</v>
      </c>
      <c r="BT393" s="42">
        <f t="shared" ca="1" si="276"/>
        <v>0</v>
      </c>
      <c r="BU393" s="42">
        <f t="shared" ca="1" si="277"/>
        <v>0</v>
      </c>
      <c r="BV393" s="42">
        <f t="shared" ca="1" si="278"/>
        <v>0</v>
      </c>
      <c r="BW393" s="42">
        <f t="shared" ca="1" si="279"/>
        <v>0</v>
      </c>
      <c r="BX393" s="8">
        <f t="shared" ca="1" si="280"/>
        <v>0</v>
      </c>
      <c r="BZ393" s="7">
        <f t="shared" ca="1" si="281"/>
        <v>0</v>
      </c>
      <c r="CA393" s="42"/>
      <c r="CB393" s="42"/>
      <c r="CC393" s="42"/>
      <c r="CD393" s="8"/>
      <c r="CF393" s="7">
        <f t="shared" ca="1" si="282"/>
        <v>37</v>
      </c>
      <c r="CG393" s="42"/>
      <c r="CH393" s="8"/>
    </row>
    <row r="394" spans="2:86" x14ac:dyDescent="0.3">
      <c r="B394">
        <f t="shared" ca="1" si="252"/>
        <v>1</v>
      </c>
      <c r="C394" t="str">
        <f t="shared" ca="1" si="253"/>
        <v>Men</v>
      </c>
      <c r="D394">
        <f t="shared" ca="1" si="254"/>
        <v>44</v>
      </c>
      <c r="E394">
        <f t="shared" ca="1" si="255"/>
        <v>1</v>
      </c>
      <c r="F394" t="str">
        <f ca="1">VLOOKUP(E394,$Y$4:$Z$10:Z399,2,0)</f>
        <v>Health</v>
      </c>
      <c r="G394">
        <f t="shared" ca="1" si="258"/>
        <v>1</v>
      </c>
      <c r="H394" t="str">
        <f t="shared" ca="1" si="259"/>
        <v>Highschool</v>
      </c>
      <c r="I394">
        <f t="shared" ca="1" si="260"/>
        <v>4</v>
      </c>
      <c r="J394">
        <f t="shared" ca="1" si="261"/>
        <v>1</v>
      </c>
      <c r="K394">
        <f t="shared" ca="1" si="262"/>
        <v>52631</v>
      </c>
      <c r="L394">
        <f t="shared" ca="1" si="263"/>
        <v>7</v>
      </c>
      <c r="M394" t="str">
        <f t="shared" ca="1" si="264"/>
        <v>Ontario</v>
      </c>
      <c r="N394">
        <f t="shared" ca="1" si="241"/>
        <v>315786</v>
      </c>
      <c r="O394">
        <f t="shared" ca="1" si="265"/>
        <v>58402.429199179438</v>
      </c>
      <c r="P394">
        <f t="shared" ca="1" si="242"/>
        <v>8497.0049171278824</v>
      </c>
      <c r="Q394">
        <f t="shared" ca="1" si="266"/>
        <v>2108</v>
      </c>
      <c r="R394">
        <f t="shared" ca="1" si="243"/>
        <v>2432.0558347105971</v>
      </c>
      <c r="S394">
        <f t="shared" ca="1" si="244"/>
        <v>63534.359377799381</v>
      </c>
      <c r="T394">
        <f t="shared" ca="1" si="245"/>
        <v>387817.36429492728</v>
      </c>
      <c r="U394">
        <f t="shared" ca="1" si="246"/>
        <v>62942.485033890036</v>
      </c>
      <c r="V394">
        <f t="shared" ca="1" si="247"/>
        <v>324874.87926103722</v>
      </c>
      <c r="AF394" s="7">
        <f t="shared" ca="1" si="256"/>
        <v>1</v>
      </c>
      <c r="AG394">
        <f t="shared" ca="1" si="257"/>
        <v>0</v>
      </c>
      <c r="AI394" s="8"/>
      <c r="AN394" s="7">
        <f ca="1">IF(Table1[[#This Row],[Column5]]="Teaching",1,0)</f>
        <v>0</v>
      </c>
      <c r="AO394">
        <f ca="1">IF(Table1[[#This Row],[Column5]]="Health",1,0)</f>
        <v>1</v>
      </c>
      <c r="AP394">
        <f ca="1">IF(Table1[[#This Row],[Column5]]="IT",1,0)</f>
        <v>0</v>
      </c>
      <c r="AQ394">
        <f ca="1">IF(Table1[[#This Row],[Column5]]="Construction",1,0)</f>
        <v>0</v>
      </c>
      <c r="AR394">
        <f ca="1">IF(Table1[[#This Row],[Column5]]="Agriculture",1,0)</f>
        <v>0</v>
      </c>
      <c r="AS394">
        <f ca="1">IF(Table1[[#This Row],[Column5]]="General",1,0)</f>
        <v>0</v>
      </c>
      <c r="AT394" s="8"/>
      <c r="AZ394" s="7">
        <f t="shared" ca="1" si="283"/>
        <v>16043.042344413438</v>
      </c>
      <c r="BC394" s="8"/>
      <c r="BE394" s="7">
        <f t="shared" ca="1" si="267"/>
        <v>1</v>
      </c>
      <c r="BG394" s="8"/>
      <c r="BI394" s="7"/>
      <c r="BJ394" s="21">
        <f t="shared" ca="1" si="268"/>
        <v>0.4451565985968553</v>
      </c>
      <c r="BK394">
        <f t="shared" ca="1" si="269"/>
        <v>0</v>
      </c>
      <c r="BL394" s="8"/>
      <c r="BN394" s="7">
        <f t="shared" ca="1" si="270"/>
        <v>66609</v>
      </c>
      <c r="BO394" s="42">
        <f t="shared" ca="1" si="271"/>
        <v>0</v>
      </c>
      <c r="BP394" s="42">
        <f t="shared" ca="1" si="272"/>
        <v>0</v>
      </c>
      <c r="BQ394" s="42">
        <f t="shared" ca="1" si="273"/>
        <v>0</v>
      </c>
      <c r="BR394" s="42">
        <f t="shared" ca="1" si="274"/>
        <v>0</v>
      </c>
      <c r="BS394" s="42">
        <f t="shared" ca="1" si="275"/>
        <v>0</v>
      </c>
      <c r="BT394" s="42">
        <f t="shared" ca="1" si="276"/>
        <v>0</v>
      </c>
      <c r="BU394" s="42">
        <f t="shared" ca="1" si="277"/>
        <v>66609</v>
      </c>
      <c r="BV394" s="42">
        <f t="shared" ca="1" si="278"/>
        <v>0</v>
      </c>
      <c r="BW394" s="42">
        <f t="shared" ca="1" si="279"/>
        <v>0</v>
      </c>
      <c r="BX394" s="8">
        <f t="shared" ca="1" si="280"/>
        <v>0</v>
      </c>
      <c r="BZ394" s="7">
        <f t="shared" ca="1" si="281"/>
        <v>1</v>
      </c>
      <c r="CA394" s="42"/>
      <c r="CB394" s="42"/>
      <c r="CC394" s="42"/>
      <c r="CD394" s="8"/>
      <c r="CF394" s="7">
        <f t="shared" ca="1" si="282"/>
        <v>41</v>
      </c>
      <c r="CG394" s="42"/>
      <c r="CH394" s="8"/>
    </row>
    <row r="395" spans="2:86" x14ac:dyDescent="0.3">
      <c r="B395">
        <f t="shared" ca="1" si="252"/>
        <v>1</v>
      </c>
      <c r="C395" t="str">
        <f t="shared" ca="1" si="253"/>
        <v>Men</v>
      </c>
      <c r="D395">
        <f t="shared" ca="1" si="254"/>
        <v>25</v>
      </c>
      <c r="E395">
        <f t="shared" ca="1" si="255"/>
        <v>1</v>
      </c>
      <c r="F395" t="str">
        <f ca="1">VLOOKUP(E395,$Y$4:$Z$10:Z400,2,0)</f>
        <v>Health</v>
      </c>
      <c r="G395">
        <f t="shared" ca="1" si="258"/>
        <v>1</v>
      </c>
      <c r="H395" t="str">
        <f t="shared" ca="1" si="259"/>
        <v>Highschool</v>
      </c>
      <c r="I395">
        <f t="shared" ca="1" si="260"/>
        <v>0</v>
      </c>
      <c r="J395">
        <f t="shared" ca="1" si="261"/>
        <v>2</v>
      </c>
      <c r="K395">
        <f t="shared" ca="1" si="262"/>
        <v>39733</v>
      </c>
      <c r="L395">
        <f t="shared" ca="1" si="263"/>
        <v>11</v>
      </c>
      <c r="M395" t="str">
        <f t="shared" ca="1" si="264"/>
        <v>Prince Edward Island</v>
      </c>
      <c r="N395">
        <f t="shared" ca="1" si="241"/>
        <v>198665</v>
      </c>
      <c r="O395">
        <f t="shared" ca="1" si="265"/>
        <v>187336.84380988119</v>
      </c>
      <c r="P395">
        <f t="shared" ca="1" si="242"/>
        <v>72501.92550397318</v>
      </c>
      <c r="Q395">
        <f t="shared" ca="1" si="266"/>
        <v>65808</v>
      </c>
      <c r="R395">
        <f t="shared" ca="1" si="243"/>
        <v>17508.076123367566</v>
      </c>
      <c r="S395">
        <f t="shared" ca="1" si="244"/>
        <v>52999.005795312871</v>
      </c>
      <c r="T395">
        <f t="shared" ca="1" si="245"/>
        <v>324165.93129928602</v>
      </c>
      <c r="U395">
        <f t="shared" ca="1" si="246"/>
        <v>270652.91993324878</v>
      </c>
      <c r="V395">
        <f t="shared" ca="1" si="247"/>
        <v>53513.011366037244</v>
      </c>
      <c r="AF395" s="7">
        <f t="shared" ca="1" si="256"/>
        <v>0</v>
      </c>
      <c r="AG395">
        <f t="shared" ca="1" si="257"/>
        <v>1</v>
      </c>
      <c r="AI395" s="8"/>
      <c r="AN395" s="7">
        <f ca="1">IF(Table1[[#This Row],[Column5]]="Teaching",1,0)</f>
        <v>0</v>
      </c>
      <c r="AO395">
        <f ca="1">IF(Table1[[#This Row],[Column5]]="Health",1,0)</f>
        <v>1</v>
      </c>
      <c r="AP395">
        <f ca="1">IF(Table1[[#This Row],[Column5]]="IT",1,0)</f>
        <v>0</v>
      </c>
      <c r="AQ395">
        <f ca="1">IF(Table1[[#This Row],[Column5]]="Construction",1,0)</f>
        <v>0</v>
      </c>
      <c r="AR395">
        <f ca="1">IF(Table1[[#This Row],[Column5]]="Agriculture",1,0)</f>
        <v>0</v>
      </c>
      <c r="AS395">
        <f ca="1">IF(Table1[[#This Row],[Column5]]="General",1,0)</f>
        <v>0</v>
      </c>
      <c r="AT395" s="8"/>
      <c r="AZ395" s="7">
        <f t="shared" ca="1" si="283"/>
        <v>3547.2706270250173</v>
      </c>
      <c r="BC395" s="8"/>
      <c r="BE395" s="7">
        <f t="shared" ca="1" si="267"/>
        <v>0</v>
      </c>
      <c r="BG395" s="8"/>
      <c r="BI395" s="7"/>
      <c r="BJ395" s="21">
        <f t="shared" ca="1" si="268"/>
        <v>0.18494306017106343</v>
      </c>
      <c r="BK395">
        <f t="shared" ca="1" si="269"/>
        <v>1</v>
      </c>
      <c r="BL395" s="8"/>
      <c r="BN395" s="7">
        <f t="shared" ca="1" si="270"/>
        <v>0</v>
      </c>
      <c r="BO395" s="42">
        <f t="shared" ca="1" si="271"/>
        <v>0</v>
      </c>
      <c r="BP395" s="42">
        <f t="shared" ca="1" si="272"/>
        <v>0</v>
      </c>
      <c r="BQ395" s="42">
        <f t="shared" ca="1" si="273"/>
        <v>0</v>
      </c>
      <c r="BR395" s="42">
        <f t="shared" ca="1" si="274"/>
        <v>0</v>
      </c>
      <c r="BS395" s="42">
        <f t="shared" ca="1" si="275"/>
        <v>0</v>
      </c>
      <c r="BT395" s="42">
        <f t="shared" ca="1" si="276"/>
        <v>52631</v>
      </c>
      <c r="BU395" s="42">
        <f t="shared" ca="1" si="277"/>
        <v>0</v>
      </c>
      <c r="BV395" s="42">
        <f t="shared" ca="1" si="278"/>
        <v>0</v>
      </c>
      <c r="BW395" s="42">
        <f t="shared" ca="1" si="279"/>
        <v>0</v>
      </c>
      <c r="BX395" s="8">
        <f t="shared" ca="1" si="280"/>
        <v>0</v>
      </c>
      <c r="BZ395" s="7">
        <f t="shared" ca="1" si="281"/>
        <v>0</v>
      </c>
      <c r="CA395" s="42"/>
      <c r="CB395" s="42"/>
      <c r="CC395" s="42"/>
      <c r="CD395" s="8"/>
      <c r="CF395" s="7">
        <f t="shared" ca="1" si="282"/>
        <v>44</v>
      </c>
      <c r="CG395" s="42"/>
      <c r="CH395" s="8"/>
    </row>
    <row r="396" spans="2:86" x14ac:dyDescent="0.3">
      <c r="B396">
        <f t="shared" ca="1" si="252"/>
        <v>2</v>
      </c>
      <c r="C396" t="str">
        <f t="shared" ca="1" si="253"/>
        <v>Women</v>
      </c>
      <c r="D396">
        <f t="shared" ca="1" si="254"/>
        <v>28</v>
      </c>
      <c r="E396">
        <f t="shared" ca="1" si="255"/>
        <v>4</v>
      </c>
      <c r="F396" t="str">
        <f ca="1">VLOOKUP(E396,$Y$4:$Z$10:Z401,2,0)</f>
        <v>IT</v>
      </c>
      <c r="G396">
        <f t="shared" ca="1" si="258"/>
        <v>3</v>
      </c>
      <c r="H396" t="str">
        <f t="shared" ca="1" si="259"/>
        <v>University</v>
      </c>
      <c r="I396">
        <f t="shared" ca="1" si="260"/>
        <v>2</v>
      </c>
      <c r="J396">
        <f t="shared" ca="1" si="261"/>
        <v>1</v>
      </c>
      <c r="K396">
        <f t="shared" ca="1" si="262"/>
        <v>41649</v>
      </c>
      <c r="L396">
        <f t="shared" ca="1" si="263"/>
        <v>1</v>
      </c>
      <c r="M396" t="str">
        <f t="shared" ca="1" si="264"/>
        <v>Yukon</v>
      </c>
      <c r="N396">
        <f t="shared" ca="1" si="241"/>
        <v>166596</v>
      </c>
      <c r="O396">
        <f t="shared" ca="1" si="265"/>
        <v>37958.334459029771</v>
      </c>
      <c r="P396">
        <f t="shared" ca="1" si="242"/>
        <v>9473.4754752374847</v>
      </c>
      <c r="Q396">
        <f t="shared" ca="1" si="266"/>
        <v>3816</v>
      </c>
      <c r="R396">
        <f t="shared" ca="1" si="243"/>
        <v>73746.286961749924</v>
      </c>
      <c r="S396">
        <f t="shared" ca="1" si="244"/>
        <v>12564.407287409082</v>
      </c>
      <c r="T396">
        <f t="shared" ca="1" si="245"/>
        <v>188633.88276264656</v>
      </c>
      <c r="U396">
        <f t="shared" ca="1" si="246"/>
        <v>115520.6214207797</v>
      </c>
      <c r="V396">
        <f t="shared" ca="1" si="247"/>
        <v>73113.261341866862</v>
      </c>
      <c r="AF396" s="7">
        <f t="shared" ca="1" si="256"/>
        <v>0</v>
      </c>
      <c r="AG396">
        <f t="shared" ca="1" si="257"/>
        <v>1</v>
      </c>
      <c r="AI396" s="8"/>
      <c r="AN396" s="7">
        <f ca="1">IF(Table1[[#This Row],[Column5]]="Teaching",1,0)</f>
        <v>0</v>
      </c>
      <c r="AO396">
        <f ca="1">IF(Table1[[#This Row],[Column5]]="Health",1,0)</f>
        <v>0</v>
      </c>
      <c r="AP396">
        <f ca="1">IF(Table1[[#This Row],[Column5]]="IT",1,0)</f>
        <v>1</v>
      </c>
      <c r="AQ396">
        <f ca="1">IF(Table1[[#This Row],[Column5]]="Construction",1,0)</f>
        <v>0</v>
      </c>
      <c r="AR396">
        <f ca="1">IF(Table1[[#This Row],[Column5]]="Agriculture",1,0)</f>
        <v>0</v>
      </c>
      <c r="AS396">
        <f ca="1">IF(Table1[[#This Row],[Column5]]="General",1,0)</f>
        <v>0</v>
      </c>
      <c r="AT396" s="8"/>
      <c r="AZ396" s="7">
        <f t="shared" ca="1" si="283"/>
        <v>8497.0049171278824</v>
      </c>
      <c r="BC396" s="8"/>
      <c r="BE396" s="7">
        <f t="shared" ca="1" si="267"/>
        <v>0</v>
      </c>
      <c r="BG396" s="8"/>
      <c r="BI396" s="7"/>
      <c r="BJ396" s="21">
        <f t="shared" ca="1" si="268"/>
        <v>0.94297860121249943</v>
      </c>
      <c r="BK396">
        <f t="shared" ca="1" si="269"/>
        <v>0</v>
      </c>
      <c r="BL396" s="8"/>
      <c r="BN396" s="7">
        <f t="shared" ca="1" si="270"/>
        <v>0</v>
      </c>
      <c r="BO396" s="42">
        <f t="shared" ca="1" si="271"/>
        <v>0</v>
      </c>
      <c r="BP396" s="42">
        <f t="shared" ca="1" si="272"/>
        <v>0</v>
      </c>
      <c r="BQ396" s="42">
        <f t="shared" ca="1" si="273"/>
        <v>0</v>
      </c>
      <c r="BR396" s="42">
        <f t="shared" ca="1" si="274"/>
        <v>0</v>
      </c>
      <c r="BS396" s="42">
        <f t="shared" ca="1" si="275"/>
        <v>0</v>
      </c>
      <c r="BT396" s="42">
        <f t="shared" ca="1" si="276"/>
        <v>0</v>
      </c>
      <c r="BU396" s="42">
        <f t="shared" ca="1" si="277"/>
        <v>0</v>
      </c>
      <c r="BV396" s="42">
        <f t="shared" ca="1" si="278"/>
        <v>0</v>
      </c>
      <c r="BW396" s="42">
        <f t="shared" ca="1" si="279"/>
        <v>0</v>
      </c>
      <c r="BX396" s="8">
        <f t="shared" ca="1" si="280"/>
        <v>39733</v>
      </c>
      <c r="BZ396" s="7">
        <f t="shared" ca="1" si="281"/>
        <v>0</v>
      </c>
      <c r="CA396" s="42"/>
      <c r="CB396" s="42"/>
      <c r="CC396" s="42"/>
      <c r="CD396" s="8"/>
      <c r="CF396" s="7">
        <f t="shared" ca="1" si="282"/>
        <v>25</v>
      </c>
      <c r="CG396" s="42"/>
      <c r="CH396" s="8"/>
    </row>
    <row r="397" spans="2:86" x14ac:dyDescent="0.3">
      <c r="B397">
        <f t="shared" ca="1" si="252"/>
        <v>2</v>
      </c>
      <c r="C397" t="str">
        <f t="shared" ca="1" si="253"/>
        <v>Women</v>
      </c>
      <c r="D397">
        <f t="shared" ca="1" si="254"/>
        <v>40</v>
      </c>
      <c r="E397">
        <f t="shared" ca="1" si="255"/>
        <v>4</v>
      </c>
      <c r="F397" t="str">
        <f ca="1">VLOOKUP(E397,$Y$4:$Z$10:Z402,2,0)</f>
        <v>IT</v>
      </c>
      <c r="G397">
        <f t="shared" ca="1" si="258"/>
        <v>3</v>
      </c>
      <c r="H397" t="str">
        <f t="shared" ca="1" si="259"/>
        <v>University</v>
      </c>
      <c r="I397">
        <f t="shared" ca="1" si="260"/>
        <v>2</v>
      </c>
      <c r="J397">
        <f t="shared" ca="1" si="261"/>
        <v>3</v>
      </c>
      <c r="K397">
        <f t="shared" ca="1" si="262"/>
        <v>72471</v>
      </c>
      <c r="L397">
        <f t="shared" ca="1" si="263"/>
        <v>5</v>
      </c>
      <c r="M397" t="str">
        <f t="shared" ca="1" si="264"/>
        <v>Saskatchewan</v>
      </c>
      <c r="N397">
        <f t="shared" ca="1" si="241"/>
        <v>289884</v>
      </c>
      <c r="O397">
        <f t="shared" ca="1" si="265"/>
        <v>50504.254113444964</v>
      </c>
      <c r="P397">
        <f t="shared" ca="1" si="242"/>
        <v>36038.560932959124</v>
      </c>
      <c r="Q397">
        <f t="shared" ca="1" si="266"/>
        <v>17518</v>
      </c>
      <c r="R397">
        <f t="shared" ca="1" si="243"/>
        <v>128995.31599149181</v>
      </c>
      <c r="S397">
        <f t="shared" ca="1" si="244"/>
        <v>57923.620982184206</v>
      </c>
      <c r="T397">
        <f t="shared" ca="1" si="245"/>
        <v>383846.18191514333</v>
      </c>
      <c r="U397">
        <f t="shared" ca="1" si="246"/>
        <v>197017.57010493678</v>
      </c>
      <c r="V397">
        <f t="shared" ca="1" si="247"/>
        <v>186828.61181020655</v>
      </c>
      <c r="AF397" s="7">
        <f t="shared" ca="1" si="256"/>
        <v>1</v>
      </c>
      <c r="AG397">
        <f t="shared" ca="1" si="257"/>
        <v>0</v>
      </c>
      <c r="AI397" s="8"/>
      <c r="AN397" s="7">
        <f ca="1">IF(Table1[[#This Row],[Column5]]="Teaching",1,0)</f>
        <v>0</v>
      </c>
      <c r="AO397">
        <f ca="1">IF(Table1[[#This Row],[Column5]]="Health",1,0)</f>
        <v>0</v>
      </c>
      <c r="AP397">
        <f ca="1">IF(Table1[[#This Row],[Column5]]="IT",1,0)</f>
        <v>1</v>
      </c>
      <c r="AQ397">
        <f ca="1">IF(Table1[[#This Row],[Column5]]="Construction",1,0)</f>
        <v>0</v>
      </c>
      <c r="AR397">
        <f ca="1">IF(Table1[[#This Row],[Column5]]="Agriculture",1,0)</f>
        <v>0</v>
      </c>
      <c r="AS397">
        <f ca="1">IF(Table1[[#This Row],[Column5]]="General",1,0)</f>
        <v>0</v>
      </c>
      <c r="AT397" s="8"/>
      <c r="AZ397" s="7">
        <f t="shared" ca="1" si="283"/>
        <v>36250.96275198659</v>
      </c>
      <c r="BC397" s="8"/>
      <c r="BE397" s="7">
        <f t="shared" ca="1" si="267"/>
        <v>0</v>
      </c>
      <c r="BG397" s="8"/>
      <c r="BI397" s="7"/>
      <c r="BJ397" s="21">
        <f t="shared" ca="1" si="268"/>
        <v>0.22784661371839524</v>
      </c>
      <c r="BK397">
        <f t="shared" ca="1" si="269"/>
        <v>1</v>
      </c>
      <c r="BL397" s="8"/>
      <c r="BN397" s="7">
        <f t="shared" ca="1" si="270"/>
        <v>0</v>
      </c>
      <c r="BO397" s="42">
        <f t="shared" ca="1" si="271"/>
        <v>0</v>
      </c>
      <c r="BP397" s="42">
        <f t="shared" ca="1" si="272"/>
        <v>0</v>
      </c>
      <c r="BQ397" s="42">
        <f t="shared" ca="1" si="273"/>
        <v>0</v>
      </c>
      <c r="BR397" s="42">
        <f t="shared" ca="1" si="274"/>
        <v>0</v>
      </c>
      <c r="BS397" s="42">
        <f t="shared" ca="1" si="275"/>
        <v>0</v>
      </c>
      <c r="BT397" s="42">
        <f t="shared" ca="1" si="276"/>
        <v>0</v>
      </c>
      <c r="BU397" s="42">
        <f t="shared" ca="1" si="277"/>
        <v>0</v>
      </c>
      <c r="BV397" s="42">
        <f t="shared" ca="1" si="278"/>
        <v>0</v>
      </c>
      <c r="BW397" s="42">
        <f t="shared" ca="1" si="279"/>
        <v>0</v>
      </c>
      <c r="BX397" s="8">
        <f t="shared" ca="1" si="280"/>
        <v>0</v>
      </c>
      <c r="BZ397" s="7">
        <f t="shared" ca="1" si="281"/>
        <v>1</v>
      </c>
      <c r="CA397" s="42"/>
      <c r="CB397" s="42"/>
      <c r="CC397" s="42"/>
      <c r="CD397" s="8"/>
      <c r="CF397" s="7">
        <f t="shared" ca="1" si="282"/>
        <v>28</v>
      </c>
      <c r="CG397" s="42"/>
      <c r="CH397" s="8"/>
    </row>
    <row r="398" spans="2:86" x14ac:dyDescent="0.3">
      <c r="B398">
        <f t="shared" ca="1" si="252"/>
        <v>1</v>
      </c>
      <c r="C398" t="str">
        <f t="shared" ca="1" si="253"/>
        <v>Men</v>
      </c>
      <c r="D398">
        <f t="shared" ca="1" si="254"/>
        <v>40</v>
      </c>
      <c r="E398">
        <f t="shared" ca="1" si="255"/>
        <v>4</v>
      </c>
      <c r="F398" t="str">
        <f ca="1">VLOOKUP(E398,$Y$4:$Z$10:Z403,2,0)</f>
        <v>IT</v>
      </c>
      <c r="G398">
        <f t="shared" ca="1" si="258"/>
        <v>4</v>
      </c>
      <c r="H398" t="str">
        <f t="shared" ca="1" si="259"/>
        <v>Technical</v>
      </c>
      <c r="I398">
        <f t="shared" ca="1" si="260"/>
        <v>0</v>
      </c>
      <c r="J398">
        <f t="shared" ca="1" si="261"/>
        <v>3</v>
      </c>
      <c r="K398">
        <f t="shared" ca="1" si="262"/>
        <v>69178</v>
      </c>
      <c r="L398">
        <f t="shared" ca="1" si="263"/>
        <v>6</v>
      </c>
      <c r="M398" t="str">
        <f t="shared" ca="1" si="264"/>
        <v>Manitoba</v>
      </c>
      <c r="N398">
        <f t="shared" ca="1" si="241"/>
        <v>276712</v>
      </c>
      <c r="O398">
        <f t="shared" ca="1" si="265"/>
        <v>59529.427852461115</v>
      </c>
      <c r="P398">
        <f t="shared" ca="1" si="242"/>
        <v>32614.812559351365</v>
      </c>
      <c r="Q398">
        <f t="shared" ca="1" si="266"/>
        <v>24851</v>
      </c>
      <c r="R398">
        <f t="shared" ca="1" si="243"/>
        <v>85061.555384878535</v>
      </c>
      <c r="S398">
        <f t="shared" ca="1" si="244"/>
        <v>68839.025599620494</v>
      </c>
      <c r="T398">
        <f t="shared" ca="1" si="245"/>
        <v>378165.83815897186</v>
      </c>
      <c r="U398">
        <f t="shared" ca="1" si="246"/>
        <v>169441.98323733965</v>
      </c>
      <c r="V398">
        <f t="shared" ca="1" si="247"/>
        <v>208723.85492163221</v>
      </c>
      <c r="AF398" s="7">
        <f t="shared" ca="1" si="256"/>
        <v>0</v>
      </c>
      <c r="AG398">
        <f t="shared" ca="1" si="257"/>
        <v>1</v>
      </c>
      <c r="AI398" s="8"/>
      <c r="AN398" s="7">
        <f ca="1">IF(Table1[[#This Row],[Column5]]="Teaching",1,0)</f>
        <v>0</v>
      </c>
      <c r="AO398">
        <f ca="1">IF(Table1[[#This Row],[Column5]]="Health",1,0)</f>
        <v>0</v>
      </c>
      <c r="AP398">
        <f ca="1">IF(Table1[[#This Row],[Column5]]="IT",1,0)</f>
        <v>1</v>
      </c>
      <c r="AQ398">
        <f ca="1">IF(Table1[[#This Row],[Column5]]="Construction",1,0)</f>
        <v>0</v>
      </c>
      <c r="AR398">
        <f ca="1">IF(Table1[[#This Row],[Column5]]="Agriculture",1,0)</f>
        <v>0</v>
      </c>
      <c r="AS398">
        <f ca="1">IF(Table1[[#This Row],[Column5]]="General",1,0)</f>
        <v>0</v>
      </c>
      <c r="AT398" s="8"/>
      <c r="AZ398" s="7">
        <f t="shared" ca="1" si="283"/>
        <v>9473.4754752374847</v>
      </c>
      <c r="BC398" s="8"/>
      <c r="BE398" s="7">
        <f t="shared" ca="1" si="267"/>
        <v>1</v>
      </c>
      <c r="BG398" s="8"/>
      <c r="BI398" s="7"/>
      <c r="BJ398" s="21">
        <f t="shared" ca="1" si="268"/>
        <v>0.1742222893069123</v>
      </c>
      <c r="BK398">
        <f t="shared" ca="1" si="269"/>
        <v>1</v>
      </c>
      <c r="BL398" s="8"/>
      <c r="BN398" s="7">
        <f t="shared" ca="1" si="270"/>
        <v>72471</v>
      </c>
      <c r="BO398" s="42">
        <f t="shared" ca="1" si="271"/>
        <v>0</v>
      </c>
      <c r="BP398" s="42">
        <f t="shared" ca="1" si="272"/>
        <v>0</v>
      </c>
      <c r="BQ398" s="42">
        <f t="shared" ca="1" si="273"/>
        <v>0</v>
      </c>
      <c r="BR398" s="42">
        <f t="shared" ca="1" si="274"/>
        <v>72471</v>
      </c>
      <c r="BS398" s="42">
        <f t="shared" ca="1" si="275"/>
        <v>0</v>
      </c>
      <c r="BT398" s="42">
        <f t="shared" ca="1" si="276"/>
        <v>0</v>
      </c>
      <c r="BU398" s="42">
        <f t="shared" ca="1" si="277"/>
        <v>0</v>
      </c>
      <c r="BV398" s="42">
        <f t="shared" ca="1" si="278"/>
        <v>0</v>
      </c>
      <c r="BW398" s="42">
        <f t="shared" ca="1" si="279"/>
        <v>0</v>
      </c>
      <c r="BX398" s="8">
        <f t="shared" ca="1" si="280"/>
        <v>0</v>
      </c>
      <c r="BZ398" s="7">
        <f t="shared" ca="1" si="281"/>
        <v>1</v>
      </c>
      <c r="CA398" s="42"/>
      <c r="CB398" s="42"/>
      <c r="CC398" s="42"/>
      <c r="CD398" s="8"/>
      <c r="CF398" s="7">
        <f t="shared" ca="1" si="282"/>
        <v>40</v>
      </c>
      <c r="CG398" s="42"/>
      <c r="CH398" s="8"/>
    </row>
    <row r="399" spans="2:86" x14ac:dyDescent="0.3">
      <c r="B399">
        <f t="shared" ca="1" si="252"/>
        <v>2</v>
      </c>
      <c r="C399" t="str">
        <f t="shared" ca="1" si="253"/>
        <v>Women</v>
      </c>
      <c r="D399">
        <f t="shared" ca="1" si="254"/>
        <v>33</v>
      </c>
      <c r="E399">
        <f t="shared" ca="1" si="255"/>
        <v>2</v>
      </c>
      <c r="F399" t="str">
        <f ca="1">VLOOKUP(E399,$Y$4:$Z$10:Z404,2,0)</f>
        <v>Construction</v>
      </c>
      <c r="G399">
        <f t="shared" ca="1" si="258"/>
        <v>2</v>
      </c>
      <c r="H399" t="str">
        <f t="shared" ca="1" si="259"/>
        <v>College</v>
      </c>
      <c r="I399">
        <f t="shared" ca="1" si="260"/>
        <v>3</v>
      </c>
      <c r="J399">
        <f t="shared" ca="1" si="261"/>
        <v>1</v>
      </c>
      <c r="K399">
        <f t="shared" ca="1" si="262"/>
        <v>44255</v>
      </c>
      <c r="L399">
        <f t="shared" ca="1" si="263"/>
        <v>3</v>
      </c>
      <c r="M399" t="str">
        <f t="shared" ca="1" si="264"/>
        <v>Northwest Ter</v>
      </c>
      <c r="N399">
        <f t="shared" ca="1" si="241"/>
        <v>265530</v>
      </c>
      <c r="O399">
        <f t="shared" ca="1" si="265"/>
        <v>144781.70981098255</v>
      </c>
      <c r="P399">
        <f t="shared" ca="1" si="242"/>
        <v>20182.476937085023</v>
      </c>
      <c r="Q399">
        <f t="shared" ca="1" si="266"/>
        <v>3302</v>
      </c>
      <c r="R399">
        <f t="shared" ca="1" si="243"/>
        <v>1669.0080006984799</v>
      </c>
      <c r="S399">
        <f t="shared" ca="1" si="244"/>
        <v>7.7051529846183948</v>
      </c>
      <c r="T399">
        <f t="shared" ca="1" si="245"/>
        <v>285720.18209006963</v>
      </c>
      <c r="U399">
        <f t="shared" ca="1" si="246"/>
        <v>149752.71781168104</v>
      </c>
      <c r="V399">
        <f t="shared" ca="1" si="247"/>
        <v>135967.46427838859</v>
      </c>
      <c r="AF399" s="7">
        <f t="shared" ca="1" si="256"/>
        <v>1</v>
      </c>
      <c r="AG399">
        <f t="shared" ca="1" si="257"/>
        <v>0</v>
      </c>
      <c r="AI399" s="8"/>
      <c r="AN399" s="7">
        <f ca="1">IF(Table1[[#This Row],[Column5]]="Teaching",1,0)</f>
        <v>0</v>
      </c>
      <c r="AO399">
        <f ca="1">IF(Table1[[#This Row],[Column5]]="Health",1,0)</f>
        <v>0</v>
      </c>
      <c r="AP399">
        <f ca="1">IF(Table1[[#This Row],[Column5]]="IT",1,0)</f>
        <v>0</v>
      </c>
      <c r="AQ399">
        <f ca="1">IF(Table1[[#This Row],[Column5]]="Construction",1,0)</f>
        <v>1</v>
      </c>
      <c r="AR399">
        <f ca="1">IF(Table1[[#This Row],[Column5]]="Agriculture",1,0)</f>
        <v>0</v>
      </c>
      <c r="AS399">
        <f ca="1">IF(Table1[[#This Row],[Column5]]="General",1,0)</f>
        <v>0</v>
      </c>
      <c r="AT399" s="8"/>
      <c r="AZ399" s="7">
        <f t="shared" ca="1" si="283"/>
        <v>12012.853644319708</v>
      </c>
      <c r="BC399" s="8"/>
      <c r="BE399" s="7">
        <f t="shared" ca="1" si="267"/>
        <v>0</v>
      </c>
      <c r="BG399" s="8"/>
      <c r="BI399" s="7"/>
      <c r="BJ399" s="21">
        <f t="shared" ca="1" si="268"/>
        <v>0.21513135625654511</v>
      </c>
      <c r="BK399">
        <f t="shared" ca="1" si="269"/>
        <v>1</v>
      </c>
      <c r="BL399" s="8"/>
      <c r="BN399" s="7">
        <f t="shared" ca="1" si="270"/>
        <v>0</v>
      </c>
      <c r="BO399" s="42">
        <f t="shared" ca="1" si="271"/>
        <v>0</v>
      </c>
      <c r="BP399" s="42">
        <f t="shared" ca="1" si="272"/>
        <v>0</v>
      </c>
      <c r="BQ399" s="42">
        <f t="shared" ca="1" si="273"/>
        <v>0</v>
      </c>
      <c r="BR399" s="42">
        <f t="shared" ca="1" si="274"/>
        <v>0</v>
      </c>
      <c r="BS399" s="42">
        <f t="shared" ca="1" si="275"/>
        <v>69178</v>
      </c>
      <c r="BT399" s="42">
        <f t="shared" ca="1" si="276"/>
        <v>0</v>
      </c>
      <c r="BU399" s="42">
        <f t="shared" ca="1" si="277"/>
        <v>0</v>
      </c>
      <c r="BV399" s="42">
        <f t="shared" ca="1" si="278"/>
        <v>0</v>
      </c>
      <c r="BW399" s="42">
        <f t="shared" ca="1" si="279"/>
        <v>0</v>
      </c>
      <c r="BX399" s="8">
        <f t="shared" ca="1" si="280"/>
        <v>0</v>
      </c>
      <c r="BZ399" s="7">
        <f t="shared" ca="1" si="281"/>
        <v>1</v>
      </c>
      <c r="CA399" s="42"/>
      <c r="CB399" s="42"/>
      <c r="CC399" s="42"/>
      <c r="CD399" s="8"/>
      <c r="CF399" s="7">
        <f t="shared" ca="1" si="282"/>
        <v>40</v>
      </c>
      <c r="CG399" s="42"/>
      <c r="CH399" s="8"/>
    </row>
    <row r="400" spans="2:86" x14ac:dyDescent="0.3">
      <c r="B400">
        <f t="shared" ca="1" si="252"/>
        <v>1</v>
      </c>
      <c r="C400" t="str">
        <f t="shared" ca="1" si="253"/>
        <v>Men</v>
      </c>
      <c r="D400">
        <f t="shared" ca="1" si="254"/>
        <v>33</v>
      </c>
      <c r="E400">
        <f t="shared" ca="1" si="255"/>
        <v>4</v>
      </c>
      <c r="F400" t="str">
        <f ca="1">VLOOKUP(E400,$Y$4:$Z$10:Z405,2,0)</f>
        <v>IT</v>
      </c>
      <c r="G400">
        <f t="shared" ca="1" si="258"/>
        <v>3</v>
      </c>
      <c r="H400" t="str">
        <f t="shared" ca="1" si="259"/>
        <v>University</v>
      </c>
      <c r="I400">
        <f t="shared" ca="1" si="260"/>
        <v>1</v>
      </c>
      <c r="J400">
        <f t="shared" ca="1" si="261"/>
        <v>2</v>
      </c>
      <c r="K400">
        <f t="shared" ca="1" si="262"/>
        <v>56739</v>
      </c>
      <c r="L400">
        <f t="shared" ca="1" si="263"/>
        <v>2</v>
      </c>
      <c r="M400" t="str">
        <f t="shared" ca="1" si="264"/>
        <v>BC</v>
      </c>
      <c r="N400">
        <f t="shared" ca="1" si="241"/>
        <v>226956</v>
      </c>
      <c r="O400">
        <f t="shared" ca="1" si="265"/>
        <v>172889.72811103295</v>
      </c>
      <c r="P400">
        <f t="shared" ca="1" si="242"/>
        <v>8786.4663810534657</v>
      </c>
      <c r="Q400">
        <f t="shared" ca="1" si="266"/>
        <v>1130</v>
      </c>
      <c r="R400">
        <f t="shared" ca="1" si="243"/>
        <v>74607.532886087007</v>
      </c>
      <c r="S400">
        <f t="shared" ca="1" si="244"/>
        <v>35754.690352467791</v>
      </c>
      <c r="T400">
        <f t="shared" ca="1" si="245"/>
        <v>271497.15673352126</v>
      </c>
      <c r="U400">
        <f t="shared" ca="1" si="246"/>
        <v>248627.26099711994</v>
      </c>
      <c r="V400">
        <f t="shared" ca="1" si="247"/>
        <v>22869.895736401319</v>
      </c>
      <c r="AF400" s="7">
        <f t="shared" ca="1" si="256"/>
        <v>0</v>
      </c>
      <c r="AG400">
        <f t="shared" ca="1" si="257"/>
        <v>1</v>
      </c>
      <c r="AI400" s="8"/>
      <c r="AN400" s="7">
        <f ca="1">IF(Table1[[#This Row],[Column5]]="Teaching",1,0)</f>
        <v>0</v>
      </c>
      <c r="AO400">
        <f ca="1">IF(Table1[[#This Row],[Column5]]="Health",1,0)</f>
        <v>0</v>
      </c>
      <c r="AP400">
        <f ca="1">IF(Table1[[#This Row],[Column5]]="IT",1,0)</f>
        <v>1</v>
      </c>
      <c r="AQ400">
        <f ca="1">IF(Table1[[#This Row],[Column5]]="Construction",1,0)</f>
        <v>0</v>
      </c>
      <c r="AR400">
        <f ca="1">IF(Table1[[#This Row],[Column5]]="Agriculture",1,0)</f>
        <v>0</v>
      </c>
      <c r="AS400">
        <f ca="1">IF(Table1[[#This Row],[Column5]]="General",1,0)</f>
        <v>0</v>
      </c>
      <c r="AT400" s="8"/>
      <c r="AZ400" s="7">
        <f t="shared" ca="1" si="283"/>
        <v>10871.604186450455</v>
      </c>
      <c r="BC400" s="8"/>
      <c r="BE400" s="7">
        <f t="shared" ca="1" si="267"/>
        <v>0</v>
      </c>
      <c r="BG400" s="8"/>
      <c r="BI400" s="7"/>
      <c r="BJ400" s="21">
        <f t="shared" ca="1" si="268"/>
        <v>0.54525556363116234</v>
      </c>
      <c r="BK400">
        <f t="shared" ca="1" si="269"/>
        <v>0</v>
      </c>
      <c r="BL400" s="8"/>
      <c r="BN400" s="7">
        <f t="shared" ca="1" si="270"/>
        <v>0</v>
      </c>
      <c r="BO400" s="42">
        <f t="shared" ca="1" si="271"/>
        <v>0</v>
      </c>
      <c r="BP400" s="42">
        <f t="shared" ca="1" si="272"/>
        <v>44255</v>
      </c>
      <c r="BQ400" s="42">
        <f t="shared" ca="1" si="273"/>
        <v>0</v>
      </c>
      <c r="BR400" s="42">
        <f t="shared" ca="1" si="274"/>
        <v>0</v>
      </c>
      <c r="BS400" s="42">
        <f t="shared" ca="1" si="275"/>
        <v>0</v>
      </c>
      <c r="BT400" s="42">
        <f t="shared" ca="1" si="276"/>
        <v>0</v>
      </c>
      <c r="BU400" s="42">
        <f t="shared" ca="1" si="277"/>
        <v>0</v>
      </c>
      <c r="BV400" s="42">
        <f t="shared" ca="1" si="278"/>
        <v>0</v>
      </c>
      <c r="BW400" s="42">
        <f t="shared" ca="1" si="279"/>
        <v>0</v>
      </c>
      <c r="BX400" s="8">
        <f t="shared" ca="1" si="280"/>
        <v>0</v>
      </c>
      <c r="BZ400" s="7">
        <f t="shared" ca="1" si="281"/>
        <v>0</v>
      </c>
      <c r="CA400" s="42"/>
      <c r="CB400" s="42"/>
      <c r="CC400" s="42"/>
      <c r="CD400" s="8"/>
      <c r="CF400" s="7">
        <f t="shared" ca="1" si="282"/>
        <v>33</v>
      </c>
      <c r="CG400" s="42"/>
      <c r="CH400" s="8"/>
    </row>
    <row r="401" spans="2:86" x14ac:dyDescent="0.3">
      <c r="B401">
        <f t="shared" ca="1" si="252"/>
        <v>2</v>
      </c>
      <c r="C401" t="str">
        <f t="shared" ca="1" si="253"/>
        <v>Women</v>
      </c>
      <c r="D401">
        <f t="shared" ca="1" si="254"/>
        <v>28</v>
      </c>
      <c r="E401">
        <f t="shared" ca="1" si="255"/>
        <v>2</v>
      </c>
      <c r="F401" t="str">
        <f ca="1">VLOOKUP(E401,$Y$4:$Z$10:Z406,2,0)</f>
        <v>Construction</v>
      </c>
      <c r="G401">
        <f t="shared" ca="1" si="258"/>
        <v>1</v>
      </c>
      <c r="H401" t="str">
        <f t="shared" ca="1" si="259"/>
        <v>Highschool</v>
      </c>
      <c r="I401">
        <f t="shared" ca="1" si="260"/>
        <v>2</v>
      </c>
      <c r="J401">
        <f t="shared" ca="1" si="261"/>
        <v>1</v>
      </c>
      <c r="K401">
        <f t="shared" ca="1" si="262"/>
        <v>38225</v>
      </c>
      <c r="L401">
        <f t="shared" ca="1" si="263"/>
        <v>3</v>
      </c>
      <c r="M401" t="str">
        <f t="shared" ca="1" si="264"/>
        <v>Northwest Ter</v>
      </c>
      <c r="N401">
        <f t="shared" ca="1" si="241"/>
        <v>191125</v>
      </c>
      <c r="O401">
        <f t="shared" ca="1" si="265"/>
        <v>85587.163701496596</v>
      </c>
      <c r="P401">
        <f t="shared" ca="1" si="242"/>
        <v>31284.324874473681</v>
      </c>
      <c r="Q401">
        <f t="shared" ca="1" si="266"/>
        <v>10098</v>
      </c>
      <c r="R401">
        <f t="shared" ca="1" si="243"/>
        <v>13988.350615520645</v>
      </c>
      <c r="S401">
        <f t="shared" ca="1" si="244"/>
        <v>41557.48802273917</v>
      </c>
      <c r="T401">
        <f t="shared" ca="1" si="245"/>
        <v>263966.81289721286</v>
      </c>
      <c r="U401">
        <f t="shared" ca="1" si="246"/>
        <v>109673.51431701724</v>
      </c>
      <c r="V401">
        <f t="shared" ca="1" si="247"/>
        <v>154293.29858019564</v>
      </c>
      <c r="AF401" s="7">
        <f t="shared" ca="1" si="256"/>
        <v>1</v>
      </c>
      <c r="AG401">
        <f t="shared" ca="1" si="257"/>
        <v>0</v>
      </c>
      <c r="AI401" s="8"/>
      <c r="AN401" s="7">
        <f ca="1">IF(Table1[[#This Row],[Column5]]="Teaching",1,0)</f>
        <v>0</v>
      </c>
      <c r="AO401">
        <f ca="1">IF(Table1[[#This Row],[Column5]]="Health",1,0)</f>
        <v>0</v>
      </c>
      <c r="AP401">
        <f ca="1">IF(Table1[[#This Row],[Column5]]="IT",1,0)</f>
        <v>0</v>
      </c>
      <c r="AQ401">
        <f ca="1">IF(Table1[[#This Row],[Column5]]="Construction",1,0)</f>
        <v>1</v>
      </c>
      <c r="AR401">
        <f ca="1">IF(Table1[[#This Row],[Column5]]="Agriculture",1,0)</f>
        <v>0</v>
      </c>
      <c r="AS401">
        <f ca="1">IF(Table1[[#This Row],[Column5]]="General",1,0)</f>
        <v>0</v>
      </c>
      <c r="AT401" s="8"/>
      <c r="AZ401" s="7">
        <f t="shared" ca="1" si="283"/>
        <v>20182.476937085023</v>
      </c>
      <c r="BC401" s="8"/>
      <c r="BE401" s="7">
        <f t="shared" ca="1" si="267"/>
        <v>0</v>
      </c>
      <c r="BG401" s="8"/>
      <c r="BI401" s="7"/>
      <c r="BJ401" s="21">
        <f t="shared" ca="1" si="268"/>
        <v>0.76177641530090834</v>
      </c>
      <c r="BK401">
        <f t="shared" ca="1" si="269"/>
        <v>0</v>
      </c>
      <c r="BL401" s="8"/>
      <c r="BN401" s="7">
        <f t="shared" ca="1" si="270"/>
        <v>0</v>
      </c>
      <c r="BO401" s="42">
        <f t="shared" ca="1" si="271"/>
        <v>56739</v>
      </c>
      <c r="BP401" s="42">
        <f t="shared" ca="1" si="272"/>
        <v>0</v>
      </c>
      <c r="BQ401" s="42">
        <f t="shared" ca="1" si="273"/>
        <v>0</v>
      </c>
      <c r="BR401" s="42">
        <f t="shared" ca="1" si="274"/>
        <v>0</v>
      </c>
      <c r="BS401" s="42">
        <f t="shared" ca="1" si="275"/>
        <v>0</v>
      </c>
      <c r="BT401" s="42">
        <f t="shared" ca="1" si="276"/>
        <v>0</v>
      </c>
      <c r="BU401" s="42">
        <f t="shared" ca="1" si="277"/>
        <v>0</v>
      </c>
      <c r="BV401" s="42">
        <f t="shared" ca="1" si="278"/>
        <v>0</v>
      </c>
      <c r="BW401" s="42">
        <f t="shared" ca="1" si="279"/>
        <v>0</v>
      </c>
      <c r="BX401" s="8">
        <f t="shared" ca="1" si="280"/>
        <v>0</v>
      </c>
      <c r="BZ401" s="7">
        <f t="shared" ca="1" si="281"/>
        <v>1</v>
      </c>
      <c r="CA401" s="42"/>
      <c r="CB401" s="42"/>
      <c r="CC401" s="42"/>
      <c r="CD401" s="8"/>
      <c r="CF401" s="7">
        <f t="shared" ca="1" si="282"/>
        <v>0</v>
      </c>
      <c r="CG401" s="42"/>
      <c r="CH401" s="8"/>
    </row>
    <row r="402" spans="2:86" x14ac:dyDescent="0.3">
      <c r="B402">
        <f t="shared" ca="1" si="252"/>
        <v>1</v>
      </c>
      <c r="C402" t="str">
        <f t="shared" ca="1" si="253"/>
        <v>Men</v>
      </c>
      <c r="D402">
        <f t="shared" ca="1" si="254"/>
        <v>42</v>
      </c>
      <c r="E402">
        <f t="shared" ca="1" si="255"/>
        <v>2</v>
      </c>
      <c r="F402" t="str">
        <f ca="1">VLOOKUP(E402,$Y$4:$Z$10:Z407,2,0)</f>
        <v>Construction</v>
      </c>
      <c r="G402">
        <f t="shared" ca="1" si="258"/>
        <v>2</v>
      </c>
      <c r="H402" t="str">
        <f t="shared" ca="1" si="259"/>
        <v>College</v>
      </c>
      <c r="I402">
        <f t="shared" ca="1" si="260"/>
        <v>4</v>
      </c>
      <c r="J402">
        <f t="shared" ca="1" si="261"/>
        <v>3</v>
      </c>
      <c r="K402">
        <f t="shared" ca="1" si="262"/>
        <v>29128</v>
      </c>
      <c r="L402">
        <f t="shared" ca="1" si="263"/>
        <v>8</v>
      </c>
      <c r="M402" t="str">
        <f t="shared" ca="1" si="264"/>
        <v>NewFarmland</v>
      </c>
      <c r="N402">
        <f t="shared" ca="1" si="241"/>
        <v>87384</v>
      </c>
      <c r="O402">
        <f t="shared" ca="1" si="265"/>
        <v>12195.777864887918</v>
      </c>
      <c r="P402">
        <f t="shared" ca="1" si="242"/>
        <v>42568.599707507346</v>
      </c>
      <c r="Q402">
        <f t="shared" ca="1" si="266"/>
        <v>39269</v>
      </c>
      <c r="R402">
        <f t="shared" ca="1" si="243"/>
        <v>31219.348638750147</v>
      </c>
      <c r="S402">
        <f t="shared" ca="1" si="244"/>
        <v>37033.040181534474</v>
      </c>
      <c r="T402">
        <f t="shared" ca="1" si="245"/>
        <v>166985.63988904183</v>
      </c>
      <c r="U402">
        <f t="shared" ca="1" si="246"/>
        <v>82684.126503638065</v>
      </c>
      <c r="V402">
        <f t="shared" ca="1" si="247"/>
        <v>84301.51338540377</v>
      </c>
      <c r="AF402" s="7">
        <f t="shared" ca="1" si="256"/>
        <v>1</v>
      </c>
      <c r="AG402">
        <f t="shared" ca="1" si="257"/>
        <v>0</v>
      </c>
      <c r="AI402" s="8"/>
      <c r="AN402" s="7">
        <f ca="1">IF(Table1[[#This Row],[Column5]]="Teaching",1,0)</f>
        <v>0</v>
      </c>
      <c r="AO402">
        <f ca="1">IF(Table1[[#This Row],[Column5]]="Health",1,0)</f>
        <v>0</v>
      </c>
      <c r="AP402">
        <f ca="1">IF(Table1[[#This Row],[Column5]]="IT",1,0)</f>
        <v>0</v>
      </c>
      <c r="AQ402">
        <f ca="1">IF(Table1[[#This Row],[Column5]]="Construction",1,0)</f>
        <v>1</v>
      </c>
      <c r="AR402">
        <f ca="1">IF(Table1[[#This Row],[Column5]]="Agriculture",1,0)</f>
        <v>0</v>
      </c>
      <c r="AS402">
        <f ca="1">IF(Table1[[#This Row],[Column5]]="General",1,0)</f>
        <v>0</v>
      </c>
      <c r="AT402" s="8"/>
      <c r="AZ402" s="7">
        <f t="shared" ca="1" si="283"/>
        <v>4393.2331905267329</v>
      </c>
      <c r="BC402" s="8"/>
      <c r="BE402" s="7">
        <f t="shared" ca="1" si="267"/>
        <v>0</v>
      </c>
      <c r="BG402" s="8"/>
      <c r="BI402" s="7"/>
      <c r="BJ402" s="21">
        <f t="shared" ca="1" si="268"/>
        <v>0.44780726593327191</v>
      </c>
      <c r="BK402">
        <f t="shared" ca="1" si="269"/>
        <v>0</v>
      </c>
      <c r="BL402" s="8"/>
      <c r="BN402" s="7">
        <f t="shared" ca="1" si="270"/>
        <v>0</v>
      </c>
      <c r="BO402" s="42">
        <f t="shared" ca="1" si="271"/>
        <v>0</v>
      </c>
      <c r="BP402" s="42">
        <f t="shared" ca="1" si="272"/>
        <v>38225</v>
      </c>
      <c r="BQ402" s="42">
        <f t="shared" ca="1" si="273"/>
        <v>0</v>
      </c>
      <c r="BR402" s="42">
        <f t="shared" ca="1" si="274"/>
        <v>0</v>
      </c>
      <c r="BS402" s="42">
        <f t="shared" ca="1" si="275"/>
        <v>0</v>
      </c>
      <c r="BT402" s="42">
        <f t="shared" ca="1" si="276"/>
        <v>0</v>
      </c>
      <c r="BU402" s="42">
        <f t="shared" ca="1" si="277"/>
        <v>0</v>
      </c>
      <c r="BV402" s="42">
        <f t="shared" ca="1" si="278"/>
        <v>0</v>
      </c>
      <c r="BW402" s="42">
        <f t="shared" ca="1" si="279"/>
        <v>0</v>
      </c>
      <c r="BX402" s="8">
        <f t="shared" ca="1" si="280"/>
        <v>0</v>
      </c>
      <c r="BZ402" s="7">
        <f t="shared" ca="1" si="281"/>
        <v>0</v>
      </c>
      <c r="CA402" s="42"/>
      <c r="CB402" s="42"/>
      <c r="CC402" s="42"/>
      <c r="CD402" s="8"/>
      <c r="CF402" s="7">
        <f t="shared" ca="1" si="282"/>
        <v>28</v>
      </c>
      <c r="CG402" s="42"/>
      <c r="CH402" s="8"/>
    </row>
    <row r="403" spans="2:86" x14ac:dyDescent="0.3">
      <c r="B403">
        <f t="shared" ca="1" si="252"/>
        <v>1</v>
      </c>
      <c r="C403" t="str">
        <f t="shared" ca="1" si="253"/>
        <v>Men</v>
      </c>
      <c r="D403">
        <f t="shared" ca="1" si="254"/>
        <v>45</v>
      </c>
      <c r="E403">
        <f t="shared" ca="1" si="255"/>
        <v>2</v>
      </c>
      <c r="F403" t="str">
        <f ca="1">VLOOKUP(E403,$Y$4:$Z$10:Z408,2,0)</f>
        <v>Construction</v>
      </c>
      <c r="G403">
        <f t="shared" ca="1" si="258"/>
        <v>2</v>
      </c>
      <c r="H403" t="str">
        <f t="shared" ca="1" si="259"/>
        <v>College</v>
      </c>
      <c r="I403">
        <f t="shared" ca="1" si="260"/>
        <v>2</v>
      </c>
      <c r="J403">
        <f t="shared" ca="1" si="261"/>
        <v>1</v>
      </c>
      <c r="K403">
        <f t="shared" ca="1" si="262"/>
        <v>83506</v>
      </c>
      <c r="L403">
        <f t="shared" ca="1" si="263"/>
        <v>3</v>
      </c>
      <c r="M403" t="str">
        <f t="shared" ca="1" si="264"/>
        <v>Northwest Ter</v>
      </c>
      <c r="N403">
        <f t="shared" ca="1" si="241"/>
        <v>417530</v>
      </c>
      <c r="O403">
        <f t="shared" ca="1" si="265"/>
        <v>7785.1338745537696</v>
      </c>
      <c r="P403">
        <f t="shared" ca="1" si="242"/>
        <v>53817.306977718115</v>
      </c>
      <c r="Q403">
        <f t="shared" ca="1" si="266"/>
        <v>13564</v>
      </c>
      <c r="R403">
        <f t="shared" ca="1" si="243"/>
        <v>129692.06219599565</v>
      </c>
      <c r="S403">
        <f t="shared" ca="1" si="244"/>
        <v>112550.84377006323</v>
      </c>
      <c r="T403">
        <f t="shared" ca="1" si="245"/>
        <v>583898.15074778139</v>
      </c>
      <c r="U403">
        <f t="shared" ca="1" si="246"/>
        <v>151041.19607054943</v>
      </c>
      <c r="V403">
        <f t="shared" ca="1" si="247"/>
        <v>432856.95467723196</v>
      </c>
      <c r="AF403" s="7">
        <f t="shared" ca="1" si="256"/>
        <v>0</v>
      </c>
      <c r="AG403">
        <f t="shared" ca="1" si="257"/>
        <v>1</v>
      </c>
      <c r="AI403" s="8"/>
      <c r="AN403" s="7">
        <f ca="1">IF(Table1[[#This Row],[Column5]]="Teaching",1,0)</f>
        <v>0</v>
      </c>
      <c r="AO403">
        <f ca="1">IF(Table1[[#This Row],[Column5]]="Health",1,0)</f>
        <v>0</v>
      </c>
      <c r="AP403">
        <f ca="1">IF(Table1[[#This Row],[Column5]]="IT",1,0)</f>
        <v>0</v>
      </c>
      <c r="AQ403">
        <f ca="1">IF(Table1[[#This Row],[Column5]]="Construction",1,0)</f>
        <v>1</v>
      </c>
      <c r="AR403">
        <f ca="1">IF(Table1[[#This Row],[Column5]]="Agriculture",1,0)</f>
        <v>0</v>
      </c>
      <c r="AS403">
        <f ca="1">IF(Table1[[#This Row],[Column5]]="General",1,0)</f>
        <v>0</v>
      </c>
      <c r="AT403" s="8"/>
      <c r="AZ403" s="7">
        <f t="shared" ca="1" si="283"/>
        <v>31284.324874473681</v>
      </c>
      <c r="BC403" s="8"/>
      <c r="BE403" s="7">
        <f t="shared" ca="1" si="267"/>
        <v>0</v>
      </c>
      <c r="BG403" s="8"/>
      <c r="BI403" s="7"/>
      <c r="BJ403" s="21">
        <f t="shared" ca="1" si="268"/>
        <v>0.13956534222383865</v>
      </c>
      <c r="BK403">
        <f t="shared" ca="1" si="269"/>
        <v>1</v>
      </c>
      <c r="BL403" s="8"/>
      <c r="BN403" s="7">
        <f t="shared" ca="1" si="270"/>
        <v>0</v>
      </c>
      <c r="BO403" s="42">
        <f t="shared" ca="1" si="271"/>
        <v>0</v>
      </c>
      <c r="BP403" s="42">
        <f t="shared" ca="1" si="272"/>
        <v>0</v>
      </c>
      <c r="BQ403" s="42">
        <f t="shared" ca="1" si="273"/>
        <v>0</v>
      </c>
      <c r="BR403" s="42">
        <f t="shared" ca="1" si="274"/>
        <v>0</v>
      </c>
      <c r="BS403" s="42">
        <f t="shared" ca="1" si="275"/>
        <v>0</v>
      </c>
      <c r="BT403" s="42">
        <f t="shared" ca="1" si="276"/>
        <v>0</v>
      </c>
      <c r="BU403" s="42">
        <f t="shared" ca="1" si="277"/>
        <v>29128</v>
      </c>
      <c r="BV403" s="42">
        <f t="shared" ca="1" si="278"/>
        <v>0</v>
      </c>
      <c r="BW403" s="42">
        <f t="shared" ca="1" si="279"/>
        <v>0</v>
      </c>
      <c r="BX403" s="8">
        <f t="shared" ca="1" si="280"/>
        <v>0</v>
      </c>
      <c r="BZ403" s="7">
        <f t="shared" ca="1" si="281"/>
        <v>1</v>
      </c>
      <c r="CA403" s="42"/>
      <c r="CB403" s="42"/>
      <c r="CC403" s="42"/>
      <c r="CD403" s="8"/>
      <c r="CF403" s="7">
        <f t="shared" ca="1" si="282"/>
        <v>42</v>
      </c>
      <c r="CG403" s="42"/>
      <c r="CH403" s="8"/>
    </row>
    <row r="404" spans="2:86" x14ac:dyDescent="0.3">
      <c r="B404">
        <f t="shared" ca="1" si="252"/>
        <v>2</v>
      </c>
      <c r="C404" t="str">
        <f t="shared" ca="1" si="253"/>
        <v>Women</v>
      </c>
      <c r="D404">
        <f t="shared" ca="1" si="254"/>
        <v>31</v>
      </c>
      <c r="E404">
        <f t="shared" ca="1" si="255"/>
        <v>6</v>
      </c>
      <c r="F404" t="str">
        <f ca="1">VLOOKUP(E404,$Y$4:$Z$10:Z409,2,0)</f>
        <v>Agriculture</v>
      </c>
      <c r="G404">
        <f t="shared" ca="1" si="258"/>
        <v>3</v>
      </c>
      <c r="H404" t="str">
        <f t="shared" ca="1" si="259"/>
        <v>University</v>
      </c>
      <c r="I404">
        <f t="shared" ca="1" si="260"/>
        <v>4</v>
      </c>
      <c r="J404">
        <f t="shared" ca="1" si="261"/>
        <v>1</v>
      </c>
      <c r="K404">
        <f t="shared" ca="1" si="262"/>
        <v>56092</v>
      </c>
      <c r="L404">
        <f t="shared" ca="1" si="263"/>
        <v>2</v>
      </c>
      <c r="M404" t="str">
        <f t="shared" ca="1" si="264"/>
        <v>BC</v>
      </c>
      <c r="N404">
        <f t="shared" ca="1" si="241"/>
        <v>168276</v>
      </c>
      <c r="O404">
        <f t="shared" ca="1" si="265"/>
        <v>74419.818838193736</v>
      </c>
      <c r="P404">
        <f t="shared" ca="1" si="242"/>
        <v>47134.959097050705</v>
      </c>
      <c r="Q404">
        <f t="shared" ca="1" si="266"/>
        <v>22796</v>
      </c>
      <c r="R404">
        <f t="shared" ca="1" si="243"/>
        <v>4669.1090280704329</v>
      </c>
      <c r="S404">
        <f t="shared" ca="1" si="244"/>
        <v>52298.665562265123</v>
      </c>
      <c r="T404">
        <f t="shared" ca="1" si="245"/>
        <v>267709.62465931586</v>
      </c>
      <c r="U404">
        <f t="shared" ca="1" si="246"/>
        <v>101884.92786626417</v>
      </c>
      <c r="V404">
        <f t="shared" ca="1" si="247"/>
        <v>165824.69679305167</v>
      </c>
      <c r="AF404" s="7">
        <f t="shared" ca="1" si="256"/>
        <v>1</v>
      </c>
      <c r="AG404">
        <f t="shared" ca="1" si="257"/>
        <v>0</v>
      </c>
      <c r="AI404" s="8"/>
      <c r="AN404" s="7">
        <f ca="1">IF(Table1[[#This Row],[Column5]]="Teaching",1,0)</f>
        <v>0</v>
      </c>
      <c r="AO404">
        <f ca="1">IF(Table1[[#This Row],[Column5]]="Health",1,0)</f>
        <v>0</v>
      </c>
      <c r="AP404">
        <f ca="1">IF(Table1[[#This Row],[Column5]]="IT",1,0)</f>
        <v>0</v>
      </c>
      <c r="AQ404">
        <f ca="1">IF(Table1[[#This Row],[Column5]]="Construction",1,0)</f>
        <v>0</v>
      </c>
      <c r="AR404">
        <f ca="1">IF(Table1[[#This Row],[Column5]]="Agriculture",1,0)</f>
        <v>1</v>
      </c>
      <c r="AS404">
        <f ca="1">IF(Table1[[#This Row],[Column5]]="General",1,0)</f>
        <v>0</v>
      </c>
      <c r="AT404" s="8"/>
      <c r="AZ404" s="7">
        <f t="shared" ca="1" si="283"/>
        <v>14189.533235835783</v>
      </c>
      <c r="BC404" s="8"/>
      <c r="BE404" s="7">
        <f t="shared" ca="1" si="267"/>
        <v>1</v>
      </c>
      <c r="BG404" s="8"/>
      <c r="BI404" s="7"/>
      <c r="BJ404" s="21">
        <f t="shared" ca="1" si="268"/>
        <v>1.8645687434564628E-2</v>
      </c>
      <c r="BK404">
        <f t="shared" ca="1" si="269"/>
        <v>1</v>
      </c>
      <c r="BL404" s="8"/>
      <c r="BN404" s="7">
        <f t="shared" ca="1" si="270"/>
        <v>0</v>
      </c>
      <c r="BO404" s="42">
        <f t="shared" ca="1" si="271"/>
        <v>0</v>
      </c>
      <c r="BP404" s="42">
        <f t="shared" ca="1" si="272"/>
        <v>83506</v>
      </c>
      <c r="BQ404" s="42">
        <f t="shared" ca="1" si="273"/>
        <v>0</v>
      </c>
      <c r="BR404" s="42">
        <f t="shared" ca="1" si="274"/>
        <v>0</v>
      </c>
      <c r="BS404" s="42">
        <f t="shared" ca="1" si="275"/>
        <v>0</v>
      </c>
      <c r="BT404" s="42">
        <f t="shared" ca="1" si="276"/>
        <v>0</v>
      </c>
      <c r="BU404" s="42">
        <f t="shared" ca="1" si="277"/>
        <v>0</v>
      </c>
      <c r="BV404" s="42">
        <f t="shared" ca="1" si="278"/>
        <v>0</v>
      </c>
      <c r="BW404" s="42">
        <f t="shared" ca="1" si="279"/>
        <v>0</v>
      </c>
      <c r="BX404" s="8">
        <f t="shared" ca="1" si="280"/>
        <v>0</v>
      </c>
      <c r="BZ404" s="7">
        <f t="shared" ca="1" si="281"/>
        <v>1</v>
      </c>
      <c r="CA404" s="42"/>
      <c r="CB404" s="42"/>
      <c r="CC404" s="42"/>
      <c r="CD404" s="8"/>
      <c r="CF404" s="7">
        <f t="shared" ca="1" si="282"/>
        <v>45</v>
      </c>
      <c r="CG404" s="42"/>
      <c r="CH404" s="8"/>
    </row>
    <row r="405" spans="2:86" x14ac:dyDescent="0.3">
      <c r="B405">
        <f t="shared" ca="1" si="252"/>
        <v>1</v>
      </c>
      <c r="C405" t="str">
        <f t="shared" ca="1" si="253"/>
        <v>Men</v>
      </c>
      <c r="D405">
        <f t="shared" ca="1" si="254"/>
        <v>33</v>
      </c>
      <c r="E405">
        <f t="shared" ca="1" si="255"/>
        <v>2</v>
      </c>
      <c r="F405" t="str">
        <f ca="1">VLOOKUP(E405,$Y$4:$Z$10:Z410,2,0)</f>
        <v>Construction</v>
      </c>
      <c r="G405">
        <f t="shared" ca="1" si="258"/>
        <v>2</v>
      </c>
      <c r="H405" t="str">
        <f t="shared" ca="1" si="259"/>
        <v>College</v>
      </c>
      <c r="I405">
        <f t="shared" ca="1" si="260"/>
        <v>3</v>
      </c>
      <c r="J405">
        <f t="shared" ca="1" si="261"/>
        <v>2</v>
      </c>
      <c r="K405">
        <f t="shared" ca="1" si="262"/>
        <v>26548</v>
      </c>
      <c r="L405">
        <f t="shared" ca="1" si="263"/>
        <v>10</v>
      </c>
      <c r="M405" t="str">
        <f t="shared" ca="1" si="264"/>
        <v>Nova Scotia</v>
      </c>
      <c r="N405">
        <f t="shared" ca="1" si="241"/>
        <v>132740</v>
      </c>
      <c r="O405">
        <f t="shared" ca="1" si="265"/>
        <v>58965.257084767094</v>
      </c>
      <c r="P405">
        <f t="shared" ca="1" si="242"/>
        <v>7445.7777951962307</v>
      </c>
      <c r="Q405">
        <f t="shared" ca="1" si="266"/>
        <v>2533</v>
      </c>
      <c r="R405">
        <f t="shared" ca="1" si="243"/>
        <v>50920.795474872815</v>
      </c>
      <c r="S405">
        <f t="shared" ca="1" si="244"/>
        <v>19516.93660588807</v>
      </c>
      <c r="T405">
        <f t="shared" ca="1" si="245"/>
        <v>159702.71440108429</v>
      </c>
      <c r="U405">
        <f t="shared" ca="1" si="246"/>
        <v>112419.05255963991</v>
      </c>
      <c r="V405">
        <f t="shared" ca="1" si="247"/>
        <v>47283.66184144438</v>
      </c>
      <c r="AF405" s="7">
        <f t="shared" ca="1" si="256"/>
        <v>0</v>
      </c>
      <c r="AG405">
        <f t="shared" ca="1" si="257"/>
        <v>1</v>
      </c>
      <c r="AI405" s="8"/>
      <c r="AN405" s="7">
        <f ca="1">IF(Table1[[#This Row],[Column5]]="Teaching",1,0)</f>
        <v>0</v>
      </c>
      <c r="AO405">
        <f ca="1">IF(Table1[[#This Row],[Column5]]="Health",1,0)</f>
        <v>0</v>
      </c>
      <c r="AP405">
        <f ca="1">IF(Table1[[#This Row],[Column5]]="IT",1,0)</f>
        <v>0</v>
      </c>
      <c r="AQ405">
        <f ca="1">IF(Table1[[#This Row],[Column5]]="Construction",1,0)</f>
        <v>1</v>
      </c>
      <c r="AR405">
        <f ca="1">IF(Table1[[#This Row],[Column5]]="Agriculture",1,0)</f>
        <v>0</v>
      </c>
      <c r="AS405">
        <f ca="1">IF(Table1[[#This Row],[Column5]]="General",1,0)</f>
        <v>0</v>
      </c>
      <c r="AT405" s="8"/>
      <c r="AZ405" s="7">
        <f t="shared" ca="1" si="283"/>
        <v>53817.306977718115</v>
      </c>
      <c r="BC405" s="8"/>
      <c r="BE405" s="7">
        <f t="shared" ca="1" si="267"/>
        <v>0</v>
      </c>
      <c r="BG405" s="8"/>
      <c r="BI405" s="7"/>
      <c r="BJ405" s="21">
        <f t="shared" ca="1" si="268"/>
        <v>0.44224856092487186</v>
      </c>
      <c r="BK405">
        <f t="shared" ca="1" si="269"/>
        <v>0</v>
      </c>
      <c r="BL405" s="8"/>
      <c r="BN405" s="7">
        <f t="shared" ca="1" si="270"/>
        <v>0</v>
      </c>
      <c r="BO405" s="42">
        <f t="shared" ca="1" si="271"/>
        <v>56092</v>
      </c>
      <c r="BP405" s="42">
        <f t="shared" ca="1" si="272"/>
        <v>0</v>
      </c>
      <c r="BQ405" s="42">
        <f t="shared" ca="1" si="273"/>
        <v>0</v>
      </c>
      <c r="BR405" s="42">
        <f t="shared" ca="1" si="274"/>
        <v>0</v>
      </c>
      <c r="BS405" s="42">
        <f t="shared" ca="1" si="275"/>
        <v>0</v>
      </c>
      <c r="BT405" s="42">
        <f t="shared" ca="1" si="276"/>
        <v>0</v>
      </c>
      <c r="BU405" s="42">
        <f t="shared" ca="1" si="277"/>
        <v>0</v>
      </c>
      <c r="BV405" s="42">
        <f t="shared" ca="1" si="278"/>
        <v>0</v>
      </c>
      <c r="BW405" s="42">
        <f t="shared" ca="1" si="279"/>
        <v>0</v>
      </c>
      <c r="BX405" s="8">
        <f t="shared" ca="1" si="280"/>
        <v>0</v>
      </c>
      <c r="BZ405" s="7">
        <f t="shared" ca="1" si="281"/>
        <v>0</v>
      </c>
      <c r="CA405" s="42"/>
      <c r="CB405" s="42"/>
      <c r="CC405" s="42"/>
      <c r="CD405" s="8"/>
      <c r="CF405" s="7">
        <f t="shared" ca="1" si="282"/>
        <v>31</v>
      </c>
      <c r="CG405" s="42"/>
      <c r="CH405" s="8"/>
    </row>
    <row r="406" spans="2:86" x14ac:dyDescent="0.3">
      <c r="B406">
        <f t="shared" ca="1" si="252"/>
        <v>2</v>
      </c>
      <c r="C406" t="str">
        <f t="shared" ca="1" si="253"/>
        <v>Women</v>
      </c>
      <c r="D406">
        <f t="shared" ca="1" si="254"/>
        <v>43</v>
      </c>
      <c r="E406">
        <f t="shared" ca="1" si="255"/>
        <v>4</v>
      </c>
      <c r="F406" t="str">
        <f ca="1">VLOOKUP(E406,$Y$4:$Z$10:Z411,2,0)</f>
        <v>IT</v>
      </c>
      <c r="G406">
        <f t="shared" ca="1" si="258"/>
        <v>4</v>
      </c>
      <c r="H406" t="str">
        <f t="shared" ca="1" si="259"/>
        <v>Technical</v>
      </c>
      <c r="I406">
        <f t="shared" ca="1" si="260"/>
        <v>3</v>
      </c>
      <c r="J406">
        <f t="shared" ca="1" si="261"/>
        <v>3</v>
      </c>
      <c r="K406">
        <f t="shared" ca="1" si="262"/>
        <v>54606</v>
      </c>
      <c r="L406">
        <f t="shared" ca="1" si="263"/>
        <v>3</v>
      </c>
      <c r="M406" t="str">
        <f t="shared" ca="1" si="264"/>
        <v>Northwest Ter</v>
      </c>
      <c r="N406">
        <f t="shared" ca="1" si="241"/>
        <v>273030</v>
      </c>
      <c r="O406">
        <f t="shared" ca="1" si="265"/>
        <v>42249.687926785096</v>
      </c>
      <c r="P406">
        <f t="shared" ca="1" si="242"/>
        <v>47441.705227027727</v>
      </c>
      <c r="Q406">
        <f t="shared" ca="1" si="266"/>
        <v>33045</v>
      </c>
      <c r="R406">
        <f t="shared" ca="1" si="243"/>
        <v>36370.617305659878</v>
      </c>
      <c r="S406">
        <f t="shared" ca="1" si="244"/>
        <v>520.64148500600072</v>
      </c>
      <c r="T406">
        <f t="shared" ca="1" si="245"/>
        <v>320992.34671203373</v>
      </c>
      <c r="U406">
        <f t="shared" ca="1" si="246"/>
        <v>111665.30523244497</v>
      </c>
      <c r="V406">
        <f t="shared" ca="1" si="247"/>
        <v>209327.04147958878</v>
      </c>
      <c r="AF406" s="7">
        <f t="shared" ca="1" si="256"/>
        <v>1</v>
      </c>
      <c r="AG406">
        <f t="shared" ca="1" si="257"/>
        <v>0</v>
      </c>
      <c r="AI406" s="8"/>
      <c r="AN406" s="7">
        <f ca="1">IF(Table1[[#This Row],[Column5]]="Teaching",1,0)</f>
        <v>0</v>
      </c>
      <c r="AO406">
        <f ca="1">IF(Table1[[#This Row],[Column5]]="Health",1,0)</f>
        <v>0</v>
      </c>
      <c r="AP406">
        <f ca="1">IF(Table1[[#This Row],[Column5]]="IT",1,0)</f>
        <v>1</v>
      </c>
      <c r="AQ406">
        <f ca="1">IF(Table1[[#This Row],[Column5]]="Construction",1,0)</f>
        <v>0</v>
      </c>
      <c r="AR406">
        <f ca="1">IF(Table1[[#This Row],[Column5]]="Agriculture",1,0)</f>
        <v>0</v>
      </c>
      <c r="AS406">
        <f ca="1">IF(Table1[[#This Row],[Column5]]="General",1,0)</f>
        <v>0</v>
      </c>
      <c r="AT406" s="8"/>
      <c r="AZ406" s="7">
        <f t="shared" ca="1" si="283"/>
        <v>47134.959097050705</v>
      </c>
      <c r="BC406" s="8"/>
      <c r="BE406" s="7">
        <f t="shared" ca="1" si="267"/>
        <v>0</v>
      </c>
      <c r="BG406" s="8"/>
      <c r="BI406" s="7"/>
      <c r="BJ406" s="21">
        <f t="shared" ca="1" si="268"/>
        <v>0.44421619018206338</v>
      </c>
      <c r="BK406">
        <f t="shared" ca="1" si="269"/>
        <v>0</v>
      </c>
      <c r="BL406" s="8"/>
      <c r="BN406" s="7">
        <f t="shared" ca="1" si="270"/>
        <v>0</v>
      </c>
      <c r="BO406" s="42">
        <f t="shared" ca="1" si="271"/>
        <v>0</v>
      </c>
      <c r="BP406" s="42">
        <f t="shared" ca="1" si="272"/>
        <v>0</v>
      </c>
      <c r="BQ406" s="42">
        <f t="shared" ca="1" si="273"/>
        <v>0</v>
      </c>
      <c r="BR406" s="42">
        <f t="shared" ca="1" si="274"/>
        <v>0</v>
      </c>
      <c r="BS406" s="42">
        <f t="shared" ca="1" si="275"/>
        <v>0</v>
      </c>
      <c r="BT406" s="42">
        <f t="shared" ca="1" si="276"/>
        <v>0</v>
      </c>
      <c r="BU406" s="42">
        <f t="shared" ca="1" si="277"/>
        <v>0</v>
      </c>
      <c r="BV406" s="42">
        <f t="shared" ca="1" si="278"/>
        <v>0</v>
      </c>
      <c r="BW406" s="42">
        <f t="shared" ca="1" si="279"/>
        <v>26548</v>
      </c>
      <c r="BX406" s="8">
        <f t="shared" ca="1" si="280"/>
        <v>0</v>
      </c>
      <c r="BZ406" s="7">
        <f t="shared" ca="1" si="281"/>
        <v>1</v>
      </c>
      <c r="CA406" s="42"/>
      <c r="CB406" s="42"/>
      <c r="CC406" s="42"/>
      <c r="CD406" s="8"/>
      <c r="CF406" s="7">
        <f t="shared" ca="1" si="282"/>
        <v>0</v>
      </c>
      <c r="CG406" s="42"/>
      <c r="CH406" s="8"/>
    </row>
    <row r="407" spans="2:86" x14ac:dyDescent="0.3">
      <c r="B407">
        <f t="shared" ca="1" si="252"/>
        <v>1</v>
      </c>
      <c r="C407" t="str">
        <f t="shared" ca="1" si="253"/>
        <v>Men</v>
      </c>
      <c r="D407">
        <f t="shared" ca="1" si="254"/>
        <v>43</v>
      </c>
      <c r="E407">
        <f t="shared" ca="1" si="255"/>
        <v>2</v>
      </c>
      <c r="F407" t="str">
        <f ca="1">VLOOKUP(E407,$Y$4:$Z$10:Z412,2,0)</f>
        <v>Construction</v>
      </c>
      <c r="G407">
        <f t="shared" ca="1" si="258"/>
        <v>4</v>
      </c>
      <c r="H407" t="str">
        <f t="shared" ca="1" si="259"/>
        <v>Technical</v>
      </c>
      <c r="I407">
        <f t="shared" ca="1" si="260"/>
        <v>4</v>
      </c>
      <c r="J407">
        <f t="shared" ca="1" si="261"/>
        <v>1</v>
      </c>
      <c r="K407">
        <f t="shared" ca="1" si="262"/>
        <v>54457</v>
      </c>
      <c r="L407">
        <f t="shared" ca="1" si="263"/>
        <v>6</v>
      </c>
      <c r="M407" t="str">
        <f t="shared" ca="1" si="264"/>
        <v>Manitoba</v>
      </c>
      <c r="N407">
        <f t="shared" ca="1" si="241"/>
        <v>272285</v>
      </c>
      <c r="O407">
        <f t="shared" ca="1" si="265"/>
        <v>24239.816436092824</v>
      </c>
      <c r="P407">
        <f t="shared" ca="1" si="242"/>
        <v>29179.205633341069</v>
      </c>
      <c r="Q407">
        <f t="shared" ca="1" si="266"/>
        <v>7261</v>
      </c>
      <c r="R407">
        <f t="shared" ca="1" si="243"/>
        <v>30892.828277820146</v>
      </c>
      <c r="S407">
        <f t="shared" ca="1" si="244"/>
        <v>18981.475812705601</v>
      </c>
      <c r="T407">
        <f t="shared" ca="1" si="245"/>
        <v>320445.68144604663</v>
      </c>
      <c r="U407">
        <f t="shared" ca="1" si="246"/>
        <v>62393.644713912974</v>
      </c>
      <c r="V407">
        <f t="shared" ca="1" si="247"/>
        <v>258052.03673213365</v>
      </c>
      <c r="AF407" s="7">
        <f t="shared" ca="1" si="256"/>
        <v>0</v>
      </c>
      <c r="AG407">
        <f t="shared" ca="1" si="257"/>
        <v>1</v>
      </c>
      <c r="AI407" s="8"/>
      <c r="AN407" s="7">
        <f ca="1">IF(Table1[[#This Row],[Column5]]="Teaching",1,0)</f>
        <v>0</v>
      </c>
      <c r="AO407">
        <f ca="1">IF(Table1[[#This Row],[Column5]]="Health",1,0)</f>
        <v>0</v>
      </c>
      <c r="AP407">
        <f ca="1">IF(Table1[[#This Row],[Column5]]="IT",1,0)</f>
        <v>0</v>
      </c>
      <c r="AQ407">
        <f ca="1">IF(Table1[[#This Row],[Column5]]="Construction",1,0)</f>
        <v>1</v>
      </c>
      <c r="AR407">
        <f ca="1">IF(Table1[[#This Row],[Column5]]="Agriculture",1,0)</f>
        <v>0</v>
      </c>
      <c r="AS407">
        <f ca="1">IF(Table1[[#This Row],[Column5]]="General",1,0)</f>
        <v>0</v>
      </c>
      <c r="AT407" s="8"/>
      <c r="AZ407" s="7">
        <f t="shared" ca="1" si="283"/>
        <v>3722.8888975981154</v>
      </c>
      <c r="BC407" s="8"/>
      <c r="BE407" s="7">
        <f t="shared" ca="1" si="267"/>
        <v>0</v>
      </c>
      <c r="BG407" s="8"/>
      <c r="BI407" s="7"/>
      <c r="BJ407" s="21">
        <f t="shared" ca="1" si="268"/>
        <v>0.15474375682813279</v>
      </c>
      <c r="BK407">
        <f t="shared" ca="1" si="269"/>
        <v>1</v>
      </c>
      <c r="BL407" s="8"/>
      <c r="BN407" s="7">
        <f t="shared" ca="1" si="270"/>
        <v>0</v>
      </c>
      <c r="BO407" s="42">
        <f t="shared" ca="1" si="271"/>
        <v>0</v>
      </c>
      <c r="BP407" s="42">
        <f t="shared" ca="1" si="272"/>
        <v>54606</v>
      </c>
      <c r="BQ407" s="42">
        <f t="shared" ca="1" si="273"/>
        <v>0</v>
      </c>
      <c r="BR407" s="42">
        <f t="shared" ca="1" si="274"/>
        <v>0</v>
      </c>
      <c r="BS407" s="42">
        <f t="shared" ca="1" si="275"/>
        <v>0</v>
      </c>
      <c r="BT407" s="42">
        <f t="shared" ca="1" si="276"/>
        <v>0</v>
      </c>
      <c r="BU407" s="42">
        <f t="shared" ca="1" si="277"/>
        <v>0</v>
      </c>
      <c r="BV407" s="42">
        <f t="shared" ca="1" si="278"/>
        <v>0</v>
      </c>
      <c r="BW407" s="42">
        <f t="shared" ca="1" si="279"/>
        <v>0</v>
      </c>
      <c r="BX407" s="8">
        <f t="shared" ca="1" si="280"/>
        <v>0</v>
      </c>
      <c r="BZ407" s="7">
        <f t="shared" ca="1" si="281"/>
        <v>0</v>
      </c>
      <c r="CA407" s="42"/>
      <c r="CB407" s="42"/>
      <c r="CC407" s="42"/>
      <c r="CD407" s="8"/>
      <c r="CF407" s="7">
        <f t="shared" ca="1" si="282"/>
        <v>43</v>
      </c>
      <c r="CG407" s="42"/>
      <c r="CH407" s="8"/>
    </row>
    <row r="408" spans="2:86" x14ac:dyDescent="0.3">
      <c r="B408">
        <f t="shared" ca="1" si="252"/>
        <v>2</v>
      </c>
      <c r="C408" t="str">
        <f t="shared" ca="1" si="253"/>
        <v>Women</v>
      </c>
      <c r="D408">
        <f t="shared" ca="1" si="254"/>
        <v>26</v>
      </c>
      <c r="E408">
        <f t="shared" ca="1" si="255"/>
        <v>5</v>
      </c>
      <c r="F408" t="str">
        <f ca="1">VLOOKUP(E408,$Y$4:$Z$10:Z413,2,0)</f>
        <v>General</v>
      </c>
      <c r="G408">
        <f t="shared" ca="1" si="258"/>
        <v>2</v>
      </c>
      <c r="H408" t="str">
        <f t="shared" ca="1" si="259"/>
        <v>College</v>
      </c>
      <c r="I408">
        <f t="shared" ca="1" si="260"/>
        <v>0</v>
      </c>
      <c r="J408">
        <f t="shared" ca="1" si="261"/>
        <v>1</v>
      </c>
      <c r="K408">
        <f t="shared" ca="1" si="262"/>
        <v>50360</v>
      </c>
      <c r="L408">
        <f t="shared" ca="1" si="263"/>
        <v>3</v>
      </c>
      <c r="M408" t="str">
        <f t="shared" ca="1" si="264"/>
        <v>Northwest Ter</v>
      </c>
      <c r="N408">
        <f t="shared" ca="1" si="241"/>
        <v>251800</v>
      </c>
      <c r="O408">
        <f t="shared" ca="1" si="265"/>
        <v>191702.82139776397</v>
      </c>
      <c r="P408">
        <f t="shared" ca="1" si="242"/>
        <v>31289.848678595747</v>
      </c>
      <c r="Q408">
        <f t="shared" ca="1" si="266"/>
        <v>1027</v>
      </c>
      <c r="R408">
        <f t="shared" ca="1" si="243"/>
        <v>83632.279283008436</v>
      </c>
      <c r="S408">
        <f t="shared" ca="1" si="244"/>
        <v>35787.34813918134</v>
      </c>
      <c r="T408">
        <f t="shared" ca="1" si="245"/>
        <v>318877.19681777706</v>
      </c>
      <c r="U408">
        <f t="shared" ca="1" si="246"/>
        <v>276362.10068077239</v>
      </c>
      <c r="V408">
        <f t="shared" ca="1" si="247"/>
        <v>42515.096137004672</v>
      </c>
      <c r="AF408" s="7">
        <f t="shared" ca="1" si="256"/>
        <v>1</v>
      </c>
      <c r="AG408">
        <f t="shared" ca="1" si="257"/>
        <v>0</v>
      </c>
      <c r="AI408" s="8"/>
      <c r="AN408" s="7">
        <f ca="1">IF(Table1[[#This Row],[Column5]]="Teaching",1,0)</f>
        <v>0</v>
      </c>
      <c r="AO408">
        <f ca="1">IF(Table1[[#This Row],[Column5]]="Health",1,0)</f>
        <v>0</v>
      </c>
      <c r="AP408">
        <f ca="1">IF(Table1[[#This Row],[Column5]]="IT",1,0)</f>
        <v>0</v>
      </c>
      <c r="AQ408">
        <f ca="1">IF(Table1[[#This Row],[Column5]]="Construction",1,0)</f>
        <v>0</v>
      </c>
      <c r="AR408">
        <f ca="1">IF(Table1[[#This Row],[Column5]]="Agriculture",1,0)</f>
        <v>0</v>
      </c>
      <c r="AS408">
        <f ca="1">IF(Table1[[#This Row],[Column5]]="General",1,0)</f>
        <v>1</v>
      </c>
      <c r="AT408" s="8"/>
      <c r="AZ408" s="7">
        <f t="shared" ca="1" si="283"/>
        <v>15813.901742342576</v>
      </c>
      <c r="BC408" s="8"/>
      <c r="BE408" s="7">
        <f t="shared" ca="1" si="267"/>
        <v>0</v>
      </c>
      <c r="BG408" s="8"/>
      <c r="BI408" s="7"/>
      <c r="BJ408" s="21">
        <f t="shared" ca="1" si="268"/>
        <v>8.9023693688939254E-2</v>
      </c>
      <c r="BK408">
        <f t="shared" ca="1" si="269"/>
        <v>1</v>
      </c>
      <c r="BL408" s="8"/>
      <c r="BN408" s="7">
        <f t="shared" ca="1" si="270"/>
        <v>0</v>
      </c>
      <c r="BO408" s="42">
        <f t="shared" ca="1" si="271"/>
        <v>0</v>
      </c>
      <c r="BP408" s="42">
        <f t="shared" ca="1" si="272"/>
        <v>0</v>
      </c>
      <c r="BQ408" s="42">
        <f t="shared" ca="1" si="273"/>
        <v>0</v>
      </c>
      <c r="BR408" s="42">
        <f t="shared" ca="1" si="274"/>
        <v>0</v>
      </c>
      <c r="BS408" s="42">
        <f t="shared" ca="1" si="275"/>
        <v>54457</v>
      </c>
      <c r="BT408" s="42">
        <f t="shared" ca="1" si="276"/>
        <v>0</v>
      </c>
      <c r="BU408" s="42">
        <f t="shared" ca="1" si="277"/>
        <v>0</v>
      </c>
      <c r="BV408" s="42">
        <f t="shared" ca="1" si="278"/>
        <v>0</v>
      </c>
      <c r="BW408" s="42">
        <f t="shared" ca="1" si="279"/>
        <v>0</v>
      </c>
      <c r="BX408" s="8">
        <f t="shared" ca="1" si="280"/>
        <v>0</v>
      </c>
      <c r="BZ408" s="7">
        <f t="shared" ca="1" si="281"/>
        <v>0</v>
      </c>
      <c r="CA408" s="42"/>
      <c r="CB408" s="42"/>
      <c r="CC408" s="42"/>
      <c r="CD408" s="8"/>
      <c r="CF408" s="7">
        <f t="shared" ca="1" si="282"/>
        <v>43</v>
      </c>
      <c r="CG408" s="42"/>
      <c r="CH408" s="8"/>
    </row>
    <row r="409" spans="2:86" x14ac:dyDescent="0.3">
      <c r="B409">
        <f t="shared" ca="1" si="252"/>
        <v>1</v>
      </c>
      <c r="C409" t="str">
        <f t="shared" ca="1" si="253"/>
        <v>Men</v>
      </c>
      <c r="D409">
        <f t="shared" ca="1" si="254"/>
        <v>40</v>
      </c>
      <c r="E409">
        <f t="shared" ca="1" si="255"/>
        <v>5</v>
      </c>
      <c r="F409" t="str">
        <f ca="1">VLOOKUP(E409,$Y$4:$Z$10:Z414,2,0)</f>
        <v>General</v>
      </c>
      <c r="G409">
        <f t="shared" ca="1" si="258"/>
        <v>2</v>
      </c>
      <c r="H409" t="str">
        <f t="shared" ca="1" si="259"/>
        <v>College</v>
      </c>
      <c r="I409">
        <f t="shared" ca="1" si="260"/>
        <v>3</v>
      </c>
      <c r="J409">
        <f t="shared" ca="1" si="261"/>
        <v>2</v>
      </c>
      <c r="K409">
        <f t="shared" ca="1" si="262"/>
        <v>34060</v>
      </c>
      <c r="L409">
        <f t="shared" ca="1" si="263"/>
        <v>7</v>
      </c>
      <c r="M409" t="str">
        <f t="shared" ca="1" si="264"/>
        <v>Ontario</v>
      </c>
      <c r="N409">
        <f t="shared" ca="1" si="241"/>
        <v>136240</v>
      </c>
      <c r="O409">
        <f t="shared" ca="1" si="265"/>
        <v>68612.850329768844</v>
      </c>
      <c r="P409">
        <f t="shared" ca="1" si="242"/>
        <v>20872.619397881226</v>
      </c>
      <c r="Q409">
        <f t="shared" ca="1" si="266"/>
        <v>12233</v>
      </c>
      <c r="R409">
        <f t="shared" ca="1" si="243"/>
        <v>14609.580111776357</v>
      </c>
      <c r="S409">
        <f t="shared" ca="1" si="244"/>
        <v>24815.653823684926</v>
      </c>
      <c r="T409">
        <f t="shared" ca="1" si="245"/>
        <v>181928.27322156617</v>
      </c>
      <c r="U409">
        <f t="shared" ca="1" si="246"/>
        <v>95455.430441545206</v>
      </c>
      <c r="V409">
        <f t="shared" ca="1" si="247"/>
        <v>86472.842780020961</v>
      </c>
      <c r="AF409" s="7">
        <f t="shared" ca="1" si="256"/>
        <v>1</v>
      </c>
      <c r="AG409">
        <f t="shared" ca="1" si="257"/>
        <v>0</v>
      </c>
      <c r="AI409" s="8"/>
      <c r="AN409" s="7">
        <f ca="1">IF(Table1[[#This Row],[Column5]]="Teaching",1,0)</f>
        <v>0</v>
      </c>
      <c r="AO409">
        <f ca="1">IF(Table1[[#This Row],[Column5]]="Health",1,0)</f>
        <v>0</v>
      </c>
      <c r="AP409">
        <f ca="1">IF(Table1[[#This Row],[Column5]]="IT",1,0)</f>
        <v>0</v>
      </c>
      <c r="AQ409">
        <f ca="1">IF(Table1[[#This Row],[Column5]]="Construction",1,0)</f>
        <v>0</v>
      </c>
      <c r="AR409">
        <f ca="1">IF(Table1[[#This Row],[Column5]]="Agriculture",1,0)</f>
        <v>0</v>
      </c>
      <c r="AS409">
        <f ca="1">IF(Table1[[#This Row],[Column5]]="General",1,0)</f>
        <v>1</v>
      </c>
      <c r="AT409" s="8"/>
      <c r="AZ409" s="7">
        <f t="shared" ca="1" si="283"/>
        <v>29179.205633341069</v>
      </c>
      <c r="BC409" s="8"/>
      <c r="BE409" s="7">
        <f t="shared" ca="1" si="267"/>
        <v>0</v>
      </c>
      <c r="BG409" s="8"/>
      <c r="BI409" s="7"/>
      <c r="BJ409" s="21">
        <f t="shared" ca="1" si="268"/>
        <v>0.7613297116670531</v>
      </c>
      <c r="BK409">
        <f t="shared" ca="1" si="269"/>
        <v>0</v>
      </c>
      <c r="BL409" s="8"/>
      <c r="BN409" s="7">
        <f t="shared" ca="1" si="270"/>
        <v>0</v>
      </c>
      <c r="BO409" s="42">
        <f t="shared" ca="1" si="271"/>
        <v>0</v>
      </c>
      <c r="BP409" s="42">
        <f t="shared" ca="1" si="272"/>
        <v>50360</v>
      </c>
      <c r="BQ409" s="42">
        <f t="shared" ca="1" si="273"/>
        <v>0</v>
      </c>
      <c r="BR409" s="42">
        <f t="shared" ca="1" si="274"/>
        <v>0</v>
      </c>
      <c r="BS409" s="42">
        <f t="shared" ca="1" si="275"/>
        <v>0</v>
      </c>
      <c r="BT409" s="42">
        <f t="shared" ca="1" si="276"/>
        <v>0</v>
      </c>
      <c r="BU409" s="42">
        <f t="shared" ca="1" si="277"/>
        <v>0</v>
      </c>
      <c r="BV409" s="42">
        <f t="shared" ca="1" si="278"/>
        <v>0</v>
      </c>
      <c r="BW409" s="42">
        <f t="shared" ca="1" si="279"/>
        <v>0</v>
      </c>
      <c r="BX409" s="8">
        <f t="shared" ca="1" si="280"/>
        <v>0</v>
      </c>
      <c r="BZ409" s="7">
        <f t="shared" ca="1" si="281"/>
        <v>1</v>
      </c>
      <c r="CA409" s="42"/>
      <c r="CB409" s="42"/>
      <c r="CC409" s="42"/>
      <c r="CD409" s="8"/>
      <c r="CF409" s="7">
        <f t="shared" ca="1" si="282"/>
        <v>0</v>
      </c>
      <c r="CG409" s="42"/>
      <c r="CH409" s="8"/>
    </row>
    <row r="410" spans="2:86" x14ac:dyDescent="0.3">
      <c r="B410">
        <f t="shared" ca="1" si="252"/>
        <v>1</v>
      </c>
      <c r="C410" t="str">
        <f t="shared" ca="1" si="253"/>
        <v>Men</v>
      </c>
      <c r="D410">
        <f t="shared" ca="1" si="254"/>
        <v>28</v>
      </c>
      <c r="E410">
        <f t="shared" ca="1" si="255"/>
        <v>2</v>
      </c>
      <c r="F410" t="str">
        <f ca="1">VLOOKUP(E410,$Y$4:$Z$10:Z415,2,0)</f>
        <v>Construction</v>
      </c>
      <c r="G410">
        <f t="shared" ca="1" si="258"/>
        <v>2</v>
      </c>
      <c r="H410" t="str">
        <f t="shared" ca="1" si="259"/>
        <v>College</v>
      </c>
      <c r="I410">
        <f t="shared" ca="1" si="260"/>
        <v>0</v>
      </c>
      <c r="J410">
        <f t="shared" ca="1" si="261"/>
        <v>1</v>
      </c>
      <c r="K410">
        <f t="shared" ca="1" si="262"/>
        <v>29788</v>
      </c>
      <c r="L410">
        <f t="shared" ca="1" si="263"/>
        <v>1</v>
      </c>
      <c r="M410" t="str">
        <f t="shared" ca="1" si="264"/>
        <v>Yukon</v>
      </c>
      <c r="N410">
        <f t="shared" ca="1" si="241"/>
        <v>148940</v>
      </c>
      <c r="O410">
        <f t="shared" ca="1" si="265"/>
        <v>91392.057146309744</v>
      </c>
      <c r="P410">
        <f t="shared" ca="1" si="242"/>
        <v>471.54178665223577</v>
      </c>
      <c r="Q410">
        <f t="shared" ca="1" si="266"/>
        <v>241</v>
      </c>
      <c r="R410">
        <f t="shared" ca="1" si="243"/>
        <v>19021.764864305576</v>
      </c>
      <c r="S410">
        <f t="shared" ca="1" si="244"/>
        <v>12228.535248548716</v>
      </c>
      <c r="T410">
        <f t="shared" ca="1" si="245"/>
        <v>161640.07703520096</v>
      </c>
      <c r="U410">
        <f t="shared" ca="1" si="246"/>
        <v>110654.82201061532</v>
      </c>
      <c r="V410">
        <f t="shared" ca="1" si="247"/>
        <v>50985.25502458564</v>
      </c>
      <c r="AF410" s="7">
        <f t="shared" ca="1" si="256"/>
        <v>0</v>
      </c>
      <c r="AG410">
        <f t="shared" ca="1" si="257"/>
        <v>1</v>
      </c>
      <c r="AI410" s="8"/>
      <c r="AN410" s="7">
        <f ca="1">IF(Table1[[#This Row],[Column5]]="Teaching",1,0)</f>
        <v>0</v>
      </c>
      <c r="AO410">
        <f ca="1">IF(Table1[[#This Row],[Column5]]="Health",1,0)</f>
        <v>0</v>
      </c>
      <c r="AP410">
        <f ca="1">IF(Table1[[#This Row],[Column5]]="IT",1,0)</f>
        <v>0</v>
      </c>
      <c r="AQ410">
        <f ca="1">IF(Table1[[#This Row],[Column5]]="Construction",1,0)</f>
        <v>1</v>
      </c>
      <c r="AR410">
        <f ca="1">IF(Table1[[#This Row],[Column5]]="Agriculture",1,0)</f>
        <v>0</v>
      </c>
      <c r="AS410">
        <f ca="1">IF(Table1[[#This Row],[Column5]]="General",1,0)</f>
        <v>0</v>
      </c>
      <c r="AT410" s="8"/>
      <c r="AZ410" s="7">
        <f t="shared" ca="1" si="283"/>
        <v>31289.848678595747</v>
      </c>
      <c r="BC410" s="8"/>
      <c r="BE410" s="7">
        <f t="shared" ca="1" si="267"/>
        <v>0</v>
      </c>
      <c r="BG410" s="8"/>
      <c r="BI410" s="7"/>
      <c r="BJ410" s="21">
        <f t="shared" ca="1" si="268"/>
        <v>0.50361751563247825</v>
      </c>
      <c r="BK410">
        <f t="shared" ca="1" si="269"/>
        <v>0</v>
      </c>
      <c r="BL410" s="8"/>
      <c r="BN410" s="7">
        <f t="shared" ca="1" si="270"/>
        <v>0</v>
      </c>
      <c r="BO410" s="42">
        <f t="shared" ca="1" si="271"/>
        <v>0</v>
      </c>
      <c r="BP410" s="42">
        <f t="shared" ca="1" si="272"/>
        <v>0</v>
      </c>
      <c r="BQ410" s="42">
        <f t="shared" ca="1" si="273"/>
        <v>0</v>
      </c>
      <c r="BR410" s="42">
        <f t="shared" ca="1" si="274"/>
        <v>0</v>
      </c>
      <c r="BS410" s="42">
        <f t="shared" ca="1" si="275"/>
        <v>0</v>
      </c>
      <c r="BT410" s="42">
        <f t="shared" ca="1" si="276"/>
        <v>34060</v>
      </c>
      <c r="BU410" s="42">
        <f t="shared" ca="1" si="277"/>
        <v>0</v>
      </c>
      <c r="BV410" s="42">
        <f t="shared" ca="1" si="278"/>
        <v>0</v>
      </c>
      <c r="BW410" s="42">
        <f t="shared" ca="1" si="279"/>
        <v>0</v>
      </c>
      <c r="BX410" s="8">
        <f t="shared" ca="1" si="280"/>
        <v>0</v>
      </c>
      <c r="BZ410" s="7">
        <f t="shared" ca="1" si="281"/>
        <v>0</v>
      </c>
      <c r="CA410" s="42"/>
      <c r="CB410" s="42"/>
      <c r="CC410" s="42"/>
      <c r="CD410" s="8"/>
      <c r="CF410" s="7">
        <f t="shared" ca="1" si="282"/>
        <v>40</v>
      </c>
      <c r="CG410" s="42"/>
      <c r="CH410" s="8"/>
    </row>
    <row r="411" spans="2:86" x14ac:dyDescent="0.3">
      <c r="B411">
        <f t="shared" ca="1" si="252"/>
        <v>2</v>
      </c>
      <c r="C411" t="str">
        <f t="shared" ca="1" si="253"/>
        <v>Women</v>
      </c>
      <c r="D411">
        <f t="shared" ca="1" si="254"/>
        <v>43</v>
      </c>
      <c r="E411">
        <f t="shared" ca="1" si="255"/>
        <v>4</v>
      </c>
      <c r="F411" t="str">
        <f ca="1">VLOOKUP(E411,$Y$4:$Z$10:Z416,2,0)</f>
        <v>IT</v>
      </c>
      <c r="G411">
        <f t="shared" ca="1" si="258"/>
        <v>1</v>
      </c>
      <c r="H411" t="str">
        <f t="shared" ca="1" si="259"/>
        <v>Highschool</v>
      </c>
      <c r="I411">
        <f t="shared" ca="1" si="260"/>
        <v>4</v>
      </c>
      <c r="J411">
        <f t="shared" ca="1" si="261"/>
        <v>3</v>
      </c>
      <c r="K411">
        <f t="shared" ca="1" si="262"/>
        <v>60045</v>
      </c>
      <c r="L411">
        <f t="shared" ca="1" si="263"/>
        <v>1</v>
      </c>
      <c r="M411" t="str">
        <f t="shared" ca="1" si="264"/>
        <v>Yukon</v>
      </c>
      <c r="N411">
        <f t="shared" ca="1" si="241"/>
        <v>180135</v>
      </c>
      <c r="O411">
        <f t="shared" ca="1" si="265"/>
        <v>172697.56005962746</v>
      </c>
      <c r="P411">
        <f t="shared" ca="1" si="242"/>
        <v>83176.321203101237</v>
      </c>
      <c r="Q411">
        <f t="shared" ca="1" si="266"/>
        <v>32801</v>
      </c>
      <c r="R411">
        <f t="shared" ca="1" si="243"/>
        <v>60780.219151261364</v>
      </c>
      <c r="S411">
        <f t="shared" ca="1" si="244"/>
        <v>73546.6214373494</v>
      </c>
      <c r="T411">
        <f t="shared" ca="1" si="245"/>
        <v>336857.94264045067</v>
      </c>
      <c r="U411">
        <f t="shared" ca="1" si="246"/>
        <v>266278.77921088884</v>
      </c>
      <c r="V411">
        <f t="shared" ca="1" si="247"/>
        <v>70579.163429561828</v>
      </c>
      <c r="AF411" s="7">
        <f t="shared" ca="1" si="256"/>
        <v>1</v>
      </c>
      <c r="AG411">
        <f t="shared" ca="1" si="257"/>
        <v>0</v>
      </c>
      <c r="AI411" s="8"/>
      <c r="AN411" s="7">
        <f ca="1">IF(Table1[[#This Row],[Column5]]="Teaching",1,0)</f>
        <v>0</v>
      </c>
      <c r="AO411">
        <f ca="1">IF(Table1[[#This Row],[Column5]]="Health",1,0)</f>
        <v>0</v>
      </c>
      <c r="AP411">
        <f ca="1">IF(Table1[[#This Row],[Column5]]="IT",1,0)</f>
        <v>1</v>
      </c>
      <c r="AQ411">
        <f ca="1">IF(Table1[[#This Row],[Column5]]="Construction",1,0)</f>
        <v>0</v>
      </c>
      <c r="AR411">
        <f ca="1">IF(Table1[[#This Row],[Column5]]="Agriculture",1,0)</f>
        <v>0</v>
      </c>
      <c r="AS411">
        <f ca="1">IF(Table1[[#This Row],[Column5]]="General",1,0)</f>
        <v>0</v>
      </c>
      <c r="AT411" s="8"/>
      <c r="AZ411" s="7">
        <f t="shared" ca="1" si="283"/>
        <v>10436.309698940613</v>
      </c>
      <c r="BC411" s="8"/>
      <c r="BE411" s="7">
        <f t="shared" ca="1" si="267"/>
        <v>0</v>
      </c>
      <c r="BG411" s="8"/>
      <c r="BI411" s="7"/>
      <c r="BJ411" s="21">
        <f t="shared" ca="1" si="268"/>
        <v>0.61361660498395154</v>
      </c>
      <c r="BK411">
        <f t="shared" ca="1" si="269"/>
        <v>0</v>
      </c>
      <c r="BL411" s="8"/>
      <c r="BN411" s="7">
        <f t="shared" ca="1" si="270"/>
        <v>0</v>
      </c>
      <c r="BO411" s="42">
        <f t="shared" ca="1" si="271"/>
        <v>0</v>
      </c>
      <c r="BP411" s="42">
        <f t="shared" ca="1" si="272"/>
        <v>0</v>
      </c>
      <c r="BQ411" s="42">
        <f t="shared" ca="1" si="273"/>
        <v>0</v>
      </c>
      <c r="BR411" s="42">
        <f t="shared" ca="1" si="274"/>
        <v>0</v>
      </c>
      <c r="BS411" s="42">
        <f t="shared" ca="1" si="275"/>
        <v>0</v>
      </c>
      <c r="BT411" s="42">
        <f t="shared" ca="1" si="276"/>
        <v>0</v>
      </c>
      <c r="BU411" s="42">
        <f t="shared" ca="1" si="277"/>
        <v>0</v>
      </c>
      <c r="BV411" s="42">
        <f t="shared" ca="1" si="278"/>
        <v>0</v>
      </c>
      <c r="BW411" s="42">
        <f t="shared" ca="1" si="279"/>
        <v>0</v>
      </c>
      <c r="BX411" s="8">
        <f t="shared" ca="1" si="280"/>
        <v>0</v>
      </c>
      <c r="BZ411" s="7">
        <f t="shared" ca="1" si="281"/>
        <v>0</v>
      </c>
      <c r="CA411" s="42"/>
      <c r="CB411" s="42"/>
      <c r="CC411" s="42"/>
      <c r="CD411" s="8"/>
      <c r="CF411" s="7">
        <f t="shared" ca="1" si="282"/>
        <v>28</v>
      </c>
      <c r="CG411" s="42"/>
      <c r="CH411" s="8"/>
    </row>
    <row r="412" spans="2:86" x14ac:dyDescent="0.3">
      <c r="B412">
        <f t="shared" ca="1" si="252"/>
        <v>1</v>
      </c>
      <c r="C412" t="str">
        <f t="shared" ca="1" si="253"/>
        <v>Men</v>
      </c>
      <c r="D412">
        <f t="shared" ca="1" si="254"/>
        <v>25</v>
      </c>
      <c r="E412">
        <f t="shared" ca="1" si="255"/>
        <v>4</v>
      </c>
      <c r="F412" t="str">
        <f ca="1">VLOOKUP(E412,$Y$4:$Z$10:Z417,2,0)</f>
        <v>IT</v>
      </c>
      <c r="G412">
        <f t="shared" ca="1" si="258"/>
        <v>5</v>
      </c>
      <c r="H412" t="str">
        <f t="shared" ca="1" si="259"/>
        <v>Other</v>
      </c>
      <c r="I412">
        <f t="shared" ca="1" si="260"/>
        <v>1</v>
      </c>
      <c r="J412">
        <f t="shared" ca="1" si="261"/>
        <v>2</v>
      </c>
      <c r="K412">
        <f t="shared" ca="1" si="262"/>
        <v>55598</v>
      </c>
      <c r="L412">
        <f t="shared" ca="1" si="263"/>
        <v>9</v>
      </c>
      <c r="M412" t="str">
        <f t="shared" ca="1" si="264"/>
        <v>New Bruncwick</v>
      </c>
      <c r="N412">
        <f t="shared" ca="1" si="241"/>
        <v>277990</v>
      </c>
      <c r="O412">
        <f t="shared" ca="1" si="265"/>
        <v>67360.779224232945</v>
      </c>
      <c r="P412">
        <f t="shared" ca="1" si="242"/>
        <v>20803.095459299526</v>
      </c>
      <c r="Q412">
        <f t="shared" ca="1" si="266"/>
        <v>7488</v>
      </c>
      <c r="R412">
        <f t="shared" ca="1" si="243"/>
        <v>57809.234570264263</v>
      </c>
      <c r="S412">
        <f t="shared" ca="1" si="244"/>
        <v>12620.713612080588</v>
      </c>
      <c r="T412">
        <f t="shared" ca="1" si="245"/>
        <v>311413.80907138012</v>
      </c>
      <c r="U412">
        <f t="shared" ca="1" si="246"/>
        <v>132658.01379449721</v>
      </c>
      <c r="V412">
        <f t="shared" ca="1" si="247"/>
        <v>178755.79527688291</v>
      </c>
      <c r="AF412" s="7">
        <f t="shared" ca="1" si="256"/>
        <v>1</v>
      </c>
      <c r="AG412">
        <f t="shared" ca="1" si="257"/>
        <v>0</v>
      </c>
      <c r="AI412" s="8"/>
      <c r="AN412" s="7">
        <f ca="1">IF(Table1[[#This Row],[Column5]]="Teaching",1,0)</f>
        <v>0</v>
      </c>
      <c r="AO412">
        <f ca="1">IF(Table1[[#This Row],[Column5]]="Health",1,0)</f>
        <v>0</v>
      </c>
      <c r="AP412">
        <f ca="1">IF(Table1[[#This Row],[Column5]]="IT",1,0)</f>
        <v>1</v>
      </c>
      <c r="AQ412">
        <f ca="1">IF(Table1[[#This Row],[Column5]]="Construction",1,0)</f>
        <v>0</v>
      </c>
      <c r="AR412">
        <f ca="1">IF(Table1[[#This Row],[Column5]]="Agriculture",1,0)</f>
        <v>0</v>
      </c>
      <c r="AS412">
        <f ca="1">IF(Table1[[#This Row],[Column5]]="General",1,0)</f>
        <v>0</v>
      </c>
      <c r="AT412" s="8"/>
      <c r="AZ412" s="7">
        <f t="shared" ca="1" si="283"/>
        <v>471.54178665223577</v>
      </c>
      <c r="BC412" s="8"/>
      <c r="BE412" s="7">
        <f t="shared" ca="1" si="267"/>
        <v>0</v>
      </c>
      <c r="BG412" s="8"/>
      <c r="BI412" s="7"/>
      <c r="BJ412" s="21">
        <f t="shared" ca="1" si="268"/>
        <v>0.9587118553286561</v>
      </c>
      <c r="BK412">
        <f t="shared" ca="1" si="269"/>
        <v>0</v>
      </c>
      <c r="BL412" s="8"/>
      <c r="BN412" s="7">
        <f t="shared" ca="1" si="270"/>
        <v>60045</v>
      </c>
      <c r="BO412" s="42">
        <f t="shared" ca="1" si="271"/>
        <v>0</v>
      </c>
      <c r="BP412" s="42">
        <f t="shared" ca="1" si="272"/>
        <v>0</v>
      </c>
      <c r="BQ412" s="42">
        <f t="shared" ca="1" si="273"/>
        <v>0</v>
      </c>
      <c r="BR412" s="42">
        <f t="shared" ca="1" si="274"/>
        <v>0</v>
      </c>
      <c r="BS412" s="42">
        <f t="shared" ca="1" si="275"/>
        <v>0</v>
      </c>
      <c r="BT412" s="42">
        <f t="shared" ca="1" si="276"/>
        <v>0</v>
      </c>
      <c r="BU412" s="42">
        <f t="shared" ca="1" si="277"/>
        <v>0</v>
      </c>
      <c r="BV412" s="42">
        <f t="shared" ca="1" si="278"/>
        <v>0</v>
      </c>
      <c r="BW412" s="42">
        <f t="shared" ca="1" si="279"/>
        <v>0</v>
      </c>
      <c r="BX412" s="8">
        <f t="shared" ca="1" si="280"/>
        <v>0</v>
      </c>
      <c r="BZ412" s="7">
        <f t="shared" ca="1" si="281"/>
        <v>1</v>
      </c>
      <c r="CA412" s="42"/>
      <c r="CB412" s="42"/>
      <c r="CC412" s="42"/>
      <c r="CD412" s="8"/>
      <c r="CF412" s="7">
        <f t="shared" ca="1" si="282"/>
        <v>43</v>
      </c>
      <c r="CG412" s="42"/>
      <c r="CH412" s="8"/>
    </row>
    <row r="413" spans="2:86" x14ac:dyDescent="0.3">
      <c r="B413">
        <f t="shared" ca="1" si="252"/>
        <v>1</v>
      </c>
      <c r="C413" t="str">
        <f t="shared" ca="1" si="253"/>
        <v>Men</v>
      </c>
      <c r="D413">
        <f t="shared" ca="1" si="254"/>
        <v>42</v>
      </c>
      <c r="E413">
        <f t="shared" ca="1" si="255"/>
        <v>1</v>
      </c>
      <c r="F413" t="str">
        <f ca="1">VLOOKUP(E413,$Y$4:$Z$10:Z418,2,0)</f>
        <v>Health</v>
      </c>
      <c r="G413">
        <f t="shared" ca="1" si="258"/>
        <v>2</v>
      </c>
      <c r="H413" t="str">
        <f t="shared" ca="1" si="259"/>
        <v>College</v>
      </c>
      <c r="I413">
        <f t="shared" ca="1" si="260"/>
        <v>4</v>
      </c>
      <c r="J413">
        <f t="shared" ca="1" si="261"/>
        <v>3</v>
      </c>
      <c r="K413">
        <f t="shared" ca="1" si="262"/>
        <v>47049</v>
      </c>
      <c r="L413">
        <f t="shared" ca="1" si="263"/>
        <v>7</v>
      </c>
      <c r="M413" t="str">
        <f t="shared" ca="1" si="264"/>
        <v>Ontario</v>
      </c>
      <c r="N413">
        <f t="shared" ca="1" si="241"/>
        <v>235245</v>
      </c>
      <c r="O413">
        <f t="shared" ca="1" si="265"/>
        <v>95008.902956883918</v>
      </c>
      <c r="P413">
        <f t="shared" ca="1" si="242"/>
        <v>138916.28982084949</v>
      </c>
      <c r="Q413">
        <f t="shared" ca="1" si="266"/>
        <v>85033</v>
      </c>
      <c r="R413">
        <f t="shared" ca="1" si="243"/>
        <v>59847.738053148947</v>
      </c>
      <c r="S413">
        <f t="shared" ca="1" si="244"/>
        <v>22001.476198019907</v>
      </c>
      <c r="T413">
        <f t="shared" ca="1" si="245"/>
        <v>396162.76601886941</v>
      </c>
      <c r="U413">
        <f t="shared" ca="1" si="246"/>
        <v>239889.64101003285</v>
      </c>
      <c r="V413">
        <f t="shared" ca="1" si="247"/>
        <v>156273.12500883656</v>
      </c>
      <c r="AF413" s="7">
        <f t="shared" ca="1" si="256"/>
        <v>1</v>
      </c>
      <c r="AG413">
        <f t="shared" ca="1" si="257"/>
        <v>0</v>
      </c>
      <c r="AI413" s="8"/>
      <c r="AN413" s="7">
        <f ca="1">IF(Table1[[#This Row],[Column5]]="Teaching",1,0)</f>
        <v>0</v>
      </c>
      <c r="AO413">
        <f ca="1">IF(Table1[[#This Row],[Column5]]="Health",1,0)</f>
        <v>1</v>
      </c>
      <c r="AP413">
        <f ca="1">IF(Table1[[#This Row],[Column5]]="IT",1,0)</f>
        <v>0</v>
      </c>
      <c r="AQ413">
        <f ca="1">IF(Table1[[#This Row],[Column5]]="Construction",1,0)</f>
        <v>0</v>
      </c>
      <c r="AR413">
        <f ca="1">IF(Table1[[#This Row],[Column5]]="Agriculture",1,0)</f>
        <v>0</v>
      </c>
      <c r="AS413">
        <f ca="1">IF(Table1[[#This Row],[Column5]]="General",1,0)</f>
        <v>0</v>
      </c>
      <c r="AT413" s="8"/>
      <c r="AZ413" s="7">
        <f t="shared" ca="1" si="283"/>
        <v>27725.440401033746</v>
      </c>
      <c r="BC413" s="8"/>
      <c r="BE413" s="7">
        <f t="shared" ca="1" si="267"/>
        <v>0</v>
      </c>
      <c r="BG413" s="8"/>
      <c r="BI413" s="7"/>
      <c r="BJ413" s="21">
        <f t="shared" ca="1" si="268"/>
        <v>0.24231367755758459</v>
      </c>
      <c r="BK413">
        <f t="shared" ca="1" si="269"/>
        <v>1</v>
      </c>
      <c r="BL413" s="8"/>
      <c r="BN413" s="7">
        <f t="shared" ca="1" si="270"/>
        <v>55598</v>
      </c>
      <c r="BO413" s="42">
        <f t="shared" ca="1" si="271"/>
        <v>0</v>
      </c>
      <c r="BP413" s="42">
        <f t="shared" ca="1" si="272"/>
        <v>0</v>
      </c>
      <c r="BQ413" s="42">
        <f t="shared" ca="1" si="273"/>
        <v>0</v>
      </c>
      <c r="BR413" s="42">
        <f t="shared" ca="1" si="274"/>
        <v>0</v>
      </c>
      <c r="BS413" s="42">
        <f t="shared" ca="1" si="275"/>
        <v>0</v>
      </c>
      <c r="BT413" s="42">
        <f t="shared" ca="1" si="276"/>
        <v>0</v>
      </c>
      <c r="BU413" s="42">
        <f t="shared" ca="1" si="277"/>
        <v>0</v>
      </c>
      <c r="BV413" s="42">
        <f t="shared" ca="1" si="278"/>
        <v>55598</v>
      </c>
      <c r="BW413" s="42">
        <f t="shared" ca="1" si="279"/>
        <v>0</v>
      </c>
      <c r="BX413" s="8">
        <f t="shared" ca="1" si="280"/>
        <v>0</v>
      </c>
      <c r="BZ413" s="7">
        <f t="shared" ca="1" si="281"/>
        <v>1</v>
      </c>
      <c r="CA413" s="42"/>
      <c r="CB413" s="42"/>
      <c r="CC413" s="42"/>
      <c r="CD413" s="8"/>
      <c r="CF413" s="7">
        <f t="shared" ca="1" si="282"/>
        <v>25</v>
      </c>
      <c r="CG413" s="42"/>
      <c r="CH413" s="8"/>
    </row>
    <row r="414" spans="2:86" x14ac:dyDescent="0.3">
      <c r="B414">
        <f t="shared" ca="1" si="252"/>
        <v>1</v>
      </c>
      <c r="C414" t="str">
        <f t="shared" ca="1" si="253"/>
        <v>Men</v>
      </c>
      <c r="D414">
        <f t="shared" ca="1" si="254"/>
        <v>32</v>
      </c>
      <c r="E414">
        <f t="shared" ca="1" si="255"/>
        <v>4</v>
      </c>
      <c r="F414" t="str">
        <f ca="1">VLOOKUP(E414,$Y$4:$Z$10:Z419,2,0)</f>
        <v>IT</v>
      </c>
      <c r="G414">
        <f t="shared" ca="1" si="258"/>
        <v>5</v>
      </c>
      <c r="H414" t="str">
        <f t="shared" ca="1" si="259"/>
        <v>Other</v>
      </c>
      <c r="I414">
        <f t="shared" ca="1" si="260"/>
        <v>4</v>
      </c>
      <c r="J414">
        <f t="shared" ca="1" si="261"/>
        <v>2</v>
      </c>
      <c r="K414">
        <f t="shared" ca="1" si="262"/>
        <v>38254</v>
      </c>
      <c r="L414">
        <f t="shared" ca="1" si="263"/>
        <v>7</v>
      </c>
      <c r="M414" t="str">
        <f t="shared" ca="1" si="264"/>
        <v>Ontario</v>
      </c>
      <c r="N414">
        <f t="shared" ca="1" si="241"/>
        <v>114762</v>
      </c>
      <c r="O414">
        <f t="shared" ca="1" si="265"/>
        <v>49053.340790515053</v>
      </c>
      <c r="P414">
        <f t="shared" ca="1" si="242"/>
        <v>51207.32435810622</v>
      </c>
      <c r="Q414">
        <f t="shared" ca="1" si="266"/>
        <v>677</v>
      </c>
      <c r="R414">
        <f t="shared" ca="1" si="243"/>
        <v>9061.7907141192882</v>
      </c>
      <c r="S414">
        <f t="shared" ca="1" si="244"/>
        <v>4488.7364498200886</v>
      </c>
      <c r="T414">
        <f t="shared" ca="1" si="245"/>
        <v>170458.06080792629</v>
      </c>
      <c r="U414">
        <f t="shared" ca="1" si="246"/>
        <v>58792.131504634337</v>
      </c>
      <c r="V414">
        <f t="shared" ca="1" si="247"/>
        <v>111665.92930329195</v>
      </c>
      <c r="AF414" s="7">
        <f t="shared" ca="1" si="256"/>
        <v>0</v>
      </c>
      <c r="AG414">
        <f t="shared" ca="1" si="257"/>
        <v>1</v>
      </c>
      <c r="AI414" s="8"/>
      <c r="AN414" s="7">
        <f ca="1">IF(Table1[[#This Row],[Column5]]="Teaching",1,0)</f>
        <v>0</v>
      </c>
      <c r="AO414">
        <f ca="1">IF(Table1[[#This Row],[Column5]]="Health",1,0)</f>
        <v>0</v>
      </c>
      <c r="AP414">
        <f ca="1">IF(Table1[[#This Row],[Column5]]="IT",1,0)</f>
        <v>1</v>
      </c>
      <c r="AQ414">
        <f ca="1">IF(Table1[[#This Row],[Column5]]="Construction",1,0)</f>
        <v>0</v>
      </c>
      <c r="AR414">
        <f ca="1">IF(Table1[[#This Row],[Column5]]="Agriculture",1,0)</f>
        <v>0</v>
      </c>
      <c r="AS414">
        <f ca="1">IF(Table1[[#This Row],[Column5]]="General",1,0)</f>
        <v>0</v>
      </c>
      <c r="AT414" s="8"/>
      <c r="AZ414" s="7">
        <f t="shared" ca="1" si="283"/>
        <v>10401.547729649763</v>
      </c>
      <c r="BC414" s="8"/>
      <c r="BE414" s="7">
        <f t="shared" ca="1" si="267"/>
        <v>0</v>
      </c>
      <c r="BG414" s="8"/>
      <c r="BI414" s="7"/>
      <c r="BJ414" s="21">
        <f t="shared" ca="1" si="268"/>
        <v>0.40387214587720854</v>
      </c>
      <c r="BK414">
        <f t="shared" ca="1" si="269"/>
        <v>0</v>
      </c>
      <c r="BL414" s="8"/>
      <c r="BN414" s="7">
        <f t="shared" ca="1" si="270"/>
        <v>0</v>
      </c>
      <c r="BO414" s="42">
        <f t="shared" ca="1" si="271"/>
        <v>0</v>
      </c>
      <c r="BP414" s="42">
        <f t="shared" ca="1" si="272"/>
        <v>0</v>
      </c>
      <c r="BQ414" s="42">
        <f t="shared" ca="1" si="273"/>
        <v>0</v>
      </c>
      <c r="BR414" s="42">
        <f t="shared" ca="1" si="274"/>
        <v>0</v>
      </c>
      <c r="BS414" s="42">
        <f t="shared" ca="1" si="275"/>
        <v>0</v>
      </c>
      <c r="BT414" s="42">
        <f t="shared" ca="1" si="276"/>
        <v>47049</v>
      </c>
      <c r="BU414" s="42">
        <f t="shared" ca="1" si="277"/>
        <v>0</v>
      </c>
      <c r="BV414" s="42">
        <f t="shared" ca="1" si="278"/>
        <v>0</v>
      </c>
      <c r="BW414" s="42">
        <f t="shared" ca="1" si="279"/>
        <v>0</v>
      </c>
      <c r="BX414" s="8">
        <f t="shared" ca="1" si="280"/>
        <v>0</v>
      </c>
      <c r="BZ414" s="7">
        <f t="shared" ca="1" si="281"/>
        <v>1</v>
      </c>
      <c r="CA414" s="42"/>
      <c r="CB414" s="42"/>
      <c r="CC414" s="42"/>
      <c r="CD414" s="8"/>
      <c r="CF414" s="7">
        <f t="shared" ca="1" si="282"/>
        <v>42</v>
      </c>
      <c r="CG414" s="42"/>
      <c r="CH414" s="8"/>
    </row>
    <row r="415" spans="2:86" x14ac:dyDescent="0.3">
      <c r="B415">
        <f t="shared" ca="1" si="252"/>
        <v>2</v>
      </c>
      <c r="C415" t="str">
        <f t="shared" ca="1" si="253"/>
        <v>Women</v>
      </c>
      <c r="D415">
        <f t="shared" ca="1" si="254"/>
        <v>36</v>
      </c>
      <c r="E415">
        <f t="shared" ca="1" si="255"/>
        <v>2</v>
      </c>
      <c r="F415" t="str">
        <f ca="1">VLOOKUP(E415,$Y$4:$Z$10:Z420,2,0)</f>
        <v>Construction</v>
      </c>
      <c r="G415">
        <f t="shared" ca="1" si="258"/>
        <v>4</v>
      </c>
      <c r="H415" t="str">
        <f t="shared" ca="1" si="259"/>
        <v>Technical</v>
      </c>
      <c r="I415">
        <f t="shared" ca="1" si="260"/>
        <v>0</v>
      </c>
      <c r="J415">
        <f t="shared" ca="1" si="261"/>
        <v>1</v>
      </c>
      <c r="K415">
        <f t="shared" ca="1" si="262"/>
        <v>36284</v>
      </c>
      <c r="L415">
        <f t="shared" ca="1" si="263"/>
        <v>11</v>
      </c>
      <c r="M415" t="str">
        <f t="shared" ca="1" si="264"/>
        <v>Prince Edward Island</v>
      </c>
      <c r="N415">
        <f t="shared" ca="1" si="241"/>
        <v>145136</v>
      </c>
      <c r="O415">
        <f t="shared" ca="1" si="265"/>
        <v>23487.817859608644</v>
      </c>
      <c r="P415">
        <f t="shared" ca="1" si="242"/>
        <v>27121.256394615564</v>
      </c>
      <c r="Q415">
        <f t="shared" ca="1" si="266"/>
        <v>14608</v>
      </c>
      <c r="R415">
        <f t="shared" ca="1" si="243"/>
        <v>51493.574886777758</v>
      </c>
      <c r="S415">
        <f t="shared" ca="1" si="244"/>
        <v>10424.493434127578</v>
      </c>
      <c r="T415">
        <f t="shared" ca="1" si="245"/>
        <v>182681.74982874314</v>
      </c>
      <c r="U415">
        <f t="shared" ca="1" si="246"/>
        <v>89589.392746386409</v>
      </c>
      <c r="V415">
        <f t="shared" ca="1" si="247"/>
        <v>93092.357082356728</v>
      </c>
      <c r="AF415" s="7">
        <f t="shared" ca="1" si="256"/>
        <v>0</v>
      </c>
      <c r="AG415">
        <f t="shared" ca="1" si="257"/>
        <v>1</v>
      </c>
      <c r="AI415" s="8"/>
      <c r="AN415" s="7">
        <f ca="1">IF(Table1[[#This Row],[Column5]]="Teaching",1,0)</f>
        <v>0</v>
      </c>
      <c r="AO415">
        <f ca="1">IF(Table1[[#This Row],[Column5]]="Health",1,0)</f>
        <v>0</v>
      </c>
      <c r="AP415">
        <f ca="1">IF(Table1[[#This Row],[Column5]]="IT",1,0)</f>
        <v>0</v>
      </c>
      <c r="AQ415">
        <f ca="1">IF(Table1[[#This Row],[Column5]]="Construction",1,0)</f>
        <v>1</v>
      </c>
      <c r="AR415">
        <f ca="1">IF(Table1[[#This Row],[Column5]]="Agriculture",1,0)</f>
        <v>0</v>
      </c>
      <c r="AS415">
        <f ca="1">IF(Table1[[#This Row],[Column5]]="General",1,0)</f>
        <v>0</v>
      </c>
      <c r="AT415" s="8"/>
      <c r="AZ415" s="7">
        <f t="shared" ca="1" si="283"/>
        <v>46305.42994028316</v>
      </c>
      <c r="BC415" s="8"/>
      <c r="BE415" s="7">
        <f t="shared" ca="1" si="267"/>
        <v>0</v>
      </c>
      <c r="BG415" s="8"/>
      <c r="BI415" s="7"/>
      <c r="BJ415" s="21">
        <f t="shared" ca="1" si="268"/>
        <v>0.42743539490872462</v>
      </c>
      <c r="BK415">
        <f t="shared" ca="1" si="269"/>
        <v>0</v>
      </c>
      <c r="BL415" s="8"/>
      <c r="BN415" s="7">
        <f t="shared" ca="1" si="270"/>
        <v>0</v>
      </c>
      <c r="BO415" s="42">
        <f t="shared" ca="1" si="271"/>
        <v>0</v>
      </c>
      <c r="BP415" s="42">
        <f t="shared" ca="1" si="272"/>
        <v>0</v>
      </c>
      <c r="BQ415" s="42">
        <f t="shared" ca="1" si="273"/>
        <v>0</v>
      </c>
      <c r="BR415" s="42">
        <f t="shared" ca="1" si="274"/>
        <v>0</v>
      </c>
      <c r="BS415" s="42">
        <f t="shared" ca="1" si="275"/>
        <v>0</v>
      </c>
      <c r="BT415" s="42">
        <f t="shared" ca="1" si="276"/>
        <v>38254</v>
      </c>
      <c r="BU415" s="42">
        <f t="shared" ca="1" si="277"/>
        <v>0</v>
      </c>
      <c r="BV415" s="42">
        <f t="shared" ca="1" si="278"/>
        <v>0</v>
      </c>
      <c r="BW415" s="42">
        <f t="shared" ca="1" si="279"/>
        <v>0</v>
      </c>
      <c r="BX415" s="8">
        <f t="shared" ca="1" si="280"/>
        <v>0</v>
      </c>
      <c r="BZ415" s="7">
        <f t="shared" ca="1" si="281"/>
        <v>0</v>
      </c>
      <c r="CA415" s="42"/>
      <c r="CB415" s="42"/>
      <c r="CC415" s="42"/>
      <c r="CD415" s="8"/>
      <c r="CF415" s="7">
        <f t="shared" ca="1" si="282"/>
        <v>32</v>
      </c>
      <c r="CG415" s="42"/>
      <c r="CH415" s="8"/>
    </row>
    <row r="416" spans="2:86" x14ac:dyDescent="0.3">
      <c r="B416">
        <f t="shared" ca="1" si="252"/>
        <v>2</v>
      </c>
      <c r="C416" t="str">
        <f t="shared" ca="1" si="253"/>
        <v>Women</v>
      </c>
      <c r="D416">
        <f t="shared" ca="1" si="254"/>
        <v>29</v>
      </c>
      <c r="E416">
        <f t="shared" ca="1" si="255"/>
        <v>6</v>
      </c>
      <c r="F416" t="str">
        <f ca="1">VLOOKUP(E416,$Y$4:$Z$10:Z421,2,0)</f>
        <v>Agriculture</v>
      </c>
      <c r="G416">
        <f t="shared" ca="1" si="258"/>
        <v>2</v>
      </c>
      <c r="H416" t="str">
        <f t="shared" ca="1" si="259"/>
        <v>College</v>
      </c>
      <c r="I416">
        <f t="shared" ca="1" si="260"/>
        <v>4</v>
      </c>
      <c r="J416">
        <f t="shared" ca="1" si="261"/>
        <v>1</v>
      </c>
      <c r="K416">
        <f t="shared" ca="1" si="262"/>
        <v>38633</v>
      </c>
      <c r="L416">
        <f t="shared" ca="1" si="263"/>
        <v>5</v>
      </c>
      <c r="M416" t="str">
        <f t="shared" ca="1" si="264"/>
        <v>Saskatchewan</v>
      </c>
      <c r="N416">
        <f t="shared" ca="1" si="241"/>
        <v>193165</v>
      </c>
      <c r="O416">
        <f t="shared" ca="1" si="265"/>
        <v>56327.655655992421</v>
      </c>
      <c r="P416">
        <f t="shared" ca="1" si="242"/>
        <v>12074.265119450485</v>
      </c>
      <c r="Q416">
        <f t="shared" ca="1" si="266"/>
        <v>5382</v>
      </c>
      <c r="R416">
        <f t="shared" ca="1" si="243"/>
        <v>50996.461812096371</v>
      </c>
      <c r="S416">
        <f t="shared" ca="1" si="244"/>
        <v>47396.393399546352</v>
      </c>
      <c r="T416">
        <f t="shared" ca="1" si="245"/>
        <v>252635.65851899685</v>
      </c>
      <c r="U416">
        <f t="shared" ca="1" si="246"/>
        <v>112706.11746808879</v>
      </c>
      <c r="V416">
        <f t="shared" ca="1" si="247"/>
        <v>139929.54105090804</v>
      </c>
      <c r="AF416" s="7">
        <f t="shared" ca="1" si="256"/>
        <v>1</v>
      </c>
      <c r="AG416">
        <f t="shared" ca="1" si="257"/>
        <v>0</v>
      </c>
      <c r="AI416" s="8"/>
      <c r="AN416" s="7">
        <f ca="1">IF(Table1[[#This Row],[Column5]]="Teaching",1,0)</f>
        <v>0</v>
      </c>
      <c r="AO416">
        <f ca="1">IF(Table1[[#This Row],[Column5]]="Health",1,0)</f>
        <v>0</v>
      </c>
      <c r="AP416">
        <f ca="1">IF(Table1[[#This Row],[Column5]]="IT",1,0)</f>
        <v>0</v>
      </c>
      <c r="AQ416">
        <f ca="1">IF(Table1[[#This Row],[Column5]]="Construction",1,0)</f>
        <v>0</v>
      </c>
      <c r="AR416">
        <f ca="1">IF(Table1[[#This Row],[Column5]]="Agriculture",1,0)</f>
        <v>1</v>
      </c>
      <c r="AS416">
        <f ca="1">IF(Table1[[#This Row],[Column5]]="General",1,0)</f>
        <v>0</v>
      </c>
      <c r="AT416" s="8"/>
      <c r="AZ416" s="7">
        <f t="shared" ca="1" si="283"/>
        <v>25603.66217905311</v>
      </c>
      <c r="BC416" s="8"/>
      <c r="BE416" s="7">
        <f t="shared" ca="1" si="267"/>
        <v>0</v>
      </c>
      <c r="BG416" s="8"/>
      <c r="BI416" s="7"/>
      <c r="BJ416" s="21">
        <f t="shared" ca="1" si="268"/>
        <v>0.1618331624104884</v>
      </c>
      <c r="BK416">
        <f t="shared" ca="1" si="269"/>
        <v>1</v>
      </c>
      <c r="BL416" s="8"/>
      <c r="BN416" s="7">
        <f t="shared" ca="1" si="270"/>
        <v>0</v>
      </c>
      <c r="BO416" s="42">
        <f t="shared" ca="1" si="271"/>
        <v>0</v>
      </c>
      <c r="BP416" s="42">
        <f t="shared" ca="1" si="272"/>
        <v>0</v>
      </c>
      <c r="BQ416" s="42">
        <f t="shared" ca="1" si="273"/>
        <v>0</v>
      </c>
      <c r="BR416" s="42">
        <f t="shared" ca="1" si="274"/>
        <v>0</v>
      </c>
      <c r="BS416" s="42">
        <f t="shared" ca="1" si="275"/>
        <v>0</v>
      </c>
      <c r="BT416" s="42">
        <f t="shared" ca="1" si="276"/>
        <v>0</v>
      </c>
      <c r="BU416" s="42">
        <f t="shared" ca="1" si="277"/>
        <v>0</v>
      </c>
      <c r="BV416" s="42">
        <f t="shared" ca="1" si="278"/>
        <v>0</v>
      </c>
      <c r="BW416" s="42">
        <f t="shared" ca="1" si="279"/>
        <v>0</v>
      </c>
      <c r="BX416" s="8">
        <f t="shared" ca="1" si="280"/>
        <v>36284</v>
      </c>
      <c r="BZ416" s="7">
        <f t="shared" ca="1" si="281"/>
        <v>1</v>
      </c>
      <c r="CA416" s="42"/>
      <c r="CB416" s="42"/>
      <c r="CC416" s="42"/>
      <c r="CD416" s="8"/>
      <c r="CF416" s="7">
        <f t="shared" ca="1" si="282"/>
        <v>36</v>
      </c>
      <c r="CG416" s="42"/>
      <c r="CH416" s="8"/>
    </row>
    <row r="417" spans="2:86" x14ac:dyDescent="0.3">
      <c r="B417">
        <f t="shared" ca="1" si="252"/>
        <v>1</v>
      </c>
      <c r="C417" t="str">
        <f t="shared" ca="1" si="253"/>
        <v>Men</v>
      </c>
      <c r="D417">
        <f t="shared" ca="1" si="254"/>
        <v>29</v>
      </c>
      <c r="E417">
        <f t="shared" ca="1" si="255"/>
        <v>5</v>
      </c>
      <c r="F417" t="str">
        <f ca="1">VLOOKUP(E417,$Y$4:$Z$10:Z422,2,0)</f>
        <v>General</v>
      </c>
      <c r="G417">
        <f t="shared" ca="1" si="258"/>
        <v>4</v>
      </c>
      <c r="H417" t="str">
        <f t="shared" ca="1" si="259"/>
        <v>Technical</v>
      </c>
      <c r="I417">
        <f t="shared" ca="1" si="260"/>
        <v>0</v>
      </c>
      <c r="J417">
        <f t="shared" ca="1" si="261"/>
        <v>3</v>
      </c>
      <c r="K417">
        <f t="shared" ca="1" si="262"/>
        <v>56064</v>
      </c>
      <c r="L417">
        <f t="shared" ca="1" si="263"/>
        <v>11</v>
      </c>
      <c r="M417" t="str">
        <f t="shared" ca="1" si="264"/>
        <v>Prince Edward Island</v>
      </c>
      <c r="N417">
        <f t="shared" ref="N417:N433" ca="1" si="284">K417*RANDBETWEEN(3,6)</f>
        <v>224256</v>
      </c>
      <c r="O417">
        <f t="shared" ca="1" si="265"/>
        <v>175090.05278551357</v>
      </c>
      <c r="P417">
        <f t="shared" ref="P417:P433" ca="1" si="285">J417*RAND()*K417</f>
        <v>34782.719283329679</v>
      </c>
      <c r="Q417">
        <f t="shared" ca="1" si="266"/>
        <v>14245</v>
      </c>
      <c r="R417">
        <f t="shared" ref="R417:R433" ca="1" si="286">RAND()*K417*2</f>
        <v>86109.413137842232</v>
      </c>
      <c r="S417">
        <f t="shared" ref="S417:S433" ca="1" si="287">RAND()*K417*1.5</f>
        <v>28438.544227306797</v>
      </c>
      <c r="T417">
        <f t="shared" ref="T417:T433" ca="1" si="288">N417+P417+S417</f>
        <v>287477.26351063646</v>
      </c>
      <c r="U417">
        <f t="shared" ref="U417:U433" ca="1" si="289">O417+Q417+R417</f>
        <v>275444.46592335578</v>
      </c>
      <c r="V417">
        <f t="shared" ref="V417:V433" ca="1" si="290">T417-U417</f>
        <v>12032.797587280686</v>
      </c>
      <c r="AF417" s="7">
        <f t="shared" ca="1" si="256"/>
        <v>1</v>
      </c>
      <c r="AG417">
        <f t="shared" ca="1" si="257"/>
        <v>0</v>
      </c>
      <c r="AI417" s="8"/>
      <c r="AN417" s="7">
        <f ca="1">IF(Table1[[#This Row],[Column5]]="Teaching",1,0)</f>
        <v>0</v>
      </c>
      <c r="AO417">
        <f ca="1">IF(Table1[[#This Row],[Column5]]="Health",1,0)</f>
        <v>0</v>
      </c>
      <c r="AP417">
        <f ca="1">IF(Table1[[#This Row],[Column5]]="IT",1,0)</f>
        <v>0</v>
      </c>
      <c r="AQ417">
        <f ca="1">IF(Table1[[#This Row],[Column5]]="Construction",1,0)</f>
        <v>0</v>
      </c>
      <c r="AR417">
        <f ca="1">IF(Table1[[#This Row],[Column5]]="Agriculture",1,0)</f>
        <v>0</v>
      </c>
      <c r="AS417">
        <f ca="1">IF(Table1[[#This Row],[Column5]]="General",1,0)</f>
        <v>1</v>
      </c>
      <c r="AT417" s="8"/>
      <c r="AZ417" s="7">
        <f t="shared" ca="1" si="283"/>
        <v>27121.256394615564</v>
      </c>
      <c r="BC417" s="8"/>
      <c r="BE417" s="7">
        <f t="shared" ca="1" si="267"/>
        <v>0</v>
      </c>
      <c r="BG417" s="8"/>
      <c r="BI417" s="7"/>
      <c r="BJ417" s="21">
        <f t="shared" ca="1" si="268"/>
        <v>0.29160383949469326</v>
      </c>
      <c r="BK417">
        <f t="shared" ca="1" si="269"/>
        <v>1</v>
      </c>
      <c r="BL417" s="8"/>
      <c r="BN417" s="7">
        <f t="shared" ca="1" si="270"/>
        <v>0</v>
      </c>
      <c r="BO417" s="42">
        <f t="shared" ca="1" si="271"/>
        <v>0</v>
      </c>
      <c r="BP417" s="42">
        <f t="shared" ca="1" si="272"/>
        <v>0</v>
      </c>
      <c r="BQ417" s="42">
        <f t="shared" ca="1" si="273"/>
        <v>0</v>
      </c>
      <c r="BR417" s="42">
        <f t="shared" ca="1" si="274"/>
        <v>38633</v>
      </c>
      <c r="BS417" s="42">
        <f t="shared" ca="1" si="275"/>
        <v>0</v>
      </c>
      <c r="BT417" s="42">
        <f t="shared" ca="1" si="276"/>
        <v>0</v>
      </c>
      <c r="BU417" s="42">
        <f t="shared" ca="1" si="277"/>
        <v>0</v>
      </c>
      <c r="BV417" s="42">
        <f t="shared" ca="1" si="278"/>
        <v>0</v>
      </c>
      <c r="BW417" s="42">
        <f t="shared" ca="1" si="279"/>
        <v>0</v>
      </c>
      <c r="BX417" s="8">
        <f t="shared" ca="1" si="280"/>
        <v>0</v>
      </c>
      <c r="BZ417" s="7">
        <f t="shared" ca="1" si="281"/>
        <v>1</v>
      </c>
      <c r="CA417" s="42"/>
      <c r="CB417" s="42"/>
      <c r="CC417" s="42"/>
      <c r="CD417" s="8"/>
      <c r="CF417" s="7">
        <f t="shared" ca="1" si="282"/>
        <v>29</v>
      </c>
      <c r="CG417" s="42"/>
      <c r="CH417" s="8"/>
    </row>
    <row r="418" spans="2:86" x14ac:dyDescent="0.3">
      <c r="B418">
        <f t="shared" ref="B418:B433" ca="1" si="291">RANDBETWEEN(1,2)</f>
        <v>1</v>
      </c>
      <c r="C418" t="str">
        <f t="shared" ref="C418:C433" ca="1" si="292">IF(B418=1,"Men","Women")</f>
        <v>Men</v>
      </c>
      <c r="D418">
        <f t="shared" ref="D418:D433" ca="1" si="293">RANDBETWEEN(25,45)</f>
        <v>45</v>
      </c>
      <c r="E418">
        <f t="shared" ref="E418:E433" ca="1" si="294">RANDBETWEEN(1,6)</f>
        <v>1</v>
      </c>
      <c r="F418" t="str">
        <f ca="1">VLOOKUP(E418,$Y$4:$Z$10:Z423,2,0)</f>
        <v>Health</v>
      </c>
      <c r="G418">
        <f t="shared" ca="1" si="258"/>
        <v>4</v>
      </c>
      <c r="H418" t="str">
        <f t="shared" ca="1" si="259"/>
        <v>Technical</v>
      </c>
      <c r="I418">
        <f t="shared" ca="1" si="260"/>
        <v>4</v>
      </c>
      <c r="J418">
        <f t="shared" ca="1" si="261"/>
        <v>3</v>
      </c>
      <c r="K418">
        <f t="shared" ca="1" si="262"/>
        <v>62418</v>
      </c>
      <c r="L418">
        <f t="shared" ca="1" si="263"/>
        <v>11</v>
      </c>
      <c r="M418" t="str">
        <f t="shared" ca="1" si="264"/>
        <v>Prince Edward Island</v>
      </c>
      <c r="N418">
        <f t="shared" ca="1" si="284"/>
        <v>312090</v>
      </c>
      <c r="O418">
        <f t="shared" ca="1" si="265"/>
        <v>240018.06963205917</v>
      </c>
      <c r="P418">
        <f t="shared" ca="1" si="285"/>
        <v>121826.47698125578</v>
      </c>
      <c r="Q418">
        <f t="shared" ca="1" si="266"/>
        <v>90183</v>
      </c>
      <c r="R418">
        <f t="shared" ca="1" si="286"/>
        <v>65178.323368161829</v>
      </c>
      <c r="S418">
        <f t="shared" ca="1" si="287"/>
        <v>15653.459413606335</v>
      </c>
      <c r="T418">
        <f t="shared" ca="1" si="288"/>
        <v>449569.93639486213</v>
      </c>
      <c r="U418">
        <f t="shared" ca="1" si="289"/>
        <v>395379.393000221</v>
      </c>
      <c r="V418">
        <f t="shared" ca="1" si="290"/>
        <v>54190.543394641136</v>
      </c>
      <c r="AF418" s="7">
        <f t="shared" ca="1" si="256"/>
        <v>0</v>
      </c>
      <c r="AG418">
        <f t="shared" ca="1" si="257"/>
        <v>1</v>
      </c>
      <c r="AI418" s="8"/>
      <c r="AN418" s="7">
        <f ca="1">IF(Table1[[#This Row],[Column5]]="Teaching",1,0)</f>
        <v>0</v>
      </c>
      <c r="AO418">
        <f ca="1">IF(Table1[[#This Row],[Column5]]="Health",1,0)</f>
        <v>1</v>
      </c>
      <c r="AP418">
        <f ca="1">IF(Table1[[#This Row],[Column5]]="IT",1,0)</f>
        <v>0</v>
      </c>
      <c r="AQ418">
        <f ca="1">IF(Table1[[#This Row],[Column5]]="Construction",1,0)</f>
        <v>0</v>
      </c>
      <c r="AR418">
        <f ca="1">IF(Table1[[#This Row],[Column5]]="Agriculture",1,0)</f>
        <v>0</v>
      </c>
      <c r="AS418">
        <f ca="1">IF(Table1[[#This Row],[Column5]]="General",1,0)</f>
        <v>0</v>
      </c>
      <c r="AT418" s="8"/>
      <c r="AZ418" s="7">
        <f t="shared" ca="1" si="283"/>
        <v>12074.265119450485</v>
      </c>
      <c r="BC418" s="8"/>
      <c r="BE418" s="7">
        <f t="shared" ca="1" si="267"/>
        <v>0</v>
      </c>
      <c r="BG418" s="8"/>
      <c r="BI418" s="7"/>
      <c r="BJ418" s="21">
        <f t="shared" ca="1" si="268"/>
        <v>0.78075972453585885</v>
      </c>
      <c r="BK418">
        <f t="shared" ca="1" si="269"/>
        <v>0</v>
      </c>
      <c r="BL418" s="8"/>
      <c r="BN418" s="7">
        <f t="shared" ca="1" si="270"/>
        <v>0</v>
      </c>
      <c r="BO418" s="42">
        <f t="shared" ca="1" si="271"/>
        <v>0</v>
      </c>
      <c r="BP418" s="42">
        <f t="shared" ca="1" si="272"/>
        <v>0</v>
      </c>
      <c r="BQ418" s="42">
        <f t="shared" ca="1" si="273"/>
        <v>0</v>
      </c>
      <c r="BR418" s="42">
        <f t="shared" ca="1" si="274"/>
        <v>0</v>
      </c>
      <c r="BS418" s="42">
        <f t="shared" ca="1" si="275"/>
        <v>0</v>
      </c>
      <c r="BT418" s="42">
        <f t="shared" ca="1" si="276"/>
        <v>0</v>
      </c>
      <c r="BU418" s="42">
        <f t="shared" ca="1" si="277"/>
        <v>0</v>
      </c>
      <c r="BV418" s="42">
        <f t="shared" ca="1" si="278"/>
        <v>0</v>
      </c>
      <c r="BW418" s="42">
        <f t="shared" ca="1" si="279"/>
        <v>0</v>
      </c>
      <c r="BX418" s="8">
        <f t="shared" ca="1" si="280"/>
        <v>56064</v>
      </c>
      <c r="BZ418" s="7">
        <f t="shared" ca="1" si="281"/>
        <v>1</v>
      </c>
      <c r="CA418" s="42"/>
      <c r="CB418" s="42"/>
      <c r="CC418" s="42"/>
      <c r="CD418" s="8"/>
      <c r="CF418" s="7">
        <f t="shared" ca="1" si="282"/>
        <v>0</v>
      </c>
      <c r="CG418" s="42"/>
      <c r="CH418" s="8"/>
    </row>
    <row r="419" spans="2:86" x14ac:dyDescent="0.3">
      <c r="B419">
        <f t="shared" ca="1" si="291"/>
        <v>2</v>
      </c>
      <c r="C419" t="str">
        <f t="shared" ca="1" si="292"/>
        <v>Women</v>
      </c>
      <c r="D419">
        <f t="shared" ca="1" si="293"/>
        <v>26</v>
      </c>
      <c r="E419">
        <f t="shared" ca="1" si="294"/>
        <v>6</v>
      </c>
      <c r="F419" t="str">
        <f ca="1">VLOOKUP(E419,$Y$4:$Z$10:Z424,2,0)</f>
        <v>Agriculture</v>
      </c>
      <c r="G419">
        <f t="shared" ca="1" si="258"/>
        <v>1</v>
      </c>
      <c r="H419" t="str">
        <f t="shared" ca="1" si="259"/>
        <v>Highschool</v>
      </c>
      <c r="I419">
        <f t="shared" ca="1" si="260"/>
        <v>1</v>
      </c>
      <c r="J419">
        <f t="shared" ca="1" si="261"/>
        <v>2</v>
      </c>
      <c r="K419">
        <f t="shared" ca="1" si="262"/>
        <v>74657</v>
      </c>
      <c r="L419">
        <f t="shared" ca="1" si="263"/>
        <v>11</v>
      </c>
      <c r="M419" t="str">
        <f t="shared" ca="1" si="264"/>
        <v>Prince Edward Island</v>
      </c>
      <c r="N419">
        <f t="shared" ca="1" si="284"/>
        <v>447942</v>
      </c>
      <c r="O419">
        <f t="shared" ca="1" si="265"/>
        <v>406578.9096924765</v>
      </c>
      <c r="P419">
        <f t="shared" ca="1" si="285"/>
        <v>113531.44213327052</v>
      </c>
      <c r="Q419">
        <f t="shared" ca="1" si="266"/>
        <v>61146</v>
      </c>
      <c r="R419">
        <f t="shared" ca="1" si="286"/>
        <v>115015.99356013145</v>
      </c>
      <c r="S419">
        <f t="shared" ca="1" si="287"/>
        <v>97457.417356951148</v>
      </c>
      <c r="T419">
        <f t="shared" ca="1" si="288"/>
        <v>658930.85949022172</v>
      </c>
      <c r="U419">
        <f t="shared" ca="1" si="289"/>
        <v>582740.90325260791</v>
      </c>
      <c r="V419">
        <f t="shared" ca="1" si="290"/>
        <v>76189.956237613806</v>
      </c>
      <c r="AF419" s="7">
        <f t="shared" ca="1" si="256"/>
        <v>0</v>
      </c>
      <c r="AG419">
        <f t="shared" ca="1" si="257"/>
        <v>1</v>
      </c>
      <c r="AI419" s="8"/>
      <c r="AN419" s="7">
        <f ca="1">IF(Table1[[#This Row],[Column5]]="Teaching",1,0)</f>
        <v>0</v>
      </c>
      <c r="AO419">
        <f ca="1">IF(Table1[[#This Row],[Column5]]="Health",1,0)</f>
        <v>0</v>
      </c>
      <c r="AP419">
        <f ca="1">IF(Table1[[#This Row],[Column5]]="IT",1,0)</f>
        <v>0</v>
      </c>
      <c r="AQ419">
        <f ca="1">IF(Table1[[#This Row],[Column5]]="Construction",1,0)</f>
        <v>0</v>
      </c>
      <c r="AR419">
        <f ca="1">IF(Table1[[#This Row],[Column5]]="Agriculture",1,0)</f>
        <v>1</v>
      </c>
      <c r="AS419">
        <f ca="1">IF(Table1[[#This Row],[Column5]]="General",1,0)</f>
        <v>0</v>
      </c>
      <c r="AT419" s="8"/>
      <c r="AZ419" s="7">
        <f t="shared" ca="1" si="283"/>
        <v>11594.239761109893</v>
      </c>
      <c r="BC419" s="8"/>
      <c r="BE419" s="7">
        <f t="shared" ca="1" si="267"/>
        <v>0</v>
      </c>
      <c r="BG419" s="8"/>
      <c r="BI419" s="7"/>
      <c r="BJ419" s="21">
        <f t="shared" ca="1" si="268"/>
        <v>0.76906683851472069</v>
      </c>
      <c r="BK419">
        <f t="shared" ca="1" si="269"/>
        <v>0</v>
      </c>
      <c r="BL419" s="8"/>
      <c r="BN419" s="7">
        <f t="shared" ca="1" si="270"/>
        <v>0</v>
      </c>
      <c r="BO419" s="42">
        <f t="shared" ca="1" si="271"/>
        <v>0</v>
      </c>
      <c r="BP419" s="42">
        <f t="shared" ca="1" si="272"/>
        <v>0</v>
      </c>
      <c r="BQ419" s="42">
        <f t="shared" ca="1" si="273"/>
        <v>0</v>
      </c>
      <c r="BR419" s="42">
        <f t="shared" ca="1" si="274"/>
        <v>0</v>
      </c>
      <c r="BS419" s="42">
        <f t="shared" ca="1" si="275"/>
        <v>0</v>
      </c>
      <c r="BT419" s="42">
        <f t="shared" ca="1" si="276"/>
        <v>0</v>
      </c>
      <c r="BU419" s="42">
        <f t="shared" ca="1" si="277"/>
        <v>0</v>
      </c>
      <c r="BV419" s="42">
        <f t="shared" ca="1" si="278"/>
        <v>0</v>
      </c>
      <c r="BW419" s="42">
        <f t="shared" ca="1" si="279"/>
        <v>0</v>
      </c>
      <c r="BX419" s="8">
        <f t="shared" ca="1" si="280"/>
        <v>62418</v>
      </c>
      <c r="BZ419" s="7">
        <f t="shared" ca="1" si="281"/>
        <v>1</v>
      </c>
      <c r="CA419" s="42"/>
      <c r="CB419" s="42"/>
      <c r="CC419" s="42"/>
      <c r="CD419" s="8"/>
      <c r="CF419" s="7">
        <f t="shared" ca="1" si="282"/>
        <v>45</v>
      </c>
      <c r="CG419" s="42"/>
      <c r="CH419" s="8"/>
    </row>
    <row r="420" spans="2:86" x14ac:dyDescent="0.3">
      <c r="B420">
        <f t="shared" ca="1" si="291"/>
        <v>2</v>
      </c>
      <c r="C420" t="str">
        <f t="shared" ca="1" si="292"/>
        <v>Women</v>
      </c>
      <c r="D420">
        <f t="shared" ca="1" si="293"/>
        <v>40</v>
      </c>
      <c r="E420">
        <f t="shared" ca="1" si="294"/>
        <v>5</v>
      </c>
      <c r="F420" t="str">
        <f ca="1">VLOOKUP(E420,$Y$4:$Z$10:Z425,2,0)</f>
        <v>General</v>
      </c>
      <c r="G420">
        <f t="shared" ca="1" si="258"/>
        <v>2</v>
      </c>
      <c r="H420" t="str">
        <f t="shared" ca="1" si="259"/>
        <v>College</v>
      </c>
      <c r="I420">
        <f t="shared" ca="1" si="260"/>
        <v>2</v>
      </c>
      <c r="J420">
        <f t="shared" ca="1" si="261"/>
        <v>1</v>
      </c>
      <c r="K420">
        <f t="shared" ca="1" si="262"/>
        <v>60199</v>
      </c>
      <c r="L420">
        <f t="shared" ca="1" si="263"/>
        <v>5</v>
      </c>
      <c r="M420" t="str">
        <f t="shared" ca="1" si="264"/>
        <v>Saskatchewan</v>
      </c>
      <c r="N420">
        <f t="shared" ca="1" si="284"/>
        <v>361194</v>
      </c>
      <c r="O420">
        <f t="shared" ca="1" si="265"/>
        <v>352545.48876947589</v>
      </c>
      <c r="P420">
        <f t="shared" ca="1" si="285"/>
        <v>48814.417896658058</v>
      </c>
      <c r="Q420">
        <f t="shared" ca="1" si="266"/>
        <v>16737</v>
      </c>
      <c r="R420">
        <f t="shared" ca="1" si="286"/>
        <v>16918.417130950795</v>
      </c>
      <c r="S420">
        <f t="shared" ca="1" si="287"/>
        <v>77393.741645671311</v>
      </c>
      <c r="T420">
        <f t="shared" ca="1" si="288"/>
        <v>487402.15954232938</v>
      </c>
      <c r="U420">
        <f t="shared" ca="1" si="289"/>
        <v>386200.90590042667</v>
      </c>
      <c r="V420">
        <f t="shared" ca="1" si="290"/>
        <v>101201.2536419027</v>
      </c>
      <c r="AF420" s="7">
        <f t="shared" ca="1" si="256"/>
        <v>1</v>
      </c>
      <c r="AG420">
        <f t="shared" ca="1" si="257"/>
        <v>0</v>
      </c>
      <c r="AI420" s="8"/>
      <c r="AN420" s="7">
        <f ca="1">IF(Table1[[#This Row],[Column5]]="Teaching",1,0)</f>
        <v>0</v>
      </c>
      <c r="AO420">
        <f ca="1">IF(Table1[[#This Row],[Column5]]="Health",1,0)</f>
        <v>0</v>
      </c>
      <c r="AP420">
        <f ca="1">IF(Table1[[#This Row],[Column5]]="IT",1,0)</f>
        <v>0</v>
      </c>
      <c r="AQ420">
        <f ca="1">IF(Table1[[#This Row],[Column5]]="Construction",1,0)</f>
        <v>0</v>
      </c>
      <c r="AR420">
        <f ca="1">IF(Table1[[#This Row],[Column5]]="Agriculture",1,0)</f>
        <v>0</v>
      </c>
      <c r="AS420">
        <f ca="1">IF(Table1[[#This Row],[Column5]]="General",1,0)</f>
        <v>1</v>
      </c>
      <c r="AT420" s="8"/>
      <c r="AZ420" s="7">
        <f t="shared" ca="1" si="283"/>
        <v>40608.825660418595</v>
      </c>
      <c r="BC420" s="8"/>
      <c r="BE420" s="7">
        <f t="shared" ca="1" si="267"/>
        <v>1</v>
      </c>
      <c r="BG420" s="8"/>
      <c r="BI420" s="7"/>
      <c r="BJ420" s="21">
        <f t="shared" ca="1" si="268"/>
        <v>0.90765971865213912</v>
      </c>
      <c r="BK420">
        <f t="shared" ca="1" si="269"/>
        <v>0</v>
      </c>
      <c r="BL420" s="8"/>
      <c r="BN420" s="7">
        <f t="shared" ca="1" si="270"/>
        <v>0</v>
      </c>
      <c r="BO420" s="42">
        <f t="shared" ca="1" si="271"/>
        <v>0</v>
      </c>
      <c r="BP420" s="42">
        <f t="shared" ca="1" si="272"/>
        <v>0</v>
      </c>
      <c r="BQ420" s="42">
        <f t="shared" ca="1" si="273"/>
        <v>0</v>
      </c>
      <c r="BR420" s="42">
        <f t="shared" ca="1" si="274"/>
        <v>0</v>
      </c>
      <c r="BS420" s="42">
        <f t="shared" ca="1" si="275"/>
        <v>0</v>
      </c>
      <c r="BT420" s="42">
        <f t="shared" ca="1" si="276"/>
        <v>0</v>
      </c>
      <c r="BU420" s="42">
        <f t="shared" ca="1" si="277"/>
        <v>0</v>
      </c>
      <c r="BV420" s="42">
        <f t="shared" ca="1" si="278"/>
        <v>0</v>
      </c>
      <c r="BW420" s="42">
        <f t="shared" ca="1" si="279"/>
        <v>0</v>
      </c>
      <c r="BX420" s="8">
        <f t="shared" ca="1" si="280"/>
        <v>74657</v>
      </c>
      <c r="BZ420" s="7">
        <f t="shared" ca="1" si="281"/>
        <v>1</v>
      </c>
      <c r="CA420" s="42"/>
      <c r="CB420" s="42"/>
      <c r="CC420" s="42"/>
      <c r="CD420" s="8"/>
      <c r="CF420" s="7">
        <f t="shared" ca="1" si="282"/>
        <v>26</v>
      </c>
      <c r="CG420" s="42"/>
      <c r="CH420" s="8"/>
    </row>
    <row r="421" spans="2:86" x14ac:dyDescent="0.3">
      <c r="B421">
        <f t="shared" ca="1" si="291"/>
        <v>1</v>
      </c>
      <c r="C421" t="str">
        <f t="shared" ca="1" si="292"/>
        <v>Men</v>
      </c>
      <c r="D421">
        <f t="shared" ca="1" si="293"/>
        <v>29</v>
      </c>
      <c r="E421">
        <f t="shared" ca="1" si="294"/>
        <v>2</v>
      </c>
      <c r="F421" t="str">
        <f ca="1">VLOOKUP(E421,$Y$4:$Z$10:Z426,2,0)</f>
        <v>Construction</v>
      </c>
      <c r="G421">
        <f t="shared" ca="1" si="258"/>
        <v>3</v>
      </c>
      <c r="H421" t="str">
        <f t="shared" ca="1" si="259"/>
        <v>University</v>
      </c>
      <c r="I421">
        <f t="shared" ca="1" si="260"/>
        <v>1</v>
      </c>
      <c r="J421">
        <f t="shared" ca="1" si="261"/>
        <v>1</v>
      </c>
      <c r="K421">
        <f t="shared" ca="1" si="262"/>
        <v>29543</v>
      </c>
      <c r="L421">
        <f t="shared" ca="1" si="263"/>
        <v>2</v>
      </c>
      <c r="M421" t="str">
        <f t="shared" ca="1" si="264"/>
        <v>BC</v>
      </c>
      <c r="N421">
        <f t="shared" ca="1" si="284"/>
        <v>88629</v>
      </c>
      <c r="O421">
        <f t="shared" ca="1" si="265"/>
        <v>12185.252250871552</v>
      </c>
      <c r="P421">
        <f t="shared" ca="1" si="285"/>
        <v>24228.016625681001</v>
      </c>
      <c r="Q421">
        <f t="shared" ca="1" si="266"/>
        <v>9579</v>
      </c>
      <c r="R421">
        <f t="shared" ca="1" si="286"/>
        <v>37180.750722470169</v>
      </c>
      <c r="S421">
        <f t="shared" ca="1" si="287"/>
        <v>35102.834252194021</v>
      </c>
      <c r="T421">
        <f t="shared" ca="1" si="288"/>
        <v>147959.85087787503</v>
      </c>
      <c r="U421">
        <f t="shared" ca="1" si="289"/>
        <v>58945.002973341718</v>
      </c>
      <c r="V421">
        <f t="shared" ca="1" si="290"/>
        <v>89014.847904533308</v>
      </c>
      <c r="AF421" s="7">
        <f t="shared" ca="1" si="256"/>
        <v>1</v>
      </c>
      <c r="AG421">
        <f t="shared" ca="1" si="257"/>
        <v>0</v>
      </c>
      <c r="AI421" s="8"/>
      <c r="AN421" s="7">
        <f ca="1">IF(Table1[[#This Row],[Column5]]="Teaching",1,0)</f>
        <v>0</v>
      </c>
      <c r="AO421">
        <f ca="1">IF(Table1[[#This Row],[Column5]]="Health",1,0)</f>
        <v>0</v>
      </c>
      <c r="AP421">
        <f ca="1">IF(Table1[[#This Row],[Column5]]="IT",1,0)</f>
        <v>0</v>
      </c>
      <c r="AQ421">
        <f ca="1">IF(Table1[[#This Row],[Column5]]="Construction",1,0)</f>
        <v>1</v>
      </c>
      <c r="AR421">
        <f ca="1">IF(Table1[[#This Row],[Column5]]="Agriculture",1,0)</f>
        <v>0</v>
      </c>
      <c r="AS421">
        <f ca="1">IF(Table1[[#This Row],[Column5]]="General",1,0)</f>
        <v>0</v>
      </c>
      <c r="AT421" s="8"/>
      <c r="AZ421" s="7">
        <f t="shared" ca="1" si="283"/>
        <v>56765.721066635262</v>
      </c>
      <c r="BC421" s="8"/>
      <c r="BE421" s="7">
        <f t="shared" ca="1" si="267"/>
        <v>0</v>
      </c>
      <c r="BG421" s="8"/>
      <c r="BI421" s="7"/>
      <c r="BJ421" s="21">
        <f t="shared" ca="1" si="268"/>
        <v>0.97605577271348887</v>
      </c>
      <c r="BK421">
        <f t="shared" ca="1" si="269"/>
        <v>0</v>
      </c>
      <c r="BL421" s="8"/>
      <c r="BN421" s="7">
        <f t="shared" ca="1" si="270"/>
        <v>0</v>
      </c>
      <c r="BO421" s="42">
        <f t="shared" ca="1" si="271"/>
        <v>0</v>
      </c>
      <c r="BP421" s="42">
        <f t="shared" ca="1" si="272"/>
        <v>0</v>
      </c>
      <c r="BQ421" s="42">
        <f t="shared" ca="1" si="273"/>
        <v>0</v>
      </c>
      <c r="BR421" s="42">
        <f t="shared" ca="1" si="274"/>
        <v>60199</v>
      </c>
      <c r="BS421" s="42">
        <f t="shared" ca="1" si="275"/>
        <v>0</v>
      </c>
      <c r="BT421" s="42">
        <f t="shared" ca="1" si="276"/>
        <v>0</v>
      </c>
      <c r="BU421" s="42">
        <f t="shared" ca="1" si="277"/>
        <v>0</v>
      </c>
      <c r="BV421" s="42">
        <f t="shared" ca="1" si="278"/>
        <v>0</v>
      </c>
      <c r="BW421" s="42">
        <f t="shared" ca="1" si="279"/>
        <v>0</v>
      </c>
      <c r="BX421" s="8">
        <f t="shared" ca="1" si="280"/>
        <v>0</v>
      </c>
      <c r="BZ421" s="7">
        <f t="shared" ca="1" si="281"/>
        <v>0</v>
      </c>
      <c r="CA421" s="42"/>
      <c r="CB421" s="42"/>
      <c r="CC421" s="42"/>
      <c r="CD421" s="8"/>
      <c r="CF421" s="7">
        <f t="shared" ca="1" si="282"/>
        <v>40</v>
      </c>
      <c r="CG421" s="42"/>
      <c r="CH421" s="8"/>
    </row>
    <row r="422" spans="2:86" x14ac:dyDescent="0.3">
      <c r="B422">
        <f t="shared" ca="1" si="291"/>
        <v>1</v>
      </c>
      <c r="C422" t="str">
        <f t="shared" ca="1" si="292"/>
        <v>Men</v>
      </c>
      <c r="D422">
        <f t="shared" ca="1" si="293"/>
        <v>38</v>
      </c>
      <c r="E422">
        <f t="shared" ca="1" si="294"/>
        <v>1</v>
      </c>
      <c r="F422" t="str">
        <f ca="1">VLOOKUP(E422,$Y$4:$Z$10:Z427,2,0)</f>
        <v>Health</v>
      </c>
      <c r="G422">
        <f t="shared" ca="1" si="258"/>
        <v>5</v>
      </c>
      <c r="H422" t="str">
        <f t="shared" ca="1" si="259"/>
        <v>Other</v>
      </c>
      <c r="I422">
        <f t="shared" ca="1" si="260"/>
        <v>4</v>
      </c>
      <c r="J422">
        <f t="shared" ca="1" si="261"/>
        <v>1</v>
      </c>
      <c r="K422">
        <f t="shared" ca="1" si="262"/>
        <v>27964</v>
      </c>
      <c r="L422">
        <f t="shared" ca="1" si="263"/>
        <v>8</v>
      </c>
      <c r="M422" t="str">
        <f t="shared" ca="1" si="264"/>
        <v>NewFarmland</v>
      </c>
      <c r="N422">
        <f t="shared" ca="1" si="284"/>
        <v>111856</v>
      </c>
      <c r="O422">
        <f t="shared" ca="1" si="265"/>
        <v>35619.635659112602</v>
      </c>
      <c r="P422">
        <f t="shared" ca="1" si="285"/>
        <v>22565.668394207187</v>
      </c>
      <c r="Q422">
        <f t="shared" ca="1" si="266"/>
        <v>9286</v>
      </c>
      <c r="R422">
        <f t="shared" ca="1" si="286"/>
        <v>44021.192480963873</v>
      </c>
      <c r="S422">
        <f t="shared" ca="1" si="287"/>
        <v>4345.3888489142519</v>
      </c>
      <c r="T422">
        <f t="shared" ca="1" si="288"/>
        <v>138767.05724312144</v>
      </c>
      <c r="U422">
        <f t="shared" ca="1" si="289"/>
        <v>88926.828140076483</v>
      </c>
      <c r="V422">
        <f t="shared" ca="1" si="290"/>
        <v>49840.229103044956</v>
      </c>
      <c r="AF422" s="7">
        <f t="shared" ca="1" si="256"/>
        <v>0</v>
      </c>
      <c r="AG422">
        <f t="shared" ca="1" si="257"/>
        <v>1</v>
      </c>
      <c r="AI422" s="8"/>
      <c r="AN422" s="7">
        <f ca="1">IF(Table1[[#This Row],[Column5]]="Teaching",1,0)</f>
        <v>0</v>
      </c>
      <c r="AO422">
        <f ca="1">IF(Table1[[#This Row],[Column5]]="Health",1,0)</f>
        <v>1</v>
      </c>
      <c r="AP422">
        <f ca="1">IF(Table1[[#This Row],[Column5]]="IT",1,0)</f>
        <v>0</v>
      </c>
      <c r="AQ422">
        <f ca="1">IF(Table1[[#This Row],[Column5]]="Construction",1,0)</f>
        <v>0</v>
      </c>
      <c r="AR422">
        <f ca="1">IF(Table1[[#This Row],[Column5]]="Agriculture",1,0)</f>
        <v>0</v>
      </c>
      <c r="AS422">
        <f ca="1">IF(Table1[[#This Row],[Column5]]="General",1,0)</f>
        <v>0</v>
      </c>
      <c r="AT422" s="8"/>
      <c r="AZ422" s="7">
        <f t="shared" ca="1" si="283"/>
        <v>48814.417896658058</v>
      </c>
      <c r="BC422" s="8"/>
      <c r="BE422" s="7">
        <f t="shared" ca="1" si="267"/>
        <v>0</v>
      </c>
      <c r="BG422" s="8"/>
      <c r="BI422" s="7"/>
      <c r="BJ422" s="21">
        <f t="shared" ca="1" si="268"/>
        <v>0.13748606269811858</v>
      </c>
      <c r="BK422">
        <f t="shared" ca="1" si="269"/>
        <v>1</v>
      </c>
      <c r="BL422" s="8"/>
      <c r="BN422" s="7">
        <f t="shared" ca="1" si="270"/>
        <v>0</v>
      </c>
      <c r="BO422" s="42">
        <f t="shared" ca="1" si="271"/>
        <v>29543</v>
      </c>
      <c r="BP422" s="42">
        <f t="shared" ca="1" si="272"/>
        <v>0</v>
      </c>
      <c r="BQ422" s="42">
        <f t="shared" ca="1" si="273"/>
        <v>0</v>
      </c>
      <c r="BR422" s="42">
        <f t="shared" ca="1" si="274"/>
        <v>0</v>
      </c>
      <c r="BS422" s="42">
        <f t="shared" ca="1" si="275"/>
        <v>0</v>
      </c>
      <c r="BT422" s="42">
        <f t="shared" ca="1" si="276"/>
        <v>0</v>
      </c>
      <c r="BU422" s="42">
        <f t="shared" ca="1" si="277"/>
        <v>0</v>
      </c>
      <c r="BV422" s="42">
        <f t="shared" ca="1" si="278"/>
        <v>0</v>
      </c>
      <c r="BW422" s="42">
        <f t="shared" ca="1" si="279"/>
        <v>0</v>
      </c>
      <c r="BX422" s="8">
        <f t="shared" ca="1" si="280"/>
        <v>0</v>
      </c>
      <c r="BZ422" s="7">
        <f t="shared" ca="1" si="281"/>
        <v>1</v>
      </c>
      <c r="CA422" s="42"/>
      <c r="CB422" s="42"/>
      <c r="CC422" s="42"/>
      <c r="CD422" s="8"/>
      <c r="CF422" s="7">
        <f t="shared" ca="1" si="282"/>
        <v>29</v>
      </c>
      <c r="CG422" s="42"/>
      <c r="CH422" s="8"/>
    </row>
    <row r="423" spans="2:86" x14ac:dyDescent="0.3">
      <c r="B423">
        <f t="shared" ca="1" si="291"/>
        <v>2</v>
      </c>
      <c r="C423" t="str">
        <f t="shared" ca="1" si="292"/>
        <v>Women</v>
      </c>
      <c r="D423">
        <f t="shared" ca="1" si="293"/>
        <v>32</v>
      </c>
      <c r="E423">
        <f t="shared" ca="1" si="294"/>
        <v>6</v>
      </c>
      <c r="F423" t="str">
        <f ca="1">VLOOKUP(E423,$Y$4:$Z$10:Z428,2,0)</f>
        <v>Agriculture</v>
      </c>
      <c r="G423">
        <f t="shared" ca="1" si="258"/>
        <v>5</v>
      </c>
      <c r="H423" t="str">
        <f t="shared" ca="1" si="259"/>
        <v>Other</v>
      </c>
      <c r="I423">
        <f t="shared" ca="1" si="260"/>
        <v>2</v>
      </c>
      <c r="J423">
        <f t="shared" ca="1" si="261"/>
        <v>1</v>
      </c>
      <c r="K423">
        <f t="shared" ca="1" si="262"/>
        <v>59699</v>
      </c>
      <c r="L423">
        <f t="shared" ca="1" si="263"/>
        <v>4</v>
      </c>
      <c r="M423" t="str">
        <f t="shared" ca="1" si="264"/>
        <v>Alberta</v>
      </c>
      <c r="N423">
        <f t="shared" ca="1" si="284"/>
        <v>358194</v>
      </c>
      <c r="O423">
        <f t="shared" ca="1" si="265"/>
        <v>287629.36543124955</v>
      </c>
      <c r="P423">
        <f t="shared" ca="1" si="285"/>
        <v>52336.939745299736</v>
      </c>
      <c r="Q423">
        <f t="shared" ca="1" si="266"/>
        <v>42862</v>
      </c>
      <c r="R423">
        <f t="shared" ca="1" si="286"/>
        <v>89479.613543976302</v>
      </c>
      <c r="S423">
        <f t="shared" ca="1" si="287"/>
        <v>24270.907880356819</v>
      </c>
      <c r="T423">
        <f t="shared" ca="1" si="288"/>
        <v>434801.84762565658</v>
      </c>
      <c r="U423">
        <f t="shared" ca="1" si="289"/>
        <v>419970.97897522582</v>
      </c>
      <c r="V423">
        <f t="shared" ca="1" si="290"/>
        <v>14830.868650430755</v>
      </c>
      <c r="AF423" s="7">
        <f t="shared" ca="1" si="256"/>
        <v>1</v>
      </c>
      <c r="AG423">
        <f t="shared" ca="1" si="257"/>
        <v>0</v>
      </c>
      <c r="AI423" s="8"/>
      <c r="AN423" s="7">
        <f ca="1">IF(Table1[[#This Row],[Column5]]="Teaching",1,0)</f>
        <v>0</v>
      </c>
      <c r="AO423">
        <f ca="1">IF(Table1[[#This Row],[Column5]]="Health",1,0)</f>
        <v>0</v>
      </c>
      <c r="AP423">
        <f ca="1">IF(Table1[[#This Row],[Column5]]="IT",1,0)</f>
        <v>0</v>
      </c>
      <c r="AQ423">
        <f ca="1">IF(Table1[[#This Row],[Column5]]="Construction",1,0)</f>
        <v>0</v>
      </c>
      <c r="AR423">
        <f ca="1">IF(Table1[[#This Row],[Column5]]="Agriculture",1,0)</f>
        <v>1</v>
      </c>
      <c r="AS423">
        <f ca="1">IF(Table1[[#This Row],[Column5]]="General",1,0)</f>
        <v>0</v>
      </c>
      <c r="AT423" s="8"/>
      <c r="AZ423" s="7">
        <f t="shared" ca="1" si="283"/>
        <v>24228.016625681001</v>
      </c>
      <c r="BC423" s="8"/>
      <c r="BE423" s="7">
        <f t="shared" ca="1" si="267"/>
        <v>0</v>
      </c>
      <c r="BG423" s="8"/>
      <c r="BI423" s="7"/>
      <c r="BJ423" s="21">
        <f t="shared" ca="1" si="268"/>
        <v>0.31844188652475147</v>
      </c>
      <c r="BK423">
        <f t="shared" ca="1" si="269"/>
        <v>0</v>
      </c>
      <c r="BL423" s="8"/>
      <c r="BN423" s="7">
        <f t="shared" ca="1" si="270"/>
        <v>0</v>
      </c>
      <c r="BO423" s="42">
        <f t="shared" ca="1" si="271"/>
        <v>0</v>
      </c>
      <c r="BP423" s="42">
        <f t="shared" ca="1" si="272"/>
        <v>0</v>
      </c>
      <c r="BQ423" s="42">
        <f t="shared" ca="1" si="273"/>
        <v>0</v>
      </c>
      <c r="BR423" s="42">
        <f t="shared" ca="1" si="274"/>
        <v>0</v>
      </c>
      <c r="BS423" s="42">
        <f t="shared" ca="1" si="275"/>
        <v>0</v>
      </c>
      <c r="BT423" s="42">
        <f t="shared" ca="1" si="276"/>
        <v>0</v>
      </c>
      <c r="BU423" s="42">
        <f t="shared" ca="1" si="277"/>
        <v>27964</v>
      </c>
      <c r="BV423" s="42">
        <f t="shared" ca="1" si="278"/>
        <v>0</v>
      </c>
      <c r="BW423" s="42">
        <f t="shared" ca="1" si="279"/>
        <v>0</v>
      </c>
      <c r="BX423" s="8">
        <f t="shared" ca="1" si="280"/>
        <v>0</v>
      </c>
      <c r="BZ423" s="7">
        <f t="shared" ca="1" si="281"/>
        <v>1</v>
      </c>
      <c r="CA423" s="42"/>
      <c r="CB423" s="42"/>
      <c r="CC423" s="42"/>
      <c r="CD423" s="8"/>
      <c r="CF423" s="7">
        <f t="shared" ca="1" si="282"/>
        <v>0</v>
      </c>
      <c r="CG423" s="42"/>
      <c r="CH423" s="8"/>
    </row>
    <row r="424" spans="2:86" x14ac:dyDescent="0.3">
      <c r="B424">
        <f t="shared" ca="1" si="291"/>
        <v>1</v>
      </c>
      <c r="C424" t="str">
        <f t="shared" ca="1" si="292"/>
        <v>Men</v>
      </c>
      <c r="D424">
        <f t="shared" ca="1" si="293"/>
        <v>36</v>
      </c>
      <c r="E424">
        <f t="shared" ca="1" si="294"/>
        <v>6</v>
      </c>
      <c r="F424" t="str">
        <f ca="1">VLOOKUP(E424,$Y$4:$Z$10:Z429,2,0)</f>
        <v>Agriculture</v>
      </c>
      <c r="G424">
        <f t="shared" ca="1" si="258"/>
        <v>5</v>
      </c>
      <c r="H424" t="str">
        <f t="shared" ca="1" si="259"/>
        <v>Other</v>
      </c>
      <c r="I424">
        <f t="shared" ca="1" si="260"/>
        <v>3</v>
      </c>
      <c r="J424">
        <f t="shared" ca="1" si="261"/>
        <v>2</v>
      </c>
      <c r="K424">
        <f t="shared" ca="1" si="262"/>
        <v>88833</v>
      </c>
      <c r="L424">
        <f t="shared" ca="1" si="263"/>
        <v>4</v>
      </c>
      <c r="M424" t="str">
        <f t="shared" ca="1" si="264"/>
        <v>Alberta</v>
      </c>
      <c r="N424">
        <f t="shared" ca="1" si="284"/>
        <v>355332</v>
      </c>
      <c r="O424">
        <f t="shared" ca="1" si="265"/>
        <v>113279.44466933583</v>
      </c>
      <c r="P424">
        <f t="shared" ca="1" si="285"/>
        <v>175719.90679636775</v>
      </c>
      <c r="Q424">
        <f t="shared" ca="1" si="266"/>
        <v>24881</v>
      </c>
      <c r="R424">
        <f t="shared" ca="1" si="286"/>
        <v>75247.551910450493</v>
      </c>
      <c r="S424">
        <f t="shared" ca="1" si="287"/>
        <v>84464.697531635044</v>
      </c>
      <c r="T424">
        <f t="shared" ca="1" si="288"/>
        <v>615516.60432800278</v>
      </c>
      <c r="U424">
        <f t="shared" ca="1" si="289"/>
        <v>213407.99657978636</v>
      </c>
      <c r="V424">
        <f t="shared" ca="1" si="290"/>
        <v>402108.60774821643</v>
      </c>
      <c r="AF424" s="7">
        <f t="shared" ca="1" si="256"/>
        <v>1</v>
      </c>
      <c r="AG424">
        <f t="shared" ca="1" si="257"/>
        <v>0</v>
      </c>
      <c r="AI424" s="8"/>
      <c r="AN424" s="7">
        <f ca="1">IF(Table1[[#This Row],[Column5]]="Teaching",1,0)</f>
        <v>0</v>
      </c>
      <c r="AO424">
        <f ca="1">IF(Table1[[#This Row],[Column5]]="Health",1,0)</f>
        <v>0</v>
      </c>
      <c r="AP424">
        <f ca="1">IF(Table1[[#This Row],[Column5]]="IT",1,0)</f>
        <v>0</v>
      </c>
      <c r="AQ424">
        <f ca="1">IF(Table1[[#This Row],[Column5]]="Construction",1,0)</f>
        <v>0</v>
      </c>
      <c r="AR424">
        <f ca="1">IF(Table1[[#This Row],[Column5]]="Agriculture",1,0)</f>
        <v>1</v>
      </c>
      <c r="AS424">
        <f ca="1">IF(Table1[[#This Row],[Column5]]="General",1,0)</f>
        <v>0</v>
      </c>
      <c r="AT424" s="8"/>
      <c r="AZ424" s="7">
        <f t="shared" ca="1" si="283"/>
        <v>22565.668394207187</v>
      </c>
      <c r="BC424" s="8"/>
      <c r="BE424" s="7">
        <f t="shared" ca="1" si="267"/>
        <v>0</v>
      </c>
      <c r="BG424" s="8"/>
      <c r="BI424" s="7"/>
      <c r="BJ424" s="21">
        <f t="shared" ca="1" si="268"/>
        <v>0.80299883703035102</v>
      </c>
      <c r="BK424">
        <f t="shared" ca="1" si="269"/>
        <v>0</v>
      </c>
      <c r="BL424" s="8"/>
      <c r="BN424" s="7">
        <f t="shared" ca="1" si="270"/>
        <v>0</v>
      </c>
      <c r="BO424" s="42">
        <f t="shared" ca="1" si="271"/>
        <v>0</v>
      </c>
      <c r="BP424" s="42">
        <f t="shared" ca="1" si="272"/>
        <v>0</v>
      </c>
      <c r="BQ424" s="42">
        <f t="shared" ca="1" si="273"/>
        <v>59699</v>
      </c>
      <c r="BR424" s="42">
        <f t="shared" ca="1" si="274"/>
        <v>0</v>
      </c>
      <c r="BS424" s="42">
        <f t="shared" ca="1" si="275"/>
        <v>0</v>
      </c>
      <c r="BT424" s="42">
        <f t="shared" ca="1" si="276"/>
        <v>0</v>
      </c>
      <c r="BU424" s="42">
        <f t="shared" ca="1" si="277"/>
        <v>0</v>
      </c>
      <c r="BV424" s="42">
        <f t="shared" ca="1" si="278"/>
        <v>0</v>
      </c>
      <c r="BW424" s="42">
        <f t="shared" ca="1" si="279"/>
        <v>0</v>
      </c>
      <c r="BX424" s="8">
        <f t="shared" ca="1" si="280"/>
        <v>0</v>
      </c>
      <c r="BZ424" s="7">
        <f t="shared" ca="1" si="281"/>
        <v>1</v>
      </c>
      <c r="CA424" s="42"/>
      <c r="CB424" s="42"/>
      <c r="CC424" s="42"/>
      <c r="CD424" s="8"/>
      <c r="CF424" s="7">
        <f t="shared" ca="1" si="282"/>
        <v>0</v>
      </c>
      <c r="CG424" s="42"/>
      <c r="CH424" s="8"/>
    </row>
    <row r="425" spans="2:86" x14ac:dyDescent="0.3">
      <c r="B425">
        <f t="shared" ca="1" si="291"/>
        <v>1</v>
      </c>
      <c r="C425" t="str">
        <f t="shared" ca="1" si="292"/>
        <v>Men</v>
      </c>
      <c r="D425">
        <f t="shared" ca="1" si="293"/>
        <v>33</v>
      </c>
      <c r="E425">
        <f t="shared" ca="1" si="294"/>
        <v>3</v>
      </c>
      <c r="F425" t="str">
        <f ca="1">VLOOKUP(E425,$Y$4:$Z$10:Z430,2,0)</f>
        <v>Teaching</v>
      </c>
      <c r="G425">
        <f t="shared" ca="1" si="258"/>
        <v>5</v>
      </c>
      <c r="H425" t="str">
        <f t="shared" ca="1" si="259"/>
        <v>Other</v>
      </c>
      <c r="I425">
        <f t="shared" ca="1" si="260"/>
        <v>3</v>
      </c>
      <c r="J425">
        <f t="shared" ca="1" si="261"/>
        <v>1</v>
      </c>
      <c r="K425">
        <f t="shared" ca="1" si="262"/>
        <v>36096</v>
      </c>
      <c r="L425">
        <f t="shared" ca="1" si="263"/>
        <v>10</v>
      </c>
      <c r="M425" t="str">
        <f t="shared" ca="1" si="264"/>
        <v>Nova Scotia</v>
      </c>
      <c r="N425">
        <f t="shared" ca="1" si="284"/>
        <v>216576</v>
      </c>
      <c r="O425">
        <f t="shared" ca="1" si="265"/>
        <v>47493.922645654602</v>
      </c>
      <c r="P425">
        <f t="shared" ca="1" si="285"/>
        <v>11323.398937839866</v>
      </c>
      <c r="Q425">
        <f t="shared" ca="1" si="266"/>
        <v>5362</v>
      </c>
      <c r="R425">
        <f t="shared" ca="1" si="286"/>
        <v>49415.513613020346</v>
      </c>
      <c r="S425">
        <f t="shared" ca="1" si="287"/>
        <v>7727.3106411685476</v>
      </c>
      <c r="T425">
        <f t="shared" ca="1" si="288"/>
        <v>235626.70957900843</v>
      </c>
      <c r="U425">
        <f t="shared" ca="1" si="289"/>
        <v>102271.43625867495</v>
      </c>
      <c r="V425">
        <f t="shared" ca="1" si="290"/>
        <v>133355.27332033348</v>
      </c>
      <c r="AF425" s="7">
        <f t="shared" ca="1" si="256"/>
        <v>1</v>
      </c>
      <c r="AG425">
        <f t="shared" ca="1" si="257"/>
        <v>0</v>
      </c>
      <c r="AI425" s="8"/>
      <c r="AN425" s="7">
        <f ca="1">IF(Table1[[#This Row],[Column5]]="Teaching",1,0)</f>
        <v>1</v>
      </c>
      <c r="AO425">
        <f ca="1">IF(Table1[[#This Row],[Column5]]="Health",1,0)</f>
        <v>0</v>
      </c>
      <c r="AP425">
        <f ca="1">IF(Table1[[#This Row],[Column5]]="IT",1,0)</f>
        <v>0</v>
      </c>
      <c r="AQ425">
        <f ca="1">IF(Table1[[#This Row],[Column5]]="Construction",1,0)</f>
        <v>0</v>
      </c>
      <c r="AR425">
        <f ca="1">IF(Table1[[#This Row],[Column5]]="Agriculture",1,0)</f>
        <v>0</v>
      </c>
      <c r="AS425">
        <f ca="1">IF(Table1[[#This Row],[Column5]]="General",1,0)</f>
        <v>0</v>
      </c>
      <c r="AT425" s="8"/>
      <c r="AZ425" s="7">
        <f t="shared" ca="1" si="283"/>
        <v>52336.939745299736</v>
      </c>
      <c r="BC425" s="8"/>
      <c r="BE425" s="7">
        <f t="shared" ca="1" si="267"/>
        <v>0</v>
      </c>
      <c r="BG425" s="8"/>
      <c r="BI425" s="7"/>
      <c r="BJ425" s="21">
        <f t="shared" ca="1" si="268"/>
        <v>0.31879888293014935</v>
      </c>
      <c r="BK425">
        <f t="shared" ca="1" si="269"/>
        <v>0</v>
      </c>
      <c r="BL425" s="8"/>
      <c r="BN425" s="7">
        <f t="shared" ca="1" si="270"/>
        <v>0</v>
      </c>
      <c r="BO425" s="42">
        <f t="shared" ca="1" si="271"/>
        <v>0</v>
      </c>
      <c r="BP425" s="42">
        <f t="shared" ca="1" si="272"/>
        <v>0</v>
      </c>
      <c r="BQ425" s="42">
        <f t="shared" ca="1" si="273"/>
        <v>88833</v>
      </c>
      <c r="BR425" s="42">
        <f t="shared" ca="1" si="274"/>
        <v>0</v>
      </c>
      <c r="BS425" s="42">
        <f t="shared" ca="1" si="275"/>
        <v>0</v>
      </c>
      <c r="BT425" s="42">
        <f t="shared" ca="1" si="276"/>
        <v>0</v>
      </c>
      <c r="BU425" s="42">
        <f t="shared" ca="1" si="277"/>
        <v>0</v>
      </c>
      <c r="BV425" s="42">
        <f t="shared" ca="1" si="278"/>
        <v>0</v>
      </c>
      <c r="BW425" s="42">
        <f t="shared" ca="1" si="279"/>
        <v>0</v>
      </c>
      <c r="BX425" s="8">
        <f t="shared" ca="1" si="280"/>
        <v>0</v>
      </c>
      <c r="BZ425" s="7">
        <f t="shared" ca="1" si="281"/>
        <v>0</v>
      </c>
      <c r="CA425" s="42"/>
      <c r="CB425" s="42"/>
      <c r="CC425" s="42"/>
      <c r="CD425" s="8"/>
      <c r="CF425" s="7">
        <f t="shared" ca="1" si="282"/>
        <v>36</v>
      </c>
      <c r="CG425" s="42"/>
      <c r="CH425" s="8"/>
    </row>
    <row r="426" spans="2:86" x14ac:dyDescent="0.3">
      <c r="B426">
        <f t="shared" ca="1" si="291"/>
        <v>1</v>
      </c>
      <c r="C426" t="str">
        <f t="shared" ca="1" si="292"/>
        <v>Men</v>
      </c>
      <c r="D426">
        <f t="shared" ca="1" si="293"/>
        <v>39</v>
      </c>
      <c r="E426">
        <f t="shared" ca="1" si="294"/>
        <v>6</v>
      </c>
      <c r="F426" t="str">
        <f ca="1">VLOOKUP(E426,$Y$4:$Z$10:Z431,2,0)</f>
        <v>Agriculture</v>
      </c>
      <c r="G426">
        <f t="shared" ca="1" si="258"/>
        <v>5</v>
      </c>
      <c r="H426" t="str">
        <f t="shared" ca="1" si="259"/>
        <v>Other</v>
      </c>
      <c r="I426">
        <f t="shared" ca="1" si="260"/>
        <v>1</v>
      </c>
      <c r="J426">
        <f t="shared" ca="1" si="261"/>
        <v>2</v>
      </c>
      <c r="K426">
        <f t="shared" ca="1" si="262"/>
        <v>79512</v>
      </c>
      <c r="L426">
        <f t="shared" ca="1" si="263"/>
        <v>8</v>
      </c>
      <c r="M426" t="str">
        <f t="shared" ca="1" si="264"/>
        <v>NewFarmland</v>
      </c>
      <c r="N426">
        <f t="shared" ca="1" si="284"/>
        <v>397560</v>
      </c>
      <c r="O426">
        <f t="shared" ca="1" si="265"/>
        <v>370713.4845111866</v>
      </c>
      <c r="P426">
        <f t="shared" ca="1" si="285"/>
        <v>141995.68154921322</v>
      </c>
      <c r="Q426">
        <f t="shared" ca="1" si="266"/>
        <v>140087</v>
      </c>
      <c r="R426">
        <f t="shared" ca="1" si="286"/>
        <v>123163.38243915208</v>
      </c>
      <c r="S426">
        <f t="shared" ca="1" si="287"/>
        <v>97824.971798151615</v>
      </c>
      <c r="T426">
        <f t="shared" ca="1" si="288"/>
        <v>637380.65334736486</v>
      </c>
      <c r="U426">
        <f t="shared" ca="1" si="289"/>
        <v>633963.86695033871</v>
      </c>
      <c r="V426">
        <f t="shared" ca="1" si="290"/>
        <v>3416.7863970261533</v>
      </c>
      <c r="AF426" s="7">
        <f t="shared" ca="1" si="256"/>
        <v>1</v>
      </c>
      <c r="AG426">
        <f t="shared" ca="1" si="257"/>
        <v>0</v>
      </c>
      <c r="AI426" s="8"/>
      <c r="AN426" s="7">
        <f ca="1">IF(Table1[[#This Row],[Column5]]="Teaching",1,0)</f>
        <v>0</v>
      </c>
      <c r="AO426">
        <f ca="1">IF(Table1[[#This Row],[Column5]]="Health",1,0)</f>
        <v>0</v>
      </c>
      <c r="AP426">
        <f ca="1">IF(Table1[[#This Row],[Column5]]="IT",1,0)</f>
        <v>0</v>
      </c>
      <c r="AQ426">
        <f ca="1">IF(Table1[[#This Row],[Column5]]="Construction",1,0)</f>
        <v>0</v>
      </c>
      <c r="AR426">
        <f ca="1">IF(Table1[[#This Row],[Column5]]="Agriculture",1,0)</f>
        <v>1</v>
      </c>
      <c r="AS426">
        <f ca="1">IF(Table1[[#This Row],[Column5]]="General",1,0)</f>
        <v>0</v>
      </c>
      <c r="AT426" s="8"/>
      <c r="AZ426" s="7">
        <f t="shared" ca="1" si="283"/>
        <v>87859.953398183876</v>
      </c>
      <c r="BC426" s="8"/>
      <c r="BE426" s="7">
        <f t="shared" ca="1" si="267"/>
        <v>0</v>
      </c>
      <c r="BG426" s="8"/>
      <c r="BI426" s="7"/>
      <c r="BJ426" s="21">
        <f t="shared" ca="1" si="268"/>
        <v>0.21929448621109726</v>
      </c>
      <c r="BK426">
        <f t="shared" ca="1" si="269"/>
        <v>1</v>
      </c>
      <c r="BL426" s="8"/>
      <c r="BN426" s="7">
        <f t="shared" ca="1" si="270"/>
        <v>0</v>
      </c>
      <c r="BO426" s="42">
        <f t="shared" ca="1" si="271"/>
        <v>0</v>
      </c>
      <c r="BP426" s="42">
        <f t="shared" ca="1" si="272"/>
        <v>0</v>
      </c>
      <c r="BQ426" s="42">
        <f t="shared" ca="1" si="273"/>
        <v>0</v>
      </c>
      <c r="BR426" s="42">
        <f t="shared" ca="1" si="274"/>
        <v>0</v>
      </c>
      <c r="BS426" s="42">
        <f t="shared" ca="1" si="275"/>
        <v>0</v>
      </c>
      <c r="BT426" s="42">
        <f t="shared" ca="1" si="276"/>
        <v>0</v>
      </c>
      <c r="BU426" s="42">
        <f t="shared" ca="1" si="277"/>
        <v>0</v>
      </c>
      <c r="BV426" s="42">
        <f t="shared" ca="1" si="278"/>
        <v>0</v>
      </c>
      <c r="BW426" s="42">
        <f t="shared" ca="1" si="279"/>
        <v>36096</v>
      </c>
      <c r="BX426" s="8">
        <f t="shared" ca="1" si="280"/>
        <v>0</v>
      </c>
      <c r="BZ426" s="7">
        <f t="shared" ca="1" si="281"/>
        <v>1</v>
      </c>
      <c r="CA426" s="42"/>
      <c r="CB426" s="42"/>
      <c r="CC426" s="42"/>
      <c r="CD426" s="8"/>
      <c r="CF426" s="7">
        <f t="shared" ca="1" si="282"/>
        <v>33</v>
      </c>
      <c r="CG426" s="42"/>
      <c r="CH426" s="8"/>
    </row>
    <row r="427" spans="2:86" x14ac:dyDescent="0.3">
      <c r="B427">
        <f t="shared" ca="1" si="291"/>
        <v>1</v>
      </c>
      <c r="C427" t="str">
        <f t="shared" ca="1" si="292"/>
        <v>Men</v>
      </c>
      <c r="D427">
        <f t="shared" ca="1" si="293"/>
        <v>40</v>
      </c>
      <c r="E427">
        <f t="shared" ca="1" si="294"/>
        <v>4</v>
      </c>
      <c r="F427" t="str">
        <f ca="1">VLOOKUP(E427,$Y$4:$Z$10:Z432,2,0)</f>
        <v>IT</v>
      </c>
      <c r="G427">
        <f t="shared" ca="1" si="258"/>
        <v>4</v>
      </c>
      <c r="H427" t="str">
        <f t="shared" ca="1" si="259"/>
        <v>Technical</v>
      </c>
      <c r="I427">
        <f t="shared" ca="1" si="260"/>
        <v>4</v>
      </c>
      <c r="J427">
        <f t="shared" ca="1" si="261"/>
        <v>1</v>
      </c>
      <c r="K427">
        <f t="shared" ca="1" si="262"/>
        <v>81287</v>
      </c>
      <c r="L427">
        <f t="shared" ca="1" si="263"/>
        <v>11</v>
      </c>
      <c r="M427" t="str">
        <f t="shared" ca="1" si="264"/>
        <v>Prince Edward Island</v>
      </c>
      <c r="N427">
        <f t="shared" ca="1" si="284"/>
        <v>406435</v>
      </c>
      <c r="O427">
        <f t="shared" ca="1" si="265"/>
        <v>312978.59730132518</v>
      </c>
      <c r="P427">
        <f t="shared" ca="1" si="285"/>
        <v>36426.78195809952</v>
      </c>
      <c r="Q427">
        <f t="shared" ca="1" si="266"/>
        <v>26492</v>
      </c>
      <c r="R427">
        <f t="shared" ca="1" si="286"/>
        <v>35022.943256251179</v>
      </c>
      <c r="S427">
        <f t="shared" ca="1" si="287"/>
        <v>64111.068487357537</v>
      </c>
      <c r="T427">
        <f t="shared" ca="1" si="288"/>
        <v>506972.85044545704</v>
      </c>
      <c r="U427">
        <f t="shared" ca="1" si="289"/>
        <v>374493.54055757634</v>
      </c>
      <c r="V427">
        <f t="shared" ca="1" si="290"/>
        <v>132479.30988788069</v>
      </c>
      <c r="AF427" s="7">
        <f t="shared" ca="1" si="256"/>
        <v>0</v>
      </c>
      <c r="AG427">
        <f t="shared" ca="1" si="257"/>
        <v>1</v>
      </c>
      <c r="AI427" s="8"/>
      <c r="AN427" s="7">
        <f ca="1">IF(Table1[[#This Row],[Column5]]="Teaching",1,0)</f>
        <v>0</v>
      </c>
      <c r="AO427">
        <f ca="1">IF(Table1[[#This Row],[Column5]]="Health",1,0)</f>
        <v>0</v>
      </c>
      <c r="AP427">
        <f ca="1">IF(Table1[[#This Row],[Column5]]="IT",1,0)</f>
        <v>1</v>
      </c>
      <c r="AQ427">
        <f ca="1">IF(Table1[[#This Row],[Column5]]="Construction",1,0)</f>
        <v>0</v>
      </c>
      <c r="AR427">
        <f ca="1">IF(Table1[[#This Row],[Column5]]="Agriculture",1,0)</f>
        <v>0</v>
      </c>
      <c r="AS427">
        <f ca="1">IF(Table1[[#This Row],[Column5]]="General",1,0)</f>
        <v>0</v>
      </c>
      <c r="AT427" s="8"/>
      <c r="AZ427" s="7">
        <f t="shared" ca="1" si="283"/>
        <v>11323.398937839866</v>
      </c>
      <c r="BC427" s="8"/>
      <c r="BE427" s="7">
        <f t="shared" ca="1" si="267"/>
        <v>1</v>
      </c>
      <c r="BG427" s="8"/>
      <c r="BI427" s="7"/>
      <c r="BJ427" s="21">
        <f t="shared" ca="1" si="268"/>
        <v>0.93247178919203788</v>
      </c>
      <c r="BK427">
        <f t="shared" ca="1" si="269"/>
        <v>0</v>
      </c>
      <c r="BL427" s="8"/>
      <c r="BN427" s="7">
        <f t="shared" ca="1" si="270"/>
        <v>0</v>
      </c>
      <c r="BO427" s="42">
        <f t="shared" ca="1" si="271"/>
        <v>0</v>
      </c>
      <c r="BP427" s="42">
        <f t="shared" ca="1" si="272"/>
        <v>0</v>
      </c>
      <c r="BQ427" s="42">
        <f t="shared" ca="1" si="273"/>
        <v>0</v>
      </c>
      <c r="BR427" s="42">
        <f t="shared" ca="1" si="274"/>
        <v>0</v>
      </c>
      <c r="BS427" s="42">
        <f t="shared" ca="1" si="275"/>
        <v>0</v>
      </c>
      <c r="BT427" s="42">
        <f t="shared" ca="1" si="276"/>
        <v>0</v>
      </c>
      <c r="BU427" s="42">
        <f t="shared" ca="1" si="277"/>
        <v>79512</v>
      </c>
      <c r="BV427" s="42">
        <f t="shared" ca="1" si="278"/>
        <v>0</v>
      </c>
      <c r="BW427" s="42">
        <f t="shared" ca="1" si="279"/>
        <v>0</v>
      </c>
      <c r="BX427" s="8">
        <f t="shared" ca="1" si="280"/>
        <v>0</v>
      </c>
      <c r="BZ427" s="7">
        <f t="shared" ca="1" si="281"/>
        <v>1</v>
      </c>
      <c r="CA427" s="42"/>
      <c r="CB427" s="42"/>
      <c r="CC427" s="42"/>
      <c r="CD427" s="8"/>
      <c r="CF427" s="7">
        <f t="shared" ca="1" si="282"/>
        <v>0</v>
      </c>
      <c r="CG427" s="42"/>
      <c r="CH427" s="8"/>
    </row>
    <row r="428" spans="2:86" x14ac:dyDescent="0.3">
      <c r="B428">
        <f t="shared" ca="1" si="291"/>
        <v>2</v>
      </c>
      <c r="C428" t="str">
        <f t="shared" ca="1" si="292"/>
        <v>Women</v>
      </c>
      <c r="D428">
        <f t="shared" ca="1" si="293"/>
        <v>29</v>
      </c>
      <c r="E428">
        <f t="shared" ca="1" si="294"/>
        <v>2</v>
      </c>
      <c r="F428" t="str">
        <f ca="1">VLOOKUP(E428,$Y$4:$Z$10:Z433,2,0)</f>
        <v>Construction</v>
      </c>
      <c r="G428">
        <f t="shared" ca="1" si="258"/>
        <v>3</v>
      </c>
      <c r="H428" t="str">
        <f t="shared" ca="1" si="259"/>
        <v>University</v>
      </c>
      <c r="I428">
        <f t="shared" ca="1" si="260"/>
        <v>3</v>
      </c>
      <c r="J428">
        <f t="shared" ca="1" si="261"/>
        <v>2</v>
      </c>
      <c r="K428">
        <f t="shared" ca="1" si="262"/>
        <v>83993</v>
      </c>
      <c r="L428">
        <f t="shared" ca="1" si="263"/>
        <v>7</v>
      </c>
      <c r="M428" t="str">
        <f t="shared" ca="1" si="264"/>
        <v>Ontario</v>
      </c>
      <c r="N428">
        <f t="shared" ca="1" si="284"/>
        <v>335972</v>
      </c>
      <c r="O428">
        <f t="shared" ca="1" si="265"/>
        <v>160167.63239581545</v>
      </c>
      <c r="P428">
        <f t="shared" ca="1" si="285"/>
        <v>99827.768655715292</v>
      </c>
      <c r="Q428">
        <f t="shared" ca="1" si="266"/>
        <v>61075</v>
      </c>
      <c r="R428">
        <f t="shared" ca="1" si="286"/>
        <v>157834.54848251215</v>
      </c>
      <c r="S428">
        <f t="shared" ca="1" si="287"/>
        <v>82849.315184607491</v>
      </c>
      <c r="T428">
        <f t="shared" ca="1" si="288"/>
        <v>518649.0838403228</v>
      </c>
      <c r="U428">
        <f t="shared" ca="1" si="289"/>
        <v>379077.18087832758</v>
      </c>
      <c r="V428">
        <f t="shared" ca="1" si="290"/>
        <v>139571.90296199522</v>
      </c>
      <c r="AF428" s="7">
        <f t="shared" ca="1" si="256"/>
        <v>1</v>
      </c>
      <c r="AG428">
        <f t="shared" ca="1" si="257"/>
        <v>0</v>
      </c>
      <c r="AI428" s="8"/>
      <c r="AN428" s="7">
        <f ca="1">IF(Table1[[#This Row],[Column5]]="Teaching",1,0)</f>
        <v>0</v>
      </c>
      <c r="AO428">
        <f ca="1">IF(Table1[[#This Row],[Column5]]="Health",1,0)</f>
        <v>0</v>
      </c>
      <c r="AP428">
        <f ca="1">IF(Table1[[#This Row],[Column5]]="IT",1,0)</f>
        <v>0</v>
      </c>
      <c r="AQ428">
        <f ca="1">IF(Table1[[#This Row],[Column5]]="Construction",1,0)</f>
        <v>1</v>
      </c>
      <c r="AR428">
        <f ca="1">IF(Table1[[#This Row],[Column5]]="Agriculture",1,0)</f>
        <v>0</v>
      </c>
      <c r="AS428">
        <f ca="1">IF(Table1[[#This Row],[Column5]]="General",1,0)</f>
        <v>0</v>
      </c>
      <c r="AT428" s="8"/>
      <c r="AZ428" s="7">
        <f t="shared" ca="1" si="283"/>
        <v>70997.840774606608</v>
      </c>
      <c r="BC428" s="8"/>
      <c r="BE428" s="7">
        <f t="shared" ca="1" si="267"/>
        <v>0</v>
      </c>
      <c r="BG428" s="8"/>
      <c r="BI428" s="7"/>
      <c r="BJ428" s="21">
        <f t="shared" ca="1" si="268"/>
        <v>0.77005818224642364</v>
      </c>
      <c r="BK428">
        <f t="shared" ca="1" si="269"/>
        <v>0</v>
      </c>
      <c r="BL428" s="8"/>
      <c r="BN428" s="7">
        <f t="shared" ca="1" si="270"/>
        <v>0</v>
      </c>
      <c r="BO428" s="42">
        <f t="shared" ca="1" si="271"/>
        <v>0</v>
      </c>
      <c r="BP428" s="42">
        <f t="shared" ca="1" si="272"/>
        <v>0</v>
      </c>
      <c r="BQ428" s="42">
        <f t="shared" ca="1" si="273"/>
        <v>0</v>
      </c>
      <c r="BR428" s="42">
        <f t="shared" ca="1" si="274"/>
        <v>0</v>
      </c>
      <c r="BS428" s="42">
        <f t="shared" ca="1" si="275"/>
        <v>0</v>
      </c>
      <c r="BT428" s="42">
        <f t="shared" ca="1" si="276"/>
        <v>0</v>
      </c>
      <c r="BU428" s="42">
        <f t="shared" ca="1" si="277"/>
        <v>0</v>
      </c>
      <c r="BV428" s="42">
        <f t="shared" ca="1" si="278"/>
        <v>0</v>
      </c>
      <c r="BW428" s="42">
        <f t="shared" ca="1" si="279"/>
        <v>0</v>
      </c>
      <c r="BX428" s="8">
        <f t="shared" ca="1" si="280"/>
        <v>81287</v>
      </c>
      <c r="BZ428" s="7">
        <f t="shared" ca="1" si="281"/>
        <v>0</v>
      </c>
      <c r="CA428" s="42"/>
      <c r="CB428" s="42"/>
      <c r="CC428" s="42"/>
      <c r="CD428" s="8"/>
      <c r="CF428" s="7">
        <f t="shared" ca="1" si="282"/>
        <v>40</v>
      </c>
      <c r="CG428" s="42"/>
      <c r="CH428" s="8"/>
    </row>
    <row r="429" spans="2:86" x14ac:dyDescent="0.3">
      <c r="B429">
        <f t="shared" ca="1" si="291"/>
        <v>1</v>
      </c>
      <c r="C429" t="str">
        <f t="shared" ca="1" si="292"/>
        <v>Men</v>
      </c>
      <c r="D429">
        <f t="shared" ca="1" si="293"/>
        <v>25</v>
      </c>
      <c r="E429">
        <f t="shared" ca="1" si="294"/>
        <v>3</v>
      </c>
      <c r="F429" t="str">
        <f ca="1">VLOOKUP(E429,$Y$4:$Z$10:Z434,2,0)</f>
        <v>Teaching</v>
      </c>
      <c r="G429">
        <f t="shared" ca="1" si="258"/>
        <v>5</v>
      </c>
      <c r="H429" t="str">
        <f t="shared" ca="1" si="259"/>
        <v>Other</v>
      </c>
      <c r="I429">
        <f t="shared" ca="1" si="260"/>
        <v>4</v>
      </c>
      <c r="J429">
        <f t="shared" ca="1" si="261"/>
        <v>2</v>
      </c>
      <c r="K429">
        <f t="shared" ca="1" si="262"/>
        <v>25106</v>
      </c>
      <c r="L429">
        <f t="shared" ca="1" si="263"/>
        <v>11</v>
      </c>
      <c r="M429" t="str">
        <f t="shared" ca="1" si="264"/>
        <v>Prince Edward Island</v>
      </c>
      <c r="N429">
        <f t="shared" ca="1" si="284"/>
        <v>75318</v>
      </c>
      <c r="O429">
        <f t="shared" ca="1" si="265"/>
        <v>74684.424253584308</v>
      </c>
      <c r="P429">
        <f t="shared" ca="1" si="285"/>
        <v>24625.797243421439</v>
      </c>
      <c r="Q429">
        <f t="shared" ca="1" si="266"/>
        <v>15165</v>
      </c>
      <c r="R429">
        <f t="shared" ca="1" si="286"/>
        <v>905.9034849384642</v>
      </c>
      <c r="S429">
        <f t="shared" ca="1" si="287"/>
        <v>2726.4646644759205</v>
      </c>
      <c r="T429">
        <f t="shared" ca="1" si="288"/>
        <v>102670.26190789735</v>
      </c>
      <c r="U429">
        <f t="shared" ca="1" si="289"/>
        <v>90755.32773852277</v>
      </c>
      <c r="V429">
        <f t="shared" ca="1" si="290"/>
        <v>11914.934169374581</v>
      </c>
      <c r="AF429" s="7">
        <f t="shared" ca="1" si="256"/>
        <v>0</v>
      </c>
      <c r="AG429">
        <f t="shared" ca="1" si="257"/>
        <v>1</v>
      </c>
      <c r="AI429" s="8"/>
      <c r="AN429" s="7">
        <f ca="1">IF(Table1[[#This Row],[Column5]]="Teaching",1,0)</f>
        <v>1</v>
      </c>
      <c r="AO429">
        <f ca="1">IF(Table1[[#This Row],[Column5]]="Health",1,0)</f>
        <v>0</v>
      </c>
      <c r="AP429">
        <f ca="1">IF(Table1[[#This Row],[Column5]]="IT",1,0)</f>
        <v>0</v>
      </c>
      <c r="AQ429">
        <f ca="1">IF(Table1[[#This Row],[Column5]]="Construction",1,0)</f>
        <v>0</v>
      </c>
      <c r="AR429">
        <f ca="1">IF(Table1[[#This Row],[Column5]]="Agriculture",1,0)</f>
        <v>0</v>
      </c>
      <c r="AS429">
        <f ca="1">IF(Table1[[#This Row],[Column5]]="General",1,0)</f>
        <v>0</v>
      </c>
      <c r="AT429" s="8"/>
      <c r="AZ429" s="7">
        <f t="shared" ca="1" si="283"/>
        <v>36426.78195809952</v>
      </c>
      <c r="BC429" s="8"/>
      <c r="BE429" s="7">
        <f t="shared" ca="1" si="267"/>
        <v>1</v>
      </c>
      <c r="BG429" s="8"/>
      <c r="BI429" s="7"/>
      <c r="BJ429" s="21">
        <f t="shared" ca="1" si="268"/>
        <v>0.47672910955619946</v>
      </c>
      <c r="BK429">
        <f t="shared" ca="1" si="269"/>
        <v>0</v>
      </c>
      <c r="BL429" s="8"/>
      <c r="BN429" s="7">
        <f t="shared" ca="1" si="270"/>
        <v>0</v>
      </c>
      <c r="BO429" s="42">
        <f t="shared" ca="1" si="271"/>
        <v>0</v>
      </c>
      <c r="BP429" s="42">
        <f t="shared" ca="1" si="272"/>
        <v>0</v>
      </c>
      <c r="BQ429" s="42">
        <f t="shared" ca="1" si="273"/>
        <v>0</v>
      </c>
      <c r="BR429" s="42">
        <f t="shared" ca="1" si="274"/>
        <v>0</v>
      </c>
      <c r="BS429" s="42">
        <f t="shared" ca="1" si="275"/>
        <v>0</v>
      </c>
      <c r="BT429" s="42">
        <f t="shared" ca="1" si="276"/>
        <v>83993</v>
      </c>
      <c r="BU429" s="42">
        <f t="shared" ca="1" si="277"/>
        <v>0</v>
      </c>
      <c r="BV429" s="42">
        <f t="shared" ca="1" si="278"/>
        <v>0</v>
      </c>
      <c r="BW429" s="42">
        <f t="shared" ca="1" si="279"/>
        <v>0</v>
      </c>
      <c r="BX429" s="8">
        <f t="shared" ca="1" si="280"/>
        <v>0</v>
      </c>
      <c r="BZ429" s="7">
        <f t="shared" ca="1" si="281"/>
        <v>1</v>
      </c>
      <c r="CA429" s="42"/>
      <c r="CB429" s="42"/>
      <c r="CC429" s="42"/>
      <c r="CD429" s="8"/>
      <c r="CF429" s="7">
        <f t="shared" ca="1" si="282"/>
        <v>29</v>
      </c>
      <c r="CG429" s="42"/>
      <c r="CH429" s="8"/>
    </row>
    <row r="430" spans="2:86" x14ac:dyDescent="0.3">
      <c r="B430">
        <f t="shared" ca="1" si="291"/>
        <v>2</v>
      </c>
      <c r="C430" t="str">
        <f t="shared" ca="1" si="292"/>
        <v>Women</v>
      </c>
      <c r="D430">
        <f t="shared" ca="1" si="293"/>
        <v>43</v>
      </c>
      <c r="E430">
        <f t="shared" ca="1" si="294"/>
        <v>6</v>
      </c>
      <c r="F430" t="str">
        <f ca="1">VLOOKUP(E430,$Y$4:$Z$10:Z435,2,0)</f>
        <v>Agriculture</v>
      </c>
      <c r="G430">
        <f t="shared" ca="1" si="258"/>
        <v>5</v>
      </c>
      <c r="H430" t="str">
        <f t="shared" ca="1" si="259"/>
        <v>Other</v>
      </c>
      <c r="I430">
        <f t="shared" ca="1" si="260"/>
        <v>0</v>
      </c>
      <c r="J430">
        <f t="shared" ca="1" si="261"/>
        <v>3</v>
      </c>
      <c r="K430">
        <f t="shared" ca="1" si="262"/>
        <v>71049</v>
      </c>
      <c r="L430">
        <f t="shared" ca="1" si="263"/>
        <v>1</v>
      </c>
      <c r="M430" t="str">
        <f t="shared" ca="1" si="264"/>
        <v>Yukon</v>
      </c>
      <c r="N430">
        <f t="shared" ca="1" si="284"/>
        <v>213147</v>
      </c>
      <c r="O430">
        <f t="shared" ca="1" si="265"/>
        <v>114629.44498861025</v>
      </c>
      <c r="P430">
        <f t="shared" ca="1" si="285"/>
        <v>33463.016809157336</v>
      </c>
      <c r="Q430">
        <f t="shared" ca="1" si="266"/>
        <v>4641</v>
      </c>
      <c r="R430">
        <f t="shared" ca="1" si="286"/>
        <v>2894.2071994619928</v>
      </c>
      <c r="S430">
        <f t="shared" ca="1" si="287"/>
        <v>7656.2691665267876</v>
      </c>
      <c r="T430">
        <f t="shared" ca="1" si="288"/>
        <v>254266.28597568412</v>
      </c>
      <c r="U430">
        <f t="shared" ca="1" si="289"/>
        <v>122164.65218807224</v>
      </c>
      <c r="V430">
        <f t="shared" ca="1" si="290"/>
        <v>132101.63378761188</v>
      </c>
      <c r="AF430" s="7">
        <f t="shared" ca="1" si="256"/>
        <v>0</v>
      </c>
      <c r="AG430">
        <f t="shared" ca="1" si="257"/>
        <v>1</v>
      </c>
      <c r="AI430" s="8"/>
      <c r="AN430" s="7">
        <f ca="1">IF(Table1[[#This Row],[Column5]]="Teaching",1,0)</f>
        <v>0</v>
      </c>
      <c r="AO430">
        <f ca="1">IF(Table1[[#This Row],[Column5]]="Health",1,0)</f>
        <v>0</v>
      </c>
      <c r="AP430">
        <f ca="1">IF(Table1[[#This Row],[Column5]]="IT",1,0)</f>
        <v>0</v>
      </c>
      <c r="AQ430">
        <f ca="1">IF(Table1[[#This Row],[Column5]]="Construction",1,0)</f>
        <v>0</v>
      </c>
      <c r="AR430">
        <f ca="1">IF(Table1[[#This Row],[Column5]]="Agriculture",1,0)</f>
        <v>1</v>
      </c>
      <c r="AS430">
        <f ca="1">IF(Table1[[#This Row],[Column5]]="General",1,0)</f>
        <v>0</v>
      </c>
      <c r="AT430" s="8"/>
      <c r="AZ430" s="7">
        <f t="shared" ca="1" si="283"/>
        <v>49913.884327857646</v>
      </c>
      <c r="BC430" s="8"/>
      <c r="BE430" s="7">
        <f t="shared" ca="1" si="267"/>
        <v>0</v>
      </c>
      <c r="BG430" s="8"/>
      <c r="BI430" s="7"/>
      <c r="BJ430" s="21">
        <f t="shared" ca="1" si="268"/>
        <v>0.99158799030224265</v>
      </c>
      <c r="BK430">
        <f t="shared" ca="1" si="269"/>
        <v>0</v>
      </c>
      <c r="BL430" s="8"/>
      <c r="BN430" s="7">
        <f t="shared" ca="1" si="270"/>
        <v>0</v>
      </c>
      <c r="BO430" s="42">
        <f t="shared" ca="1" si="271"/>
        <v>0</v>
      </c>
      <c r="BP430" s="42">
        <f t="shared" ca="1" si="272"/>
        <v>0</v>
      </c>
      <c r="BQ430" s="42">
        <f t="shared" ca="1" si="273"/>
        <v>0</v>
      </c>
      <c r="BR430" s="42">
        <f t="shared" ca="1" si="274"/>
        <v>0</v>
      </c>
      <c r="BS430" s="42">
        <f t="shared" ca="1" si="275"/>
        <v>0</v>
      </c>
      <c r="BT430" s="42">
        <f t="shared" ca="1" si="276"/>
        <v>0</v>
      </c>
      <c r="BU430" s="42">
        <f t="shared" ca="1" si="277"/>
        <v>0</v>
      </c>
      <c r="BV430" s="42">
        <f t="shared" ca="1" si="278"/>
        <v>0</v>
      </c>
      <c r="BW430" s="42">
        <f t="shared" ca="1" si="279"/>
        <v>0</v>
      </c>
      <c r="BX430" s="8">
        <f t="shared" ca="1" si="280"/>
        <v>25106</v>
      </c>
      <c r="BZ430" s="7">
        <f t="shared" ca="1" si="281"/>
        <v>0</v>
      </c>
      <c r="CA430" s="42"/>
      <c r="CB430" s="42"/>
      <c r="CC430" s="42"/>
      <c r="CD430" s="8"/>
      <c r="CF430" s="7">
        <f t="shared" ca="1" si="282"/>
        <v>0</v>
      </c>
      <c r="CG430" s="42"/>
      <c r="CH430" s="8"/>
    </row>
    <row r="431" spans="2:86" x14ac:dyDescent="0.3">
      <c r="B431">
        <f t="shared" ca="1" si="291"/>
        <v>2</v>
      </c>
      <c r="C431" t="str">
        <f t="shared" ca="1" si="292"/>
        <v>Women</v>
      </c>
      <c r="D431">
        <f t="shared" ca="1" si="293"/>
        <v>43</v>
      </c>
      <c r="E431">
        <f t="shared" ca="1" si="294"/>
        <v>1</v>
      </c>
      <c r="F431" t="str">
        <f ca="1">VLOOKUP(E431,$Y$4:$Z$10:Z436,2,0)</f>
        <v>Health</v>
      </c>
      <c r="G431">
        <f t="shared" ca="1" si="258"/>
        <v>5</v>
      </c>
      <c r="H431" t="str">
        <f t="shared" ca="1" si="259"/>
        <v>Other</v>
      </c>
      <c r="I431">
        <f t="shared" ca="1" si="260"/>
        <v>1</v>
      </c>
      <c r="J431">
        <f t="shared" ca="1" si="261"/>
        <v>2</v>
      </c>
      <c r="K431">
        <f t="shared" ca="1" si="262"/>
        <v>29161</v>
      </c>
      <c r="L431">
        <f t="shared" ca="1" si="263"/>
        <v>10</v>
      </c>
      <c r="M431" t="str">
        <f t="shared" ca="1" si="264"/>
        <v>Nova Scotia</v>
      </c>
      <c r="N431">
        <f t="shared" ca="1" si="284"/>
        <v>116644</v>
      </c>
      <c r="O431">
        <f t="shared" ca="1" si="265"/>
        <v>115951.66448201338</v>
      </c>
      <c r="P431">
        <f t="shared" ca="1" si="285"/>
        <v>11215.372833157919</v>
      </c>
      <c r="Q431">
        <f t="shared" ca="1" si="266"/>
        <v>5955</v>
      </c>
      <c r="R431">
        <f t="shared" ca="1" si="286"/>
        <v>54567.495007142803</v>
      </c>
      <c r="S431">
        <f t="shared" ca="1" si="287"/>
        <v>20814.344524127497</v>
      </c>
      <c r="T431">
        <f t="shared" ca="1" si="288"/>
        <v>148673.71735728541</v>
      </c>
      <c r="U431">
        <f t="shared" ca="1" si="289"/>
        <v>176474.15948915618</v>
      </c>
      <c r="V431">
        <f t="shared" ca="1" si="290"/>
        <v>-27800.442131870775</v>
      </c>
      <c r="AF431" s="7">
        <f t="shared" ca="1" si="256"/>
        <v>1</v>
      </c>
      <c r="AG431">
        <f t="shared" ca="1" si="257"/>
        <v>0</v>
      </c>
      <c r="AI431" s="8"/>
      <c r="AN431" s="7">
        <f ca="1">IF(Table1[[#This Row],[Column5]]="Teaching",1,0)</f>
        <v>0</v>
      </c>
      <c r="AO431">
        <f ca="1">IF(Table1[[#This Row],[Column5]]="Health",1,0)</f>
        <v>1</v>
      </c>
      <c r="AP431">
        <f ca="1">IF(Table1[[#This Row],[Column5]]="IT",1,0)</f>
        <v>0</v>
      </c>
      <c r="AQ431">
        <f ca="1">IF(Table1[[#This Row],[Column5]]="Construction",1,0)</f>
        <v>0</v>
      </c>
      <c r="AR431">
        <f ca="1">IF(Table1[[#This Row],[Column5]]="Agriculture",1,0)</f>
        <v>0</v>
      </c>
      <c r="AS431">
        <f ca="1">IF(Table1[[#This Row],[Column5]]="General",1,0)</f>
        <v>0</v>
      </c>
      <c r="AT431" s="8"/>
      <c r="AZ431" s="7">
        <f t="shared" ca="1" si="283"/>
        <v>12312.898621710719</v>
      </c>
      <c r="BC431" s="8"/>
      <c r="BE431" s="7">
        <f t="shared" ca="1" si="267"/>
        <v>0</v>
      </c>
      <c r="BG431" s="8"/>
      <c r="BI431" s="7"/>
      <c r="BJ431" s="21">
        <f t="shared" ca="1" si="268"/>
        <v>0.53779525392621175</v>
      </c>
      <c r="BK431">
        <f t="shared" ca="1" si="269"/>
        <v>0</v>
      </c>
      <c r="BL431" s="8"/>
      <c r="BN431" s="7">
        <f t="shared" ca="1" si="270"/>
        <v>0</v>
      </c>
      <c r="BO431" s="42">
        <f t="shared" ca="1" si="271"/>
        <v>0</v>
      </c>
      <c r="BP431" s="42">
        <f t="shared" ca="1" si="272"/>
        <v>0</v>
      </c>
      <c r="BQ431" s="42">
        <f t="shared" ca="1" si="273"/>
        <v>0</v>
      </c>
      <c r="BR431" s="42">
        <f t="shared" ca="1" si="274"/>
        <v>0</v>
      </c>
      <c r="BS431" s="42">
        <f t="shared" ca="1" si="275"/>
        <v>0</v>
      </c>
      <c r="BT431" s="42">
        <f t="shared" ca="1" si="276"/>
        <v>0</v>
      </c>
      <c r="BU431" s="42">
        <f t="shared" ca="1" si="277"/>
        <v>0</v>
      </c>
      <c r="BV431" s="42">
        <f t="shared" ca="1" si="278"/>
        <v>0</v>
      </c>
      <c r="BW431" s="42">
        <f t="shared" ca="1" si="279"/>
        <v>0</v>
      </c>
      <c r="BX431" s="8">
        <f t="shared" ca="1" si="280"/>
        <v>0</v>
      </c>
      <c r="BZ431" s="7">
        <f t="shared" ca="1" si="281"/>
        <v>0</v>
      </c>
      <c r="CA431" s="42"/>
      <c r="CB431" s="42"/>
      <c r="CC431" s="42"/>
      <c r="CD431" s="8"/>
      <c r="CF431" s="7">
        <f t="shared" ca="1" si="282"/>
        <v>43</v>
      </c>
      <c r="CG431" s="42"/>
      <c r="CH431" s="8"/>
    </row>
    <row r="432" spans="2:86" x14ac:dyDescent="0.3">
      <c r="B432">
        <f t="shared" ca="1" si="291"/>
        <v>1</v>
      </c>
      <c r="C432" t="str">
        <f t="shared" ca="1" si="292"/>
        <v>Men</v>
      </c>
      <c r="D432">
        <f t="shared" ca="1" si="293"/>
        <v>33</v>
      </c>
      <c r="E432">
        <f t="shared" ca="1" si="294"/>
        <v>4</v>
      </c>
      <c r="F432" t="str">
        <f ca="1">VLOOKUP(E432,$Y$4:$Z$10:Z437,2,0)</f>
        <v>IT</v>
      </c>
      <c r="G432">
        <f t="shared" ca="1" si="258"/>
        <v>3</v>
      </c>
      <c r="H432" t="str">
        <f t="shared" ca="1" si="259"/>
        <v>University</v>
      </c>
      <c r="I432">
        <f t="shared" ca="1" si="260"/>
        <v>4</v>
      </c>
      <c r="J432">
        <f t="shared" ca="1" si="261"/>
        <v>2</v>
      </c>
      <c r="K432">
        <f t="shared" ca="1" si="262"/>
        <v>25401</v>
      </c>
      <c r="L432">
        <f t="shared" ca="1" si="263"/>
        <v>5</v>
      </c>
      <c r="M432" t="str">
        <f t="shared" ca="1" si="264"/>
        <v>Saskatchewan</v>
      </c>
      <c r="N432">
        <f t="shared" ca="1" si="284"/>
        <v>127005</v>
      </c>
      <c r="O432">
        <f t="shared" ca="1" si="265"/>
        <v>48647.511831001349</v>
      </c>
      <c r="P432">
        <f t="shared" ca="1" si="285"/>
        <v>41979.184176542651</v>
      </c>
      <c r="Q432">
        <f t="shared" ca="1" si="266"/>
        <v>9727</v>
      </c>
      <c r="R432">
        <f t="shared" ca="1" si="286"/>
        <v>6296.4212212417824</v>
      </c>
      <c r="S432">
        <f t="shared" ca="1" si="287"/>
        <v>13329.388293637716</v>
      </c>
      <c r="T432">
        <f t="shared" ca="1" si="288"/>
        <v>182313.57247018037</v>
      </c>
      <c r="U432">
        <f t="shared" ca="1" si="289"/>
        <v>64670.933052243134</v>
      </c>
      <c r="V432">
        <f t="shared" ca="1" si="290"/>
        <v>117642.63941793723</v>
      </c>
      <c r="AF432" s="7">
        <f t="shared" ca="1" si="256"/>
        <v>0</v>
      </c>
      <c r="AG432">
        <f t="shared" ca="1" si="257"/>
        <v>1</v>
      </c>
      <c r="AI432" s="8"/>
      <c r="AN432" s="7">
        <f ca="1">IF(Table1[[#This Row],[Column5]]="Teaching",1,0)</f>
        <v>0</v>
      </c>
      <c r="AO432">
        <f ca="1">IF(Table1[[#This Row],[Column5]]="Health",1,0)</f>
        <v>0</v>
      </c>
      <c r="AP432">
        <f ca="1">IF(Table1[[#This Row],[Column5]]="IT",1,0)</f>
        <v>1</v>
      </c>
      <c r="AQ432">
        <f ca="1">IF(Table1[[#This Row],[Column5]]="Construction",1,0)</f>
        <v>0</v>
      </c>
      <c r="AR432">
        <f ca="1">IF(Table1[[#This Row],[Column5]]="Agriculture",1,0)</f>
        <v>0</v>
      </c>
      <c r="AS432">
        <f ca="1">IF(Table1[[#This Row],[Column5]]="General",1,0)</f>
        <v>0</v>
      </c>
      <c r="AT432" s="8"/>
      <c r="AZ432" s="7">
        <f t="shared" ca="1" si="283"/>
        <v>11154.338936385779</v>
      </c>
      <c r="BC432" s="8"/>
      <c r="BE432" s="7">
        <f t="shared" ca="1" si="267"/>
        <v>0</v>
      </c>
      <c r="BG432" s="8"/>
      <c r="BI432" s="7"/>
      <c r="BJ432" s="21">
        <f t="shared" ca="1" si="268"/>
        <v>0.99406454238549247</v>
      </c>
      <c r="BK432">
        <f t="shared" ca="1" si="269"/>
        <v>0</v>
      </c>
      <c r="BL432" s="8"/>
      <c r="BN432" s="7">
        <f t="shared" ca="1" si="270"/>
        <v>29161</v>
      </c>
      <c r="BO432" s="42">
        <f t="shared" ca="1" si="271"/>
        <v>0</v>
      </c>
      <c r="BP432" s="42">
        <f t="shared" ca="1" si="272"/>
        <v>0</v>
      </c>
      <c r="BQ432" s="42">
        <f t="shared" ca="1" si="273"/>
        <v>0</v>
      </c>
      <c r="BR432" s="42">
        <f t="shared" ca="1" si="274"/>
        <v>0</v>
      </c>
      <c r="BS432" s="42">
        <f t="shared" ca="1" si="275"/>
        <v>0</v>
      </c>
      <c r="BT432" s="42">
        <f t="shared" ca="1" si="276"/>
        <v>0</v>
      </c>
      <c r="BU432" s="42">
        <f t="shared" ca="1" si="277"/>
        <v>0</v>
      </c>
      <c r="BV432" s="42">
        <f t="shared" ca="1" si="278"/>
        <v>0</v>
      </c>
      <c r="BW432" s="42">
        <f t="shared" ca="1" si="279"/>
        <v>29161</v>
      </c>
      <c r="BX432" s="8">
        <f t="shared" ca="1" si="280"/>
        <v>0</v>
      </c>
      <c r="BZ432" s="7">
        <f t="shared" ca="1" si="281"/>
        <v>1</v>
      </c>
      <c r="CA432" s="42"/>
      <c r="CB432" s="42"/>
      <c r="CC432" s="42"/>
      <c r="CD432" s="8"/>
      <c r="CF432" s="7">
        <f t="shared" ca="1" si="282"/>
        <v>0</v>
      </c>
      <c r="CG432" s="42"/>
      <c r="CH432" s="8"/>
    </row>
    <row r="433" spans="2:86" x14ac:dyDescent="0.3">
      <c r="B433">
        <f t="shared" ca="1" si="291"/>
        <v>2</v>
      </c>
      <c r="C433" t="str">
        <f t="shared" ca="1" si="292"/>
        <v>Women</v>
      </c>
      <c r="D433">
        <f t="shared" ca="1" si="293"/>
        <v>33</v>
      </c>
      <c r="E433">
        <f t="shared" ca="1" si="294"/>
        <v>3</v>
      </c>
      <c r="F433" t="str">
        <f ca="1">VLOOKUP(E433,$Y$4:$Z$10:Z438,2,0)</f>
        <v>Teaching</v>
      </c>
      <c r="G433">
        <f t="shared" ca="1" si="258"/>
        <v>4</v>
      </c>
      <c r="H433" t="str">
        <f t="shared" ca="1" si="259"/>
        <v>Technical</v>
      </c>
      <c r="I433">
        <f t="shared" ca="1" si="260"/>
        <v>4</v>
      </c>
      <c r="J433">
        <f t="shared" ca="1" si="261"/>
        <v>2</v>
      </c>
      <c r="K433">
        <f t="shared" ca="1" si="262"/>
        <v>64022</v>
      </c>
      <c r="L433">
        <f t="shared" ca="1" si="263"/>
        <v>10</v>
      </c>
      <c r="M433" t="str">
        <f t="shared" ca="1" si="264"/>
        <v>Nova Scotia</v>
      </c>
      <c r="N433">
        <f t="shared" ca="1" si="284"/>
        <v>384132</v>
      </c>
      <c r="O433">
        <f t="shared" ca="1" si="265"/>
        <v>266583.12879898981</v>
      </c>
      <c r="P433">
        <f t="shared" ca="1" si="285"/>
        <v>107698.13168712682</v>
      </c>
      <c r="Q433">
        <f t="shared" ca="1" si="266"/>
        <v>18632</v>
      </c>
      <c r="R433">
        <f t="shared" ca="1" si="286"/>
        <v>64624.396105744134</v>
      </c>
      <c r="S433">
        <f t="shared" ca="1" si="287"/>
        <v>38508.40394537925</v>
      </c>
      <c r="T433">
        <f t="shared" ca="1" si="288"/>
        <v>530338.53563250601</v>
      </c>
      <c r="U433">
        <f t="shared" ca="1" si="289"/>
        <v>349839.52490473393</v>
      </c>
      <c r="V433">
        <f t="shared" ca="1" si="290"/>
        <v>180499.01072777208</v>
      </c>
      <c r="AF433" s="7">
        <f t="shared" ca="1" si="256"/>
        <v>0</v>
      </c>
      <c r="AG433">
        <f t="shared" ca="1" si="257"/>
        <v>1</v>
      </c>
      <c r="AI433" s="8"/>
      <c r="AN433" s="7">
        <f ca="1">IF(Table1[[#This Row],[Column5]]="Teaching",1,0)</f>
        <v>1</v>
      </c>
      <c r="AO433">
        <f ca="1">IF(Table1[[#This Row],[Column5]]="Health",1,0)</f>
        <v>0</v>
      </c>
      <c r="AP433">
        <f ca="1">IF(Table1[[#This Row],[Column5]]="IT",1,0)</f>
        <v>0</v>
      </c>
      <c r="AQ433">
        <f ca="1">IF(Table1[[#This Row],[Column5]]="Construction",1,0)</f>
        <v>0</v>
      </c>
      <c r="AR433">
        <f ca="1">IF(Table1[[#This Row],[Column5]]="Agriculture",1,0)</f>
        <v>0</v>
      </c>
      <c r="AS433">
        <f ca="1">IF(Table1[[#This Row],[Column5]]="General",1,0)</f>
        <v>0</v>
      </c>
      <c r="AT433" s="8"/>
      <c r="AZ433" s="7">
        <f t="shared" ca="1" si="283"/>
        <v>5607.6864165789593</v>
      </c>
      <c r="BC433" s="8"/>
      <c r="BE433" s="7">
        <f t="shared" ca="1" si="267"/>
        <v>0</v>
      </c>
      <c r="BG433" s="8"/>
      <c r="BI433" s="7"/>
      <c r="BJ433" s="21">
        <f t="shared" ca="1" si="268"/>
        <v>0.38303619409473133</v>
      </c>
      <c r="BK433">
        <f t="shared" ca="1" si="269"/>
        <v>0</v>
      </c>
      <c r="BL433" s="8"/>
      <c r="BN433" s="7">
        <f t="shared" ca="1" si="270"/>
        <v>0</v>
      </c>
      <c r="BO433" s="42">
        <f t="shared" ca="1" si="271"/>
        <v>0</v>
      </c>
      <c r="BP433" s="42">
        <f t="shared" ca="1" si="272"/>
        <v>0</v>
      </c>
      <c r="BQ433" s="42">
        <f t="shared" ca="1" si="273"/>
        <v>0</v>
      </c>
      <c r="BR433" s="42">
        <f t="shared" ca="1" si="274"/>
        <v>25401</v>
      </c>
      <c r="BS433" s="42">
        <f t="shared" ca="1" si="275"/>
        <v>0</v>
      </c>
      <c r="BT433" s="42">
        <f t="shared" ca="1" si="276"/>
        <v>0</v>
      </c>
      <c r="BU433" s="42">
        <f t="shared" ca="1" si="277"/>
        <v>0</v>
      </c>
      <c r="BV433" s="42">
        <f t="shared" ca="1" si="278"/>
        <v>0</v>
      </c>
      <c r="BW433" s="42">
        <f t="shared" ca="1" si="279"/>
        <v>0</v>
      </c>
      <c r="BX433" s="8">
        <f t="shared" ca="1" si="280"/>
        <v>0</v>
      </c>
      <c r="BZ433" s="7">
        <f t="shared" ca="1" si="281"/>
        <v>0</v>
      </c>
      <c r="CA433" s="42"/>
      <c r="CB433" s="42"/>
      <c r="CC433" s="42"/>
      <c r="CD433" s="8"/>
      <c r="CF433" s="7">
        <f t="shared" ca="1" si="282"/>
        <v>33</v>
      </c>
      <c r="CG433" s="42"/>
      <c r="CH433" s="8"/>
    </row>
    <row r="434" spans="2:86" ht="15" thickBot="1" x14ac:dyDescent="0.35">
      <c r="B434" s="1">
        <f ca="1">RANDBETWEEN(1,2)</f>
        <v>2</v>
      </c>
      <c r="C434" s="2" t="str">
        <f ca="1">IF(B434=1,"Men","Women")</f>
        <v>Women</v>
      </c>
      <c r="D434" s="2">
        <f ca="1">RANDBETWEEN(25,45)</f>
        <v>44</v>
      </c>
      <c r="E434" s="2">
        <f ca="1">RANDBETWEEN(1,6)</f>
        <v>4</v>
      </c>
      <c r="F434" s="2" t="str">
        <f ca="1">VLOOKUP(E434,$Y$4:$Z$10:Z358,2,0)</f>
        <v>IT</v>
      </c>
      <c r="G434" s="2">
        <f ca="1">RANDBETWEEN(1,5)</f>
        <v>4</v>
      </c>
      <c r="H434" s="2" t="str">
        <f ca="1">VLOOKUP(G434,$AA$4:$AB$9,2,0)</f>
        <v>Technical</v>
      </c>
      <c r="I434" s="2">
        <f ca="1">RANDBETWEEN(0,4)</f>
        <v>0</v>
      </c>
      <c r="J434" s="2">
        <f ca="1">RANDBETWEEN(1,3)</f>
        <v>1</v>
      </c>
      <c r="K434" s="2">
        <f ca="1">RANDBETWEEN(25000,90000)</f>
        <v>57297</v>
      </c>
      <c r="L434" s="2">
        <f ca="1">RANDBETWEEN(1,11)</f>
        <v>9</v>
      </c>
      <c r="M434" s="2" t="str">
        <f ca="1">VLOOKUP(L434,$AC$4:$AE$15,2,0)</f>
        <v>New Bruncwick</v>
      </c>
      <c r="N434" s="2">
        <f ca="1">K434*RANDBETWEEN(3,6)</f>
        <v>171891</v>
      </c>
      <c r="O434" s="2">
        <f ca="1">RAND()*N434</f>
        <v>48015.018417084953</v>
      </c>
      <c r="P434" s="2">
        <f ca="1">J434*RAND()*K434</f>
        <v>20573.845975782355</v>
      </c>
      <c r="Q434" s="2">
        <f ca="1">RANDBETWEEN(0,P434)</f>
        <v>13421</v>
      </c>
      <c r="R434" s="2">
        <f ca="1">RAND()*K434*2</f>
        <v>10713.60462038838</v>
      </c>
      <c r="S434" s="2">
        <f ca="1">RAND()*K434*1.5</f>
        <v>82578.378073025175</v>
      </c>
      <c r="T434" s="2">
        <f ca="1">N434+P434+S434</f>
        <v>275043.22404880752</v>
      </c>
      <c r="U434" s="2">
        <f ca="1">O434+Q434+R434</f>
        <v>72149.623037473328</v>
      </c>
      <c r="V434" s="3">
        <f ca="1">T434-U434</f>
        <v>202893.60101133419</v>
      </c>
      <c r="AF434" s="9">
        <f t="shared" si="256"/>
        <v>0</v>
      </c>
      <c r="AG434" s="10">
        <f t="shared" si="257"/>
        <v>0</v>
      </c>
      <c r="AH434" s="10"/>
      <c r="AI434" s="11"/>
      <c r="AN434" s="9" t="e">
        <f>IF(Table1[[#This Row],[Column5]]="Teaching",1,0)</f>
        <v>#VALUE!</v>
      </c>
      <c r="AO434" s="10" t="e">
        <f>IF(Table1[[#This Row],[Column5]]="Health",1,0)</f>
        <v>#VALUE!</v>
      </c>
      <c r="AP434" s="10" t="e">
        <f>IF(Table1[[#This Row],[Column5]]="IT",1,0)</f>
        <v>#VALUE!</v>
      </c>
      <c r="AQ434" s="10" t="e">
        <f>IF(Table1[[#This Row],[Column5]]="Construction",1,0)</f>
        <v>#VALUE!</v>
      </c>
      <c r="AR434" s="10" t="e">
        <f>IF(Table1[[#This Row],[Column5]]="Agriculture",1,0)</f>
        <v>#VALUE!</v>
      </c>
      <c r="AS434" s="10" t="e">
        <f>IF(Table1[[#This Row],[Column5]]="General",1,0)</f>
        <v>#VALUE!</v>
      </c>
      <c r="AT434" s="11"/>
      <c r="AZ434" s="9">
        <f t="shared" ca="1" si="283"/>
        <v>20989.592088271325</v>
      </c>
      <c r="BA434" s="10"/>
      <c r="BB434" s="10"/>
      <c r="BC434" s="11"/>
      <c r="BE434" s="9">
        <f t="shared" ca="1" si="267"/>
        <v>0</v>
      </c>
      <c r="BF434" s="10"/>
      <c r="BG434" s="11"/>
      <c r="BI434" s="9"/>
      <c r="BJ434" s="22">
        <f t="shared" ca="1" si="268"/>
        <v>0.69398833942235949</v>
      </c>
      <c r="BK434">
        <f t="shared" ca="1" si="269"/>
        <v>0</v>
      </c>
      <c r="BL434" s="11"/>
      <c r="BN434" s="7">
        <f t="shared" ca="1" si="270"/>
        <v>0</v>
      </c>
      <c r="BO434" s="42">
        <f t="shared" ca="1" si="271"/>
        <v>0</v>
      </c>
      <c r="BP434" s="42">
        <f t="shared" ca="1" si="272"/>
        <v>0</v>
      </c>
      <c r="BQ434" s="42">
        <f t="shared" ca="1" si="273"/>
        <v>0</v>
      </c>
      <c r="BR434" s="42">
        <f t="shared" ca="1" si="274"/>
        <v>0</v>
      </c>
      <c r="BS434" s="42">
        <f t="shared" ca="1" si="275"/>
        <v>0</v>
      </c>
      <c r="BT434" s="42">
        <f t="shared" ca="1" si="276"/>
        <v>0</v>
      </c>
      <c r="BU434" s="42">
        <f t="shared" ca="1" si="277"/>
        <v>0</v>
      </c>
      <c r="BV434" s="42">
        <f t="shared" ca="1" si="278"/>
        <v>0</v>
      </c>
      <c r="BW434" s="42">
        <f t="shared" ca="1" si="279"/>
        <v>64022</v>
      </c>
      <c r="BX434" s="8">
        <f t="shared" ca="1" si="280"/>
        <v>0</v>
      </c>
      <c r="BZ434" s="9">
        <f t="shared" ca="1" si="281"/>
        <v>1</v>
      </c>
      <c r="CA434" s="10"/>
      <c r="CB434" s="10"/>
      <c r="CC434" s="10"/>
      <c r="CD434" s="11"/>
      <c r="CF434" s="9">
        <f t="shared" ca="1" si="282"/>
        <v>33</v>
      </c>
      <c r="CG434" s="10"/>
      <c r="CH434" s="11"/>
    </row>
    <row r="435" spans="2:86" ht="15" thickBot="1" x14ac:dyDescent="0.35">
      <c r="BN435" s="45">
        <f ca="1">AVERAGE(SUM(BN6:BN434))</f>
        <v>2700794</v>
      </c>
      <c r="BO435" s="46">
        <f ca="1">AVERAGE(SUM(BO6:BO434))</f>
        <v>2207777</v>
      </c>
      <c r="BP435" s="46">
        <f ca="1">AVERAGE(SUM(BP5:BP433))</f>
        <v>2820703</v>
      </c>
      <c r="BQ435" s="46">
        <f ca="1">AVERAGE(SUM(BQ5:BQ433))</f>
        <v>1789010</v>
      </c>
      <c r="BR435" s="46">
        <f ca="1">AVERAGE(SUM(BR5:BR433))</f>
        <v>2196993</v>
      </c>
      <c r="BS435" s="46">
        <f ca="1">AVERAGE(SUM(BS5:BS433))</f>
        <v>2625711</v>
      </c>
      <c r="BT435" s="46">
        <f ca="1">AVERAGE(SUM(BT5:BT434))</f>
        <v>1468222</v>
      </c>
      <c r="BU435" s="46">
        <f ca="1">AVERAGE(SUM(BU5:BU434))</f>
        <v>1999696</v>
      </c>
      <c r="BV435" s="46">
        <f ca="1">AVERAGE(SUM(BV5:BV434))</f>
        <v>2008175</v>
      </c>
      <c r="BW435" s="46">
        <f ca="1">AVERAGE(SUM(BW5:BW434))</f>
        <v>2683579</v>
      </c>
      <c r="BX435" s="47">
        <f ca="1">AVERAGE(SUM(BX5:BX434))</f>
        <v>1982591</v>
      </c>
    </row>
  </sheetData>
  <mergeCells count="10">
    <mergeCell ref="BZ3:CD4"/>
    <mergeCell ref="CF3:CH4"/>
    <mergeCell ref="AZ3:BC4"/>
    <mergeCell ref="BE3:BG4"/>
    <mergeCell ref="BI3:BL4"/>
    <mergeCell ref="BN3:BR4"/>
    <mergeCell ref="AJ4:AL6"/>
    <mergeCell ref="AN3:AQ3"/>
    <mergeCell ref="AV3:AX4"/>
    <mergeCell ref="AV5:AX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AEC-6A7D-4A06-977C-6B2EA08A6538}">
  <dimension ref="C2:W15"/>
  <sheetViews>
    <sheetView tabSelected="1" zoomScale="70" zoomScaleNormal="70" workbookViewId="0">
      <selection activeCell="L6" sqref="L6:M8"/>
    </sheetView>
  </sheetViews>
  <sheetFormatPr defaultRowHeight="14.4" x14ac:dyDescent="0.3"/>
  <cols>
    <col min="9" max="9" width="11.77734375" bestFit="1" customWidth="1"/>
    <col min="10" max="10" width="17" customWidth="1"/>
    <col min="11" max="11" width="24.77734375" customWidth="1"/>
    <col min="13" max="13" width="13.21875" customWidth="1"/>
    <col min="15" max="15" width="12.88671875" bestFit="1" customWidth="1"/>
    <col min="17" max="17" width="13.109375" bestFit="1" customWidth="1"/>
    <col min="20" max="20" width="12.6640625" bestFit="1" customWidth="1"/>
    <col min="21" max="21" width="14" bestFit="1" customWidth="1"/>
    <col min="22" max="22" width="11" bestFit="1" customWidth="1"/>
    <col min="23" max="23" width="18.6640625" bestFit="1" customWidth="1"/>
  </cols>
  <sheetData>
    <row r="2" spans="3:23" ht="15" thickBot="1" x14ac:dyDescent="0.35"/>
    <row r="3" spans="3:23" x14ac:dyDescent="0.3">
      <c r="C3" s="48" t="s">
        <v>80</v>
      </c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3:23" ht="15" thickBot="1" x14ac:dyDescent="0.35">
      <c r="C4" s="51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3:23" ht="15" thickBot="1" x14ac:dyDescent="0.35">
      <c r="C5" s="23" t="s">
        <v>81</v>
      </c>
      <c r="D5" s="24"/>
      <c r="E5" s="25"/>
    </row>
    <row r="6" spans="3:23" x14ac:dyDescent="0.3">
      <c r="C6" s="26"/>
      <c r="D6" s="41"/>
      <c r="E6" s="28"/>
      <c r="F6" s="23" t="s">
        <v>65</v>
      </c>
      <c r="G6" s="24"/>
      <c r="H6" s="25"/>
      <c r="I6" s="23" t="s">
        <v>69</v>
      </c>
      <c r="J6" s="24"/>
      <c r="K6" s="25"/>
      <c r="L6" s="23" t="s">
        <v>83</v>
      </c>
      <c r="M6" s="25"/>
    </row>
    <row r="7" spans="3:23" ht="15" thickBot="1" x14ac:dyDescent="0.35">
      <c r="C7" s="59"/>
      <c r="D7" s="58"/>
      <c r="E7" s="60"/>
      <c r="F7" s="59"/>
      <c r="G7" s="58"/>
      <c r="H7" s="60"/>
      <c r="I7" s="59"/>
      <c r="J7" s="58"/>
      <c r="K7" s="60"/>
      <c r="L7" s="26"/>
      <c r="M7" s="28"/>
    </row>
    <row r="8" spans="3:23" ht="15" thickBot="1" x14ac:dyDescent="0.35">
      <c r="C8" s="23">
        <f ca="1">Data!AH4</f>
        <v>222</v>
      </c>
      <c r="D8" s="24"/>
      <c r="E8" s="25"/>
      <c r="F8" s="61">
        <f ca="1">Data!AJ4</f>
        <v>35.28448275862069</v>
      </c>
      <c r="G8" s="24"/>
      <c r="H8" s="25"/>
      <c r="I8" s="65">
        <f ca="1">Data!AV5</f>
        <v>57373.692307692305</v>
      </c>
      <c r="J8" s="41"/>
      <c r="K8" s="28"/>
      <c r="L8" s="59"/>
      <c r="M8" s="60"/>
    </row>
    <row r="9" spans="3:23" ht="15" thickBot="1" x14ac:dyDescent="0.35">
      <c r="C9" s="59"/>
      <c r="D9" s="58"/>
      <c r="E9" s="60"/>
      <c r="F9" s="26"/>
      <c r="G9" s="41"/>
      <c r="H9" s="28"/>
      <c r="I9" s="26"/>
      <c r="J9" s="41"/>
      <c r="K9" s="28"/>
      <c r="L9" s="61">
        <f ca="1">Data!BA7</f>
        <v>28635.798394545604</v>
      </c>
      <c r="M9" s="25"/>
    </row>
    <row r="10" spans="3:23" ht="15" thickBot="1" x14ac:dyDescent="0.35">
      <c r="C10" s="62">
        <f ca="1">Data!AI4</f>
        <v>207</v>
      </c>
      <c r="D10" s="63"/>
      <c r="E10" s="64"/>
      <c r="F10" s="26"/>
      <c r="G10" s="41"/>
      <c r="H10" s="28"/>
      <c r="I10" s="59"/>
      <c r="J10" s="58"/>
      <c r="K10" s="60"/>
      <c r="L10" s="59"/>
      <c r="M10" s="60"/>
    </row>
    <row r="11" spans="3:23" ht="15" thickBot="1" x14ac:dyDescent="0.35">
      <c r="F11" s="62" t="s">
        <v>82</v>
      </c>
      <c r="G11" s="63"/>
      <c r="H11" s="63"/>
      <c r="I11" s="63"/>
      <c r="J11" s="63"/>
      <c r="K11" s="64"/>
    </row>
    <row r="12" spans="3:23" x14ac:dyDescent="0.3">
      <c r="F12" s="12" t="s">
        <v>5</v>
      </c>
      <c r="G12" s="13" t="s">
        <v>67</v>
      </c>
      <c r="H12" s="13" t="s">
        <v>6</v>
      </c>
      <c r="I12" s="13" t="s">
        <v>4</v>
      </c>
      <c r="J12" s="13" t="s">
        <v>8</v>
      </c>
      <c r="K12" s="14" t="s">
        <v>68</v>
      </c>
      <c r="M12" s="23" t="s">
        <v>84</v>
      </c>
      <c r="N12" s="24"/>
      <c r="O12" s="24"/>
      <c r="P12" s="24"/>
      <c r="Q12" s="24"/>
      <c r="R12" s="24"/>
      <c r="S12" s="24"/>
      <c r="T12" s="24"/>
      <c r="U12" s="24"/>
      <c r="V12" s="25"/>
    </row>
    <row r="13" spans="3:23" ht="15" thickBot="1" x14ac:dyDescent="0.35">
      <c r="F13" s="54">
        <f ca="1">Data!AT5</f>
        <v>124</v>
      </c>
      <c r="G13" s="55">
        <f ca="1">Data!AT7</f>
        <v>85</v>
      </c>
      <c r="H13" s="55">
        <f ca="1">Data!AT9</f>
        <v>61</v>
      </c>
      <c r="I13" s="55">
        <f ca="1">Data!AT11</f>
        <v>66</v>
      </c>
      <c r="J13" s="55">
        <f ca="1">Data!AT13</f>
        <v>87</v>
      </c>
      <c r="K13" s="56">
        <f ca="1">Data!AT15</f>
        <v>66</v>
      </c>
      <c r="M13" s="26"/>
      <c r="N13" s="41"/>
      <c r="O13" s="41"/>
      <c r="P13" s="41"/>
      <c r="Q13" s="41"/>
      <c r="R13" s="41"/>
      <c r="S13" s="41"/>
      <c r="T13" s="41"/>
      <c r="U13" s="41"/>
      <c r="V13" s="28"/>
    </row>
    <row r="14" spans="3:23" x14ac:dyDescent="0.3">
      <c r="M14" s="12" t="s">
        <v>20</v>
      </c>
      <c r="N14" s="13" t="s">
        <v>21</v>
      </c>
      <c r="O14" s="13" t="s">
        <v>22</v>
      </c>
      <c r="P14" s="13" t="s">
        <v>23</v>
      </c>
      <c r="Q14" s="57" t="s">
        <v>24</v>
      </c>
      <c r="R14" s="13" t="s">
        <v>25</v>
      </c>
      <c r="S14" s="13" t="s">
        <v>26</v>
      </c>
      <c r="T14" s="13" t="s">
        <v>27</v>
      </c>
      <c r="U14" s="13" t="s">
        <v>28</v>
      </c>
      <c r="V14" s="13" t="s">
        <v>29</v>
      </c>
      <c r="W14" s="14" t="s">
        <v>30</v>
      </c>
    </row>
    <row r="15" spans="3:23" ht="15" thickBot="1" x14ac:dyDescent="0.35">
      <c r="M15" s="54">
        <f ca="1">Data!BN435</f>
        <v>2700794</v>
      </c>
      <c r="N15" s="55">
        <f ca="1">Data!BO435</f>
        <v>2207777</v>
      </c>
      <c r="O15" s="55">
        <f ca="1">Data!BP435</f>
        <v>2820703</v>
      </c>
      <c r="P15" s="55">
        <f ca="1">Data!BQ435</f>
        <v>1789010</v>
      </c>
      <c r="Q15" s="55">
        <f ca="1">Data!BR435</f>
        <v>2196993</v>
      </c>
      <c r="R15" s="55">
        <f ca="1">Data!BS435</f>
        <v>2625711</v>
      </c>
      <c r="S15" s="55">
        <f ca="1">Data!BT435</f>
        <v>1468222</v>
      </c>
      <c r="T15" s="55">
        <f ca="1">Data!BU435</f>
        <v>1999696</v>
      </c>
      <c r="U15" s="55">
        <f ca="1">Data!BV435</f>
        <v>2008175</v>
      </c>
      <c r="V15" s="55">
        <f ca="1">Data!BW435</f>
        <v>2683579</v>
      </c>
      <c r="W15" s="56">
        <f ca="1">Data!BX435</f>
        <v>1982591</v>
      </c>
    </row>
  </sheetData>
  <mergeCells count="12">
    <mergeCell ref="F11:K11"/>
    <mergeCell ref="I6:K7"/>
    <mergeCell ref="I8:K10"/>
    <mergeCell ref="L6:M8"/>
    <mergeCell ref="L9:M10"/>
    <mergeCell ref="M12:V13"/>
    <mergeCell ref="C3:M4"/>
    <mergeCell ref="C5:E7"/>
    <mergeCell ref="C8:E9"/>
    <mergeCell ref="C10:E10"/>
    <mergeCell ref="F6:H7"/>
    <mergeCell ref="F8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</vt:lpstr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srinivas</dc:creator>
  <cp:lastModifiedBy>gowtham srinivas</cp:lastModifiedBy>
  <dcterms:created xsi:type="dcterms:W3CDTF">2024-02-12T09:20:20Z</dcterms:created>
  <dcterms:modified xsi:type="dcterms:W3CDTF">2024-02-13T08:26:06Z</dcterms:modified>
</cp:coreProperties>
</file>