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v Mehta\Downloads\"/>
    </mc:Choice>
  </mc:AlternateContent>
  <xr:revisionPtr revIDLastSave="0" documentId="13_ncr:1_{F9E6F7DE-514C-426E-9B8B-8E8FB7215647}" xr6:coauthVersionLast="47" xr6:coauthVersionMax="47" xr10:uidLastSave="{00000000-0000-0000-0000-000000000000}"/>
  <bookViews>
    <workbookView xWindow="-108" yWindow="-108" windowWidth="23256" windowHeight="12456" firstSheet="2" activeTab="8" xr2:uid="{00000000-000D-0000-FFFF-FFFF00000000}"/>
  </bookViews>
  <sheets>
    <sheet name="Combo" sheetId="3" r:id="rId1"/>
    <sheet name="KPI" sheetId="8" r:id="rId2"/>
    <sheet name="Waterfall" sheetId="4" r:id="rId3"/>
    <sheet name="Pie" sheetId="5" r:id="rId4"/>
    <sheet name="Map" sheetId="6" r:id="rId5"/>
    <sheet name="top 5" sheetId="7" r:id="rId6"/>
    <sheet name="KPI YOY" sheetId="10" r:id="rId7"/>
    <sheet name="Data" sheetId="1" r:id="rId8"/>
    <sheet name="Dashboard" sheetId="2" r:id="rId9"/>
  </sheets>
  <definedNames>
    <definedName name="_xlchart.v1.0" hidden="1">Waterfall!$D$4:$D$7</definedName>
    <definedName name="_xlchart.v1.1" hidden="1">Waterfall!$E$3</definedName>
    <definedName name="_xlchart.v1.16" hidden="1">Waterfall!$D$4:$D$7</definedName>
    <definedName name="_xlchart.v1.17" hidden="1">Waterfall!$E$3</definedName>
    <definedName name="_xlchart.v1.18" hidden="1">Waterfall!$E$4:$E$7</definedName>
    <definedName name="_xlchart.v1.2" hidden="1">Waterfall!$E$4:$E$7</definedName>
    <definedName name="_xlchart.v5.10" hidden="1">Map!$F$3</definedName>
    <definedName name="_xlchart.v5.11" hidden="1">Map!$F$4:$F$52</definedName>
    <definedName name="_xlchart.v5.12" hidden="1">Map!$E$3</definedName>
    <definedName name="_xlchart.v5.13" hidden="1">Map!$E$4:$E$52</definedName>
    <definedName name="_xlchart.v5.14" hidden="1">Map!$F$3</definedName>
    <definedName name="_xlchart.v5.15" hidden="1">Map!$F$4:$F$52</definedName>
    <definedName name="_xlchart.v5.3" hidden="1">Map!$E$3</definedName>
    <definedName name="_xlchart.v5.4" hidden="1">Map!$E$4:$E$52</definedName>
    <definedName name="_xlchart.v5.5" hidden="1">Map!$F$2</definedName>
    <definedName name="_xlchart.v5.6" hidden="1">Map!$F$3</definedName>
    <definedName name="_xlchart.v5.7" hidden="1">Map!$F$4:$F$52</definedName>
    <definedName name="_xlchart.v5.8" hidden="1">Map!$E$3</definedName>
    <definedName name="_xlchart.v5.9" hidden="1">Map!$E$4:$E$52</definedName>
    <definedName name="Slicer_Region">#N/A</definedName>
    <definedName name="Slicer_Segment">#N/A</definedName>
    <definedName name="Slicer_Year">#N/A</definedName>
  </definedNames>
  <calcPr calcId="191029"/>
  <pivotCaches>
    <pivotCache cacheId="18"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B15" i="10" l="1"/>
  <c r="B14" i="10"/>
  <c r="B13" i="10"/>
  <c r="B12" i="10"/>
  <c r="B11" i="10"/>
  <c r="N17" i="8"/>
  <c r="K17" i="8"/>
  <c r="H17" i="8"/>
  <c r="B17" i="8"/>
  <c r="E17" i="8"/>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4"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 i="6"/>
  <c r="E6" i="6"/>
  <c r="E7" i="6"/>
  <c r="E8" i="6"/>
  <c r="E9" i="6"/>
  <c r="E10" i="6"/>
  <c r="E11" i="6"/>
  <c r="E12" i="6"/>
  <c r="E4" i="6"/>
  <c r="E5" i="4"/>
  <c r="E6" i="4"/>
  <c r="E4" i="4"/>
  <c r="E7" i="4" s="1"/>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<sst xmlns="http://schemas.openxmlformats.org/spreadsheetml/2006/main" count="130127" uniqueCount="10962">
  <si>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</si>
  <si>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</si>
  <si>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</si>
  <si>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</si>
  <si>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</si>
  <si>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</si>
  <si>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</si>
  <si>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</si>
  <si>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</si>
  <si>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</si>
  <si>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</si>
  <si>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</si>
  <si>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</si>
  <si>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</si>
  <si>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</si>
  <si>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</si>
  <si>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</si>
  <si>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</si>
  <si>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</si>
  <si>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</si>
  <si>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</si>
  <si>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</si>
  <si>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</si>
  <si>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</si>
  <si>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</si>
  <si>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</si>
  <si>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</si>
  <si>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</si>
  <si>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</si>
  <si>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</si>
  <si>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</si>
  <si>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</si>
  <si>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</si>
  <si>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</si>
  <si>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</si>
  <si>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</si>
  <si>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</si>
  <si>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</si>
  <si>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</si>
  <si>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</si>
  <si>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</si>
  <si>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</si>
  <si>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</si>
  <si>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</si>
  <si>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</si>
  <si>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</si>
  <si>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</si>
  <si>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</si>
  <si>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</si>
  <si>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</si>
  <si>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</si>
  <si>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</si>
  <si>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</si>
  <si>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</si>
  <si>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</si>
  <si>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</si>
  <si>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</si>
  <si>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</si>
  <si>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</si>
  <si>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</si>
  <si>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</si>
  <si>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</si>
  <si>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</si>
  <si>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</si>
  <si>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</si>
  <si>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</si>
  <si>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</si>
  <si>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</si>
  <si>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</si>
  <si>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</si>
  <si>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</si>
  <si>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</si>
  <si>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</si>
  <si>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</si>
  <si>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</si>
  <si>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</si>
  <si>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</si>
  <si>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</si>
  <si>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</si>
  <si>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</si>
  <si>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</si>
  <si>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</si>
  <si>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</si>
  <si>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</si>
  <si>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</si>
  <si>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</si>
  <si>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</si>
  <si>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</si>
  <si>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</si>
  <si>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</si>
  <si>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</si>
  <si>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</si>
  <si>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</si>
  <si>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</si>
  <si>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</si>
  <si>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</si>
  <si>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</si>
  <si>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</si>
  <si>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</si>
  <si>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</si>
  <si>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</si>
  <si>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</si>
  <si>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</si>
  <si>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</si>
  <si>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</si>
  <si>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</si>
  <si>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</si>
  <si>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</si>
  <si>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</si>
  <si>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</si>
  <si>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</si>
  <si>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</si>
  <si>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</si>
  <si>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</si>
  <si>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</si>
  <si>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</si>
  <si>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</si>
  <si>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</si>
  <si>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</si>
  <si>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</si>
  <si>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</si>
  <si>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</si>
  <si>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</si>
  <si>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</si>
  <si>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</si>
  <si>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</si>
  <si>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</si>
  <si>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</si>
  <si>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</si>
  <si>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</si>
  <si>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</si>
  <si>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</si>
  <si>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</si>
  <si>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</si>
  <si>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</si>
  <si>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</si>
  <si>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</si>
  <si>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</si>
  <si>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</si>
  <si>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</si>
  <si>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</si>
  <si>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</si>
  <si>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</si>
  <si>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</si>
  <si>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</si>
  <si>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</si>
  <si>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</si>
  <si>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</si>
  <si>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</si>
  <si>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</si>
  <si>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</si>
  <si>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</si>
  <si>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</si>
  <si>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</si>
  <si>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</si>
  <si>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</si>
  <si>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</si>
  <si>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</si>
  <si>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</si>
  <si>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</si>
  <si>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</si>
  <si>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</si>
  <si>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</si>
  <si>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</si>
  <si>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</si>
  <si>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</si>
  <si>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</si>
  <si>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</si>
  <si>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</si>
  <si>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</si>
  <si>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</si>
  <si>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</si>
  <si>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</si>
  <si>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</si>
  <si>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</si>
  <si>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</si>
  <si>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</si>
  <si>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</si>
  <si>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</si>
  <si>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</si>
  <si>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</si>
  <si>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</si>
  <si>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</si>
  <si>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</si>
  <si>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</si>
  <si>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</si>
  <si>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</si>
  <si>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</si>
  <si>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</si>
  <si>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</si>
  <si>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</si>
  <si>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</si>
  <si>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</si>
  <si>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</si>
  <si>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</si>
  <si>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</si>
  <si>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</si>
  <si>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</si>
  <si>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</si>
  <si>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</si>
  <si>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</si>
  <si>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</si>
  <si>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</si>
  <si>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</si>
  <si>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</si>
  <si>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</si>
  <si>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</si>
  <si>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</si>
  <si>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</si>
  <si>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</si>
  <si>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</si>
  <si>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</si>
  <si>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</si>
  <si>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</si>
  <si>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</si>
  <si>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</si>
  <si>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</si>
  <si>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</si>
  <si>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</si>
  <si>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</si>
  <si>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</si>
  <si>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</si>
  <si>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</si>
  <si>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</si>
  <si>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</si>
  <si>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</si>
  <si>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</si>
  <si>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</si>
  <si>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</si>
  <si>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</si>
  <si>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</si>
  <si>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</si>
  <si>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</si>
  <si>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</si>
  <si>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</si>
  <si>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</si>
  <si>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</si>
  <si>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</si>
  <si>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</si>
  <si>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</si>
  <si>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</si>
  <si>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</si>
  <si>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</si>
  <si>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</si>
  <si>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</si>
  <si>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</si>
  <si>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</si>
  <si>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</si>
  <si>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</si>
  <si>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</si>
  <si>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</si>
  <si>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</si>
  <si>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</si>
  <si>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</si>
  <si>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</si>
  <si>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</si>
  <si>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</si>
  <si>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</si>
  <si>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</si>
  <si>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</si>
  <si>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</si>
  <si>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</si>
  <si>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</si>
  <si>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</si>
  <si>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</si>
  <si>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</si>
  <si>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</si>
  <si>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</si>
  <si>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</si>
  <si>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</si>
  <si>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</si>
  <si>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</si>
  <si>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</si>
  <si>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</si>
  <si>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</si>
  <si>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</si>
  <si>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</si>
  <si>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</si>
  <si>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</si>
  <si>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</si>
  <si>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</si>
  <si>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</si>
  <si>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</si>
  <si>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</si>
  <si>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</si>
  <si>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</si>
  <si>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</si>
  <si>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</si>
  <si>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</si>
  <si>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</si>
  <si>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</si>
  <si>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</si>
  <si>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</si>
  <si>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</si>
  <si>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</si>
  <si>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</si>
  <si>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</si>
  <si>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</si>
  <si>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</si>
  <si>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</si>
  <si>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</si>
  <si>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</si>
  <si>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</si>
  <si>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</si>
  <si>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</si>
  <si>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</si>
  <si>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</si>
  <si>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</si>
  <si>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</si>
  <si>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</si>
  <si>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</si>
  <si>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</si>
  <si>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</si>
  <si>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</si>
  <si>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</si>
  <si>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</si>
  <si>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</si>
  <si>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</si>
  <si>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</si>
  <si>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</si>
  <si>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</si>
  <si>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</si>
  <si>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</si>
  <si>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</si>
  <si>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</si>
  <si>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</si>
  <si>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</si>
  <si>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</si>
  <si>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</si>
  <si>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</si>
  <si>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</si>
  <si>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</si>
  <si>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</si>
  <si>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</si>
  <si>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</si>
  <si>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</si>
  <si>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</si>
  <si>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</si>
  <si>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</si>
  <si>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</si>
  <si>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</si>
  <si>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</si>
  <si>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</si>
  <si>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</si>
  <si>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</si>
  <si>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</si>
  <si>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</si>
  <si>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</si>
  <si>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</si>
  <si>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</si>
  <si>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</si>
  <si>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</si>
  <si>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</si>
  <si>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</si>
  <si>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</si>
  <si>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</si>
  <si>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</si>
  <si>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</si>
  <si>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</si>
  <si>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</si>
  <si>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</si>
  <si>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</si>
  <si>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</si>
  <si>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</si>
  <si>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</si>
  <si>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</si>
  <si>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</si>
  <si>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</si>
  <si>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</si>
  <si>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</si>
  <si>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</si>
  <si>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</si>
  <si>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</si>
  <si>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</si>
  <si>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</si>
  <si>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</si>
  <si>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</si>
  <si>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</si>
  <si>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</si>
  <si>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</si>
  <si>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</si>
  <si>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</si>
  <si>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</si>
  <si>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</si>
  <si>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</si>
  <si>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</si>
  <si>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</si>
  <si>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</si>
  <si>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</si>
  <si>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</si>
  <si>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</si>
  <si>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</si>
  <si>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</si>
  <si>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</si>
  <si>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</si>
  <si>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</si>
  <si>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</si>
  <si>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</si>
  <si>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</si>
  <si>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</si>
  <si>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</si>
  <si>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</si>
  <si>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</si>
  <si>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</si>
  <si>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</si>
  <si>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</si>
  <si>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</si>
  <si>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</si>
  <si>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</si>
  <si>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</si>
  <si>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</si>
  <si>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</si>
  <si>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</si>
  <si>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</si>
  <si>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</si>
  <si>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</si>
  <si>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</si>
  <si>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</si>
  <si>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</si>
  <si>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</si>
  <si>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</si>
  <si>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</si>
  <si>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</si>
  <si>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</si>
  <si>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</si>
  <si>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</si>
  <si>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</si>
  <si>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</si>
  <si>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</si>
  <si>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</si>
  <si>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</si>
  <si>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</si>
  <si>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</si>
  <si>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</si>
  <si>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</si>
  <si>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</si>
  <si>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</si>
  <si>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</si>
  <si>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</si>
  <si>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</si>
  <si>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</si>
  <si>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</si>
  <si>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</si>
  <si>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</si>
  <si>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</si>
  <si>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</si>
  <si>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</si>
  <si>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</si>
  <si>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</si>
  <si>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</si>
  <si>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</si>
  <si>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</si>
  <si>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</si>
  <si>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</si>
  <si>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</si>
  <si>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</si>
  <si>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</si>
  <si>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</si>
  <si>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</si>
  <si>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</si>
  <si>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</si>
  <si>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</si>
  <si>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</si>
  <si>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</si>
  <si>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</si>
  <si>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</si>
  <si>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</si>
  <si>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</si>
  <si>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</si>
  <si>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</si>
  <si>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</si>
  <si>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</si>
  <si>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</si>
  <si>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</si>
  <si>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</si>
  <si>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</si>
  <si>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</si>
  <si>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</si>
  <si>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</si>
  <si>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</si>
  <si>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</si>
  <si>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</si>
  <si>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</si>
  <si>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</si>
  <si>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</si>
  <si>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</si>
  <si>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</si>
  <si>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</si>
  <si>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</si>
  <si>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</si>
  <si>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</si>
  <si>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</si>
  <si>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</si>
  <si>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</si>
  <si>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</si>
  <si>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</si>
  <si>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</si>
  <si>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</si>
  <si>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</si>
  <si>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</si>
  <si>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</si>
  <si>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</si>
  <si>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</si>
  <si>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</si>
  <si>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</si>
  <si>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</si>
  <si>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</si>
  <si>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</si>
  <si>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</si>
  <si>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</si>
  <si>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</si>
  <si>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</si>
  <si>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</si>
  <si>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</si>
  <si>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</si>
  <si>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</si>
  <si>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</si>
  <si>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</si>
  <si>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</si>
  <si>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</si>
  <si>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</si>
  <si>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</si>
  <si>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</si>
  <si>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</si>
  <si>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</si>
  <si>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</si>
  <si>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</si>
  <si>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</si>
  <si>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</si>
  <si>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</si>
  <si>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</si>
  <si>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</si>
  <si>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</si>
  <si>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</si>
  <si>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</si>
  <si>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</si>
  <si>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</si>
  <si>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</si>
  <si>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</si>
  <si>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</si>
  <si>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</si>
  <si>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</si>
  <si>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</si>
  <si>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</si>
  <si>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</si>
  <si>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</si>
  <si>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</si>
  <si>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</si>
  <si>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</si>
  <si>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</si>
  <si>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</si>
  <si>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</si>
  <si>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</si>
  <si>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</si>
  <si>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</si>
  <si>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</si>
  <si>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</si>
  <si>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</si>
  <si>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</si>
  <si>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</si>
  <si>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</si>
  <si>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</si>
  <si>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</si>
  <si>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</si>
  <si>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</si>
  <si>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</si>
  <si>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</si>
  <si>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</si>
  <si>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</si>
  <si>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</si>
  <si>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</si>
  <si>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</si>
  <si>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</si>
  <si>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</si>
  <si>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</si>
  <si>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</si>
  <si>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</si>
  <si>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</si>
  <si>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</si>
  <si>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</si>
  <si>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</si>
  <si>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</si>
  <si>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</si>
  <si>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</si>
  <si>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</si>
  <si>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</si>
  <si>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</si>
  <si>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</si>
  <si>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</si>
  <si>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</si>
  <si>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</si>
  <si>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</si>
  <si>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</si>
  <si>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</si>
  <si>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</si>
  <si>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</si>
  <si>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</si>
  <si>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</si>
  <si>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</si>
  <si>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</si>
  <si>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</si>
  <si>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</si>
  <si>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</si>
  <si>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</si>
  <si>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</si>
  <si>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</si>
  <si>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</si>
  <si>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</si>
  <si>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</si>
  <si>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</si>
  <si>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</si>
  <si>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</si>
  <si>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</si>
  <si>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</si>
  <si>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</si>
  <si>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</si>
  <si>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</si>
  <si>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</si>
  <si>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</si>
  <si>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</si>
  <si>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</si>
  <si>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</si>
  <si>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</si>
  <si>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</si>
  <si>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</si>
  <si>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</si>
  <si>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</si>
  <si>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</si>
  <si>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</si>
  <si>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</si>
  <si>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</si>
  <si>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</si>
  <si>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</si>
  <si>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</si>
  <si>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</si>
  <si>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</si>
  <si>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</si>
  <si>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</si>
  <si>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</si>
  <si>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</si>
  <si>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</si>
  <si>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</si>
  <si>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</si>
  <si>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</si>
  <si>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</si>
  <si>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</si>
  <si>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</si>
  <si>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</si>
  <si>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</si>
  <si>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</si>
  <si>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</si>
  <si>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</si>
  <si>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</si>
  <si>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</si>
  <si>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</si>
  <si>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</si>
  <si>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</si>
  <si>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</si>
  <si>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</si>
  <si>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</si>
  <si>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</si>
  <si>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</si>
  <si>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</si>
  <si>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</si>
  <si>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</si>
  <si>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</si>
  <si>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</si>
  <si>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</si>
  <si>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</si>
  <si>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</si>
  <si>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</si>
  <si>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</si>
  <si>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</si>
  <si>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</si>
  <si>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</si>
  <si>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</si>
  <si>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</si>
  <si>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</si>
  <si>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</si>
  <si>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</si>
  <si>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</si>
  <si>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</si>
  <si>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</si>
  <si>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</si>
  <si>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</si>
  <si>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</si>
  <si>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</si>
  <si>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</si>
  <si>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</si>
  <si>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</si>
  <si>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</si>
  <si>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</si>
  <si>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</si>
  <si>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</si>
  <si>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</si>
  <si>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</si>
  <si>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</si>
  <si>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</si>
  <si>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</si>
  <si>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</si>
  <si>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</si>
  <si>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</si>
  <si>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</si>
  <si>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</si>
  <si>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</si>
  <si>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</si>
  <si>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</si>
  <si>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</si>
  <si>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</si>
  <si>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</si>
  <si>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</si>
  <si>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</si>
  <si>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</si>
  <si>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</si>
  <si>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</si>
  <si>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</si>
  <si>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</si>
  <si>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</si>
  <si>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</si>
  <si>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</si>
  <si>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</si>
  <si>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</si>
  <si>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</si>
  <si>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</si>
  <si>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</si>
  <si>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</si>
  <si>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</si>
  <si>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</si>
  <si>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</si>
  <si>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</si>
  <si>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</si>
  <si>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</si>
  <si>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</si>
  <si>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</si>
  <si>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</si>
  <si>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</si>
  <si>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</si>
  <si>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</si>
  <si>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</si>
  <si>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</si>
  <si>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</si>
  <si>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</si>
  <si>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</si>
  <si>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</si>
  <si>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</si>
  <si>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</si>
  <si>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</si>
  <si>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</si>
  <si>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</si>
  <si>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</si>
  <si>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</si>
  <si>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</si>
  <si>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</si>
  <si>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</si>
  <si>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</si>
  <si>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</si>
  <si>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</si>
  <si>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</si>
  <si>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</si>
  <si>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</si>
  <si>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</si>
  <si>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</si>
  <si>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</si>
  <si>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</si>
  <si>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</si>
  <si>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</si>
  <si>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</si>
  <si>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</si>
  <si>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</si>
  <si>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</si>
  <si>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</si>
  <si>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</si>
  <si>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</si>
  <si>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</si>
  <si>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</si>
  <si>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</si>
  <si>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</si>
  <si>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</si>
  <si>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</si>
  <si>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</si>
  <si>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</si>
  <si>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</si>
  <si>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</si>
  <si>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</si>
  <si>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</si>
  <si>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</si>
  <si>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</si>
  <si>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</si>
  <si>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</si>
  <si>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</si>
  <si>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</si>
  <si>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</si>
  <si>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</si>
  <si>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</si>
  <si>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</si>
  <si>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</si>
  <si>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</si>
  <si>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</si>
  <si>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</si>
  <si>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</si>
  <si>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</si>
  <si>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</si>
  <si>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</si>
  <si>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</si>
  <si>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</si>
  <si>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</si>
  <si>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</si>
  <si>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</si>
  <si>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</si>
  <si>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</si>
  <si>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</si>
  <si>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</si>
  <si>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</si>
  <si>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</si>
  <si>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</si>
  <si>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</si>
  <si>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</si>
  <si>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</si>
  <si>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</si>
  <si>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</si>
  <si>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</si>
  <si>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</si>
  <si>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</si>
  <si>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</si>
  <si>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</si>
  <si>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</si>
  <si>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</si>
  <si>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</si>
  <si>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</si>
  <si>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</si>
  <si>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</si>
  <si>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</si>
  <si>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</si>
  <si>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</si>
  <si>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</si>
  <si>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</si>
  <si>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</si>
  <si>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</si>
  <si>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</si>
  <si>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</si>
  <si>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</si>
  <si>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</si>
  <si>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</si>
  <si>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</si>
  <si>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</si>
  <si>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</si>
  <si>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</si>
  <si>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</si>
  <si>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</si>
  <si>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</si>
  <si>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</si>
  <si>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</si>
  <si>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</si>
  <si>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</si>
  <si>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</si>
  <si>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</si>
  <si>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</si>
  <si>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</si>
  <si>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</si>
  <si>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</si>
  <si>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</si>
  <si>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</si>
  <si>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</si>
  <si>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</si>
  <si>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</si>
  <si>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</si>
  <si>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</si>
  <si>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</si>
  <si>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</si>
  <si>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</si>
  <si>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</si>
  <si>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</si>
  <si>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</si>
  <si>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</si>
  <si>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</si>
  <si>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</si>
  <si>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</si>
  <si>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</si>
  <si>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</si>
  <si>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</si>
  <si>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</si>
  <si>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</si>
  <si>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</si>
  <si>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</si>
  <si>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</si>
  <si>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</si>
  <si>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</si>
  <si>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</si>
  <si>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</si>
  <si>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</si>
  <si>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</si>
  <si>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</si>
  <si>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</si>
  <si>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</si>
  <si>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</si>
  <si>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</si>
  <si>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</si>
  <si>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</si>
  <si>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</si>
  <si>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</si>
  <si>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</si>
  <si>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</si>
  <si>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</si>
  <si>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</si>
  <si>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</si>
  <si>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</si>
  <si>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</si>
  <si>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</si>
  <si>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</si>
  <si>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</si>
  <si>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</si>
  <si>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</si>
  <si>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</si>
  <si>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</si>
  <si>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</si>
  <si>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</si>
  <si>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</si>
  <si>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</si>
  <si>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</si>
  <si>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</si>
  <si>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</si>
  <si>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</si>
  <si>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</si>
  <si>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</si>
  <si>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</si>
  <si>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</si>
  <si>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</si>
  <si>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</si>
  <si>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</si>
  <si>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</si>
  <si>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</si>
  <si>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</si>
  <si>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</si>
  <si>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</si>
  <si>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</si>
  <si>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</si>
  <si>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</si>
  <si>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</si>
  <si>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</si>
  <si>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</si>
  <si>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</si>
  <si>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</si>
  <si>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</si>
  <si>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</si>
  <si>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</si>
  <si>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</si>
  <si>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</si>
  <si>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</si>
  <si>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</si>
  <si>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</si>
  <si>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</si>
  <si>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</si>
  <si>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</si>
  <si>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</si>
  <si>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</si>
  <si>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</si>
  <si>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</si>
  <si>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</si>
  <si>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</si>
  <si>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</si>
  <si>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</si>
  <si>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</si>
  <si>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</si>
  <si>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</si>
  <si>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</si>
  <si>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</si>
  <si>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</si>
  <si>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</si>
  <si>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</si>
  <si>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</si>
  <si>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</si>
  <si>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</si>
  <si>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</si>
  <si>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</si>
  <si>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</si>
  <si>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</si>
  <si>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</si>
  <si>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</si>
  <si>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</si>
  <si>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</si>
  <si>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</si>
  <si>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</si>
  <si>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</si>
  <si>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</si>
  <si>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</si>
  <si>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</si>
  <si>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</si>
  <si>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</si>
  <si>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</si>
  <si>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</si>
  <si>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</si>
  <si>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</si>
  <si>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</si>
  <si>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</si>
  <si>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</si>
  <si>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</si>
  <si>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</si>
  <si>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</si>
  <si>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</si>
  <si>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</si>
  <si>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</si>
  <si>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</si>
  <si>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</si>
  <si>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</si>
  <si>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</si>
  <si>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</si>
  <si>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</si>
  <si>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</si>
  <si>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</si>
  <si>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</si>
  <si>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</si>
  <si>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</si>
  <si>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</si>
  <si>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</si>
  <si>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</si>
  <si>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</si>
  <si>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</si>
  <si>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</si>
  <si>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</si>
  <si>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</si>
  <si>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</si>
  <si>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</si>
  <si>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</si>
  <si>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</si>
  <si>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</si>
  <si>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</si>
  <si>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</si>
  <si>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</si>
  <si>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</si>
  <si>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</si>
  <si>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</si>
  <si>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</si>
  <si>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</si>
  <si>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</si>
  <si>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</si>
  <si>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</si>
  <si>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</si>
  <si>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</si>
  <si>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</si>
  <si>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</si>
  <si>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</si>
  <si>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</si>
  <si>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</si>
  <si>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</si>
  <si>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</si>
  <si>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</si>
  <si>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</si>
  <si>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</si>
  <si>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</si>
  <si>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</si>
  <si>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</si>
  <si>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</si>
  <si>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</si>
  <si>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</si>
  <si>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</si>
  <si>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</si>
  <si>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</si>
  <si>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</si>
  <si>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</si>
  <si>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</si>
  <si>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</si>
  <si>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</si>
  <si>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</si>
  <si>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</si>
  <si>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</si>
  <si>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</si>
  <si>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</si>
  <si>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</si>
  <si>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</si>
  <si>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</si>
  <si>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</si>
  <si>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</si>
  <si>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</si>
  <si>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</si>
  <si>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</si>
  <si>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</si>
  <si>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</si>
  <si>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</si>
  <si>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</si>
  <si>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</si>
  <si>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</si>
  <si>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</si>
  <si>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</si>
  <si>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</si>
  <si>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</si>
  <si>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</si>
  <si>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</si>
  <si>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</si>
  <si>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</si>
  <si>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</si>
  <si>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</si>
  <si>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</si>
  <si>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</si>
  <si>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</si>
  <si>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</si>
  <si>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</si>
  <si>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</si>
  <si>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</si>
  <si>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</si>
  <si>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</si>
  <si>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</si>
  <si>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</si>
  <si>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</si>
  <si>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</si>
  <si>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</si>
  <si>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</si>
  <si>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</si>
  <si>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</si>
  <si>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</si>
  <si>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</si>
  <si>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</si>
  <si>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</si>
  <si>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</si>
  <si>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</si>
  <si>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</si>
  <si>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</si>
  <si>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</si>
  <si>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</si>
  <si>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</si>
  <si>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</si>
  <si>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</si>
  <si>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</si>
  <si>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</si>
  <si>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</si>
  <si>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</si>
  <si>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</si>
  <si>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</si>
  <si>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</si>
  <si>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</si>
  <si>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</si>
  <si>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</si>
  <si>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</si>
  <si>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</si>
  <si>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</si>
  <si>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</si>
  <si>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</si>
  <si>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</si>
  <si>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</si>
  <si>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</si>
  <si>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</si>
  <si>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</si>
  <si>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</si>
  <si>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</si>
  <si>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</si>
  <si>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</si>
  <si>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</si>
  <si>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</si>
  <si>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</si>
  <si>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</si>
  <si>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</si>
  <si>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</si>
  <si>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</si>
  <si>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</si>
  <si>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</si>
  <si>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</si>
  <si>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</si>
  <si>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</si>
  <si>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</si>
  <si>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</si>
  <si>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</si>
  <si>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</si>
  <si>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</si>
  <si>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</si>
  <si>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</si>
  <si>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</si>
  <si>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</si>
  <si>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</si>
  <si>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</si>
  <si>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</si>
  <si>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</si>
  <si>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</si>
  <si>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</si>
  <si>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</si>
  <si>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</si>
  <si>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</si>
  <si>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</si>
  <si>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</si>
  <si>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</si>
  <si>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</si>
  <si>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</si>
  <si>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</si>
  <si>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</si>
  <si>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</si>
  <si>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</si>
  <si>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</si>
  <si>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</si>
  <si>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</si>
  <si>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</si>
  <si>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</si>
  <si>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</si>
  <si>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</si>
  <si>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</si>
  <si>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</si>
  <si>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</si>
  <si>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</si>
  <si>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</si>
  <si>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</si>
  <si>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</si>
  <si>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</si>
  <si>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</si>
  <si>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</si>
  <si>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</si>
  <si>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</si>
  <si>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</si>
  <si>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</si>
  <si>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</si>
  <si>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</si>
  <si>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</si>
  <si>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</si>
  <si>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</si>
  <si>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</si>
  <si>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</si>
  <si>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</si>
  <si>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</si>
  <si>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</si>
  <si>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</si>
  <si>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</si>
  <si>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</si>
  <si>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</si>
  <si>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</si>
  <si>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</si>
  <si>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</si>
  <si>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</si>
  <si>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</si>
  <si>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</si>
  <si>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</si>
  <si>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</si>
  <si>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</si>
  <si>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</si>
  <si>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</si>
  <si>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</si>
  <si>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</si>
  <si>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</si>
  <si>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</si>
  <si>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</si>
  <si>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</si>
  <si>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</si>
  <si>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</si>
  <si>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</si>
  <si>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</si>
  <si>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</si>
  <si>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</si>
  <si>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</si>
  <si>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</si>
  <si>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</si>
  <si>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</si>
  <si>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</si>
  <si>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</si>
  <si>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</si>
  <si>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</si>
  <si>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</si>
  <si>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</si>
  <si>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</si>
  <si>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</si>
  <si>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</si>
  <si>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</si>
  <si>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</si>
  <si>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</si>
  <si>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</si>
  <si>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</si>
  <si>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</si>
  <si>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</si>
  <si>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</si>
  <si>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</si>
  <si>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</si>
  <si>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</si>
  <si>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</si>
  <si>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</si>
  <si>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</si>
  <si>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</si>
  <si>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</si>
  <si>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</si>
  <si>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</si>
  <si>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</si>
  <si>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</si>
  <si>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</si>
  <si>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</si>
  <si>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</si>
  <si>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</si>
  <si>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</si>
  <si>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</si>
  <si>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</si>
  <si>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</si>
  <si>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</si>
  <si>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</si>
  <si>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</si>
  <si>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</si>
  <si>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</si>
  <si>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</si>
  <si>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</si>
  <si>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</si>
  <si>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</si>
  <si>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</si>
  <si>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</si>
  <si>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</si>
  <si>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</si>
  <si>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</si>
  <si>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</si>
  <si>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</si>
  <si>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</si>
  <si>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</si>
  <si>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</si>
  <si>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</si>
  <si>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</si>
  <si>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</si>
  <si>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</si>
  <si>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</si>
  <si>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</si>
  <si>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</si>
  <si>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</si>
  <si>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</si>
  <si>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</si>
  <si>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</si>
  <si>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</si>
  <si>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</si>
  <si>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</si>
  <si>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</si>
  <si>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</si>
  <si>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</si>
  <si>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</si>
  <si>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</si>
  <si>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</si>
  <si>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</si>
  <si>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</si>
  <si>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</si>
  <si>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</si>
  <si>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</si>
  <si>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</si>
  <si>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</si>
  <si>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</si>
  <si>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</si>
  <si>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</si>
  <si>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</si>
  <si>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</si>
  <si>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</si>
  <si>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</si>
  <si>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</si>
  <si>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</si>
  <si>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</si>
  <si>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</si>
  <si>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</si>
  <si>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</si>
  <si>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</si>
  <si>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</si>
  <si>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</si>
  <si>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</si>
  <si>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</si>
  <si>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</si>
  <si>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</si>
  <si>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</si>
  <si>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</si>
  <si>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</si>
  <si>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</si>
  <si>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</si>
  <si>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</si>
  <si>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</si>
  <si>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</si>
  <si>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</si>
  <si>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</si>
  <si>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</si>
  <si>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</si>
  <si>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</si>
  <si>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</si>
  <si>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</si>
  <si>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</si>
  <si>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</si>
  <si>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</si>
  <si>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</si>
  <si>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</si>
  <si>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</si>
  <si>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</si>
  <si>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</si>
  <si>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</si>
  <si>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</si>
  <si>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</si>
  <si>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</si>
  <si>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</si>
  <si>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</si>
  <si>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</si>
  <si>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</si>
  <si>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</si>
  <si>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</si>
  <si>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</si>
  <si>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</si>
  <si>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</si>
  <si>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</si>
  <si>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</si>
  <si>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</si>
  <si>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</si>
  <si>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</si>
  <si>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</si>
  <si>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</si>
  <si>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</si>
  <si>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</si>
  <si>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</si>
  <si>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</si>
  <si>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</si>
  <si>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</si>
  <si>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</si>
  <si>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</si>
  <si>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</si>
  <si>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</si>
  <si>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</si>
  <si>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</si>
  <si>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</si>
  <si>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</si>
  <si>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</si>
  <si>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</si>
  <si>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</si>
  <si>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</si>
  <si>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</si>
  <si>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</si>
  <si>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</si>
  <si>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</si>
  <si>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</si>
  <si>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</si>
  <si>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</si>
  <si>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</si>
  <si>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</si>
  <si>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</si>
  <si>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</si>
  <si>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</si>
  <si>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</si>
  <si>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</si>
  <si>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</si>
  <si>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</si>
  <si>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</si>
  <si>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</si>
  <si>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</si>
  <si>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</si>
  <si>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</si>
  <si>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</si>
  <si>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</si>
  <si>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</si>
  <si>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</si>
  <si>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</si>
  <si>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</si>
  <si>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</si>
  <si>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</si>
  <si>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</si>
  <si>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</si>
  <si>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</si>
  <si>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</si>
  <si>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</si>
  <si>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</si>
  <si>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</si>
  <si>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</si>
  <si>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</si>
  <si>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</si>
  <si>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</si>
  <si>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</si>
  <si>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</si>
  <si>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</si>
  <si>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</si>
  <si>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</si>
  <si>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</si>
  <si>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</si>
  <si>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</si>
  <si>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</si>
  <si>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</si>
  <si>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</si>
  <si>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</si>
  <si>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</si>
  <si>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</si>
  <si>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</si>
  <si>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</si>
  <si>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</si>
  <si>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</si>
  <si>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</si>
  <si>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</si>
  <si>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</si>
  <si>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</si>
  <si>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</si>
  <si>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</si>
  <si>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</si>
  <si>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</si>
  <si>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</si>
  <si>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</si>
  <si>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</si>
  <si>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</si>
  <si>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</si>
  <si>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</si>
  <si>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</si>
  <si>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</si>
  <si>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</si>
  <si>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</si>
  <si>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</si>
  <si>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</si>
  <si>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</si>
  <si>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</si>
  <si>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</si>
  <si>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</si>
  <si>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</si>
  <si>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</si>
  <si>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</si>
  <si>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</si>
  <si>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</si>
  <si>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</si>
  <si>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</si>
  <si>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</si>
  <si>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</si>
  <si>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</si>
  <si>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</si>
  <si>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</si>
  <si>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</si>
  <si>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</si>
  <si>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</si>
  <si>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</si>
  <si>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</si>
  <si>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</si>
  <si>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</si>
  <si>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</si>
  <si>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</si>
  <si>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</si>
  <si>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</si>
  <si>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</si>
  <si>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</si>
  <si>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</si>
  <si>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</si>
  <si>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</si>
  <si>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</si>
  <si>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</si>
  <si>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</si>
  <si>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</si>
  <si>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</si>
  <si>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</si>
  <si>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</si>
  <si>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</si>
  <si>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</si>
  <si>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</si>
  <si>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</si>
  <si>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</si>
  <si>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</si>
  <si>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</si>
  <si>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</si>
  <si>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</si>
  <si>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</si>
  <si>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</si>
  <si>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</si>
  <si>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</si>
  <si>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</si>
  <si>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</si>
  <si>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</si>
  <si>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</si>
  <si>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</si>
  <si>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</si>
  <si>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</si>
  <si>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</si>
  <si>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</si>
  <si>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</si>
  <si>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</si>
  <si>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</si>
  <si>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</si>
  <si>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</si>
  <si>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</si>
  <si>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</si>
  <si>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</si>
  <si>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</si>
  <si>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</si>
  <si>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</si>
  <si>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</si>
  <si>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</si>
  <si>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</si>
  <si>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</si>
  <si>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</si>
  <si>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</si>
  <si>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</si>
  <si>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</si>
  <si>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</si>
  <si>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</si>
  <si>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</si>
  <si>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</si>
  <si>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</si>
  <si>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</si>
  <si>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</si>
  <si>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</si>
  <si>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</si>
  <si>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</si>
  <si>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</si>
  <si>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</si>
  <si>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</si>
  <si>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</si>
  <si>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</si>
  <si>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</si>
  <si>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</si>
  <si>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</si>
  <si>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</si>
  <si>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</si>
  <si>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</si>
  <si>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</si>
  <si>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</si>
  <si>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</si>
  <si>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</si>
  <si>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</si>
  <si>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</si>
  <si>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</si>
  <si>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</si>
  <si>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</si>
  <si>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</si>
  <si>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</si>
  <si>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</si>
  <si>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</si>
  <si>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</si>
  <si>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</si>
  <si>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</si>
  <si>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</si>
  <si>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</si>
  <si>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</si>
  <si>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</si>
  <si>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</si>
  <si>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</si>
  <si>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</si>
  <si>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</si>
  <si>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</si>
  <si>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</si>
  <si>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</si>
  <si>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</si>
  <si>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</si>
  <si>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</si>
  <si>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</si>
  <si>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</si>
  <si>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</si>
  <si>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</si>
  <si>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</si>
  <si>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</si>
  <si>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</si>
  <si>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</si>
  <si>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</si>
  <si>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</si>
  <si>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</si>
  <si>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</si>
  <si>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</si>
  <si>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</si>
  <si>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</si>
  <si>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</si>
  <si>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</si>
  <si>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</si>
  <si>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</si>
  <si>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</si>
  <si>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</si>
  <si>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</si>
  <si>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</si>
  <si>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</si>
  <si>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</si>
  <si>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</si>
  <si>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</si>
  <si>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</si>
  <si>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</si>
  <si>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</si>
  <si>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</si>
  <si>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</si>
  <si>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</si>
  <si>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</si>
  <si>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</si>
  <si>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</si>
  <si>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</si>
  <si>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</si>
  <si>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</si>
  <si>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</si>
  <si>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</si>
  <si>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</si>
  <si>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</si>
  <si>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</si>
  <si>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</si>
  <si>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</si>
  <si>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</si>
  <si>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</si>
  <si>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</si>
  <si>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</si>
  <si>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</si>
  <si>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</si>
  <si>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</si>
  <si>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</si>
  <si>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</si>
  <si>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</si>
  <si>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</si>
  <si>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</si>
  <si>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</si>
  <si>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</si>
  <si>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</si>
  <si>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</si>
  <si>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</si>
  <si>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</si>
  <si>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</si>
  <si>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</si>
  <si>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</si>
  <si>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</si>
  <si>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</si>
  <si>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</si>
  <si>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</si>
  <si>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</si>
  <si>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</si>
  <si>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</si>
  <si>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</si>
  <si>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</si>
  <si>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</si>
  <si>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</si>
  <si>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</si>
  <si>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</si>
  <si>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</si>
  <si>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</si>
  <si>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</si>
  <si>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</si>
  <si>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</si>
  <si>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</si>
  <si>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</si>
  <si>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</si>
  <si>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</si>
  <si>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</si>
  <si>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</si>
  <si>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</si>
  <si>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</si>
  <si>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</si>
  <si>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</si>
  <si>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</si>
  <si>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</si>
  <si>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</si>
  <si>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</si>
  <si>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</si>
  <si>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</si>
  <si>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</si>
  <si>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</si>
  <si>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</si>
  <si>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</si>
  <si>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</si>
  <si>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</si>
  <si>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</si>
  <si>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</si>
  <si>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</si>
  <si>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</si>
  <si>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</si>
  <si>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</si>
  <si>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</si>
  <si>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</si>
  <si>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</si>
  <si>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</si>
  <si>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</si>
  <si>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</si>
  <si>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</si>
  <si>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</si>
  <si>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</si>
  <si>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</si>
  <si>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</si>
  <si>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</si>
  <si>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</si>
  <si>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</si>
  <si>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</si>
  <si>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</si>
  <si>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</si>
  <si>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</si>
  <si>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</si>
  <si>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</si>
  <si>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</si>
  <si>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</si>
  <si>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</si>
  <si>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</si>
  <si>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</si>
  <si>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</si>
  <si>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</si>
  <si>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</si>
  <si>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</si>
  <si>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</si>
  <si>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</si>
  <si>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</si>
  <si>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</si>
  <si>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</si>
  <si>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</si>
  <si>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</si>
  <si>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</si>
  <si>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</si>
  <si>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</si>
  <si>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</si>
  <si>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</si>
  <si>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</si>
  <si>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</si>
  <si>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</si>
  <si>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</si>
  <si>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</si>
  <si>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</si>
  <si>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</si>
  <si>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</si>
  <si>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</si>
  <si>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</si>
  <si>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</si>
  <si>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</si>
  <si>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</si>
  <si>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</si>
  <si>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</si>
  <si>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</si>
  <si>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</si>
  <si>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</si>
  <si>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</si>
  <si>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</si>
  <si>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</si>
  <si>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</si>
  <si>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</si>
  <si>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</si>
  <si>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</si>
  <si>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</si>
  <si>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</si>
  <si>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</si>
  <si>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</si>
  <si>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</si>
  <si>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</si>
  <si>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</si>
  <si>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</si>
  <si>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</si>
  <si>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</si>
  <si>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</si>
  <si>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</si>
  <si>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</si>
  <si>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</si>
  <si>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</si>
  <si>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</si>
  <si>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</si>
  <si>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</si>
  <si>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</si>
  <si>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</si>
  <si>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</si>
  <si>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</si>
  <si>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</si>
  <si>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</si>
  <si>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</si>
  <si>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</si>
  <si>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</si>
  <si>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</si>
  <si>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</si>
  <si>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</si>
  <si>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</si>
  <si>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</si>
  <si>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</si>
  <si>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</si>
  <si>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</si>
  <si>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</si>
  <si>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</si>
  <si>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</si>
  <si>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</si>
  <si>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</si>
  <si>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</si>
  <si>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</si>
  <si>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</si>
  <si>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</si>
  <si>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</si>
  <si>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</si>
  <si>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</si>
  <si>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</si>
  <si>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</si>
  <si>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</si>
  <si>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</si>
  <si>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</si>
  <si>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</si>
  <si>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</si>
  <si>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</si>
  <si>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</si>
  <si>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</si>
  <si>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</si>
  <si>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</si>
  <si>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</si>
  <si>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</si>
  <si>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</si>
  <si>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</si>
  <si>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</si>
  <si>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</si>
  <si>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</si>
  <si>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</si>
  <si>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</si>
  <si>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</si>
  <si>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</si>
  <si>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</si>
  <si>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</si>
  <si>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</si>
  <si>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</si>
  <si>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</si>
  <si>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</si>
  <si>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</si>
  <si>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</si>
  <si>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</si>
  <si>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</si>
  <si>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</si>
  <si>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</si>
  <si>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</si>
  <si>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</si>
  <si>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</si>
  <si>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</si>
  <si>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</si>
  <si>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</si>
  <si>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</si>
  <si>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</si>
  <si>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</si>
  <si>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</si>
  <si>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</si>
  <si>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</si>
  <si>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</si>
  <si>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</si>
  <si>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</si>
  <si>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</si>
  <si>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</si>
  <si>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</si>
  <si>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</si>
  <si>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</si>
  <si>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</si>
  <si>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</si>
  <si>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</si>
  <si>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</si>
  <si>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</si>
  <si>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</si>
  <si>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</si>
  <si>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</si>
  <si>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</si>
  <si>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</si>
  <si>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</si>
  <si>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</si>
  <si>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</si>
  <si>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</si>
  <si>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</si>
  <si>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</si>
  <si>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</si>
  <si>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</si>
  <si>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</si>
  <si>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</si>
  <si>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</si>
  <si>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</si>
  <si>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</si>
  <si>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</si>
  <si>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</si>
  <si>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</si>
  <si>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</si>
  <si>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</si>
  <si>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</si>
  <si>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</si>
  <si>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</si>
  <si>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</si>
  <si>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</si>
  <si>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</si>
  <si>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</si>
  <si>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</si>
  <si>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</si>
  <si>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</si>
  <si>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</si>
  <si>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</si>
  <si>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</si>
  <si>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</si>
  <si>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</si>
  <si>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</si>
  <si>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</si>
  <si>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</si>
  <si>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</si>
  <si>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</si>
  <si>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</si>
  <si>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</si>
  <si>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</si>
  <si>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</si>
  <si>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</si>
  <si>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</si>
  <si>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</si>
  <si>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</si>
  <si>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</si>
  <si>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</si>
  <si>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</si>
  <si>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</si>
  <si>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</si>
  <si>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</si>
  <si>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</si>
  <si>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</si>
  <si>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</si>
  <si>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</si>
  <si>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</si>
  <si>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</si>
  <si>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</si>
  <si>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</si>
  <si>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</si>
  <si>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</si>
  <si>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</si>
  <si>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</si>
  <si>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</si>
  <si>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</si>
  <si>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</si>
  <si>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</si>
  <si>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</si>
  <si>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</si>
  <si>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</si>
  <si>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</si>
  <si>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</si>
  <si>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</si>
  <si>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</si>
  <si>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</si>
  <si>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</si>
  <si>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</si>
  <si>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</si>
  <si>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</si>
  <si>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</si>
  <si>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</si>
  <si>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</si>
  <si>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</si>
  <si>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</si>
  <si>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</si>
  <si>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</si>
  <si>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</si>
  <si>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</si>
  <si>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</si>
  <si>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</si>
  <si>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</si>
  <si>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</si>
  <si>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</si>
  <si>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</si>
  <si>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</si>
  <si>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</si>
  <si>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</si>
  <si>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</si>
  <si>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</si>
  <si>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</si>
  <si>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</si>
  <si>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</si>
  <si>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</si>
  <si>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</si>
  <si>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</si>
  <si>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</si>
  <si>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</si>
  <si>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</si>
  <si>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</si>
  <si>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</si>
  <si>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</si>
  <si>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</si>
  <si>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</si>
  <si>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</si>
  <si>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</si>
  <si>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</si>
  <si>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</si>
  <si>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</si>
  <si>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</si>
  <si>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</si>
  <si>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</si>
  <si>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</si>
  <si>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</si>
  <si>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</si>
  <si>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</si>
  <si>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</si>
  <si>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</si>
  <si>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</si>
  <si>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</si>
  <si>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</si>
  <si>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</si>
  <si>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</si>
  <si>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</si>
  <si>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</si>
  <si>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</si>
  <si>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</si>
  <si>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</si>
  <si>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</si>
  <si>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</si>
  <si>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</si>
  <si>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</si>
  <si>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</si>
  <si>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</si>
  <si>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</si>
  <si>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</si>
  <si>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</si>
  <si>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</si>
  <si>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</si>
  <si>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</si>
  <si>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</si>
  <si>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</si>
  <si>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</si>
  <si>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</si>
  <si>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</si>
  <si>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</si>
  <si>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</si>
  <si>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</si>
  <si>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</si>
  <si>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</si>
  <si>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</si>
  <si>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</si>
  <si>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</si>
  <si>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</si>
  <si>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</si>
  <si>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</si>
  <si>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</si>
  <si>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</si>
  <si>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</si>
  <si>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</si>
  <si>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</si>
  <si>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</si>
  <si>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</si>
  <si>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</si>
  <si>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</si>
  <si>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</si>
  <si>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</si>
  <si>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</si>
  <si>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</si>
  <si>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</si>
  <si>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</si>
  <si>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</si>
  <si>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</si>
  <si>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</si>
  <si>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</si>
  <si>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</si>
  <si>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</si>
  <si>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</si>
  <si>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</si>
  <si>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</si>
  <si>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</si>
  <si>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</si>
  <si>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</si>
  <si>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</si>
  <si>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</si>
  <si>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</si>
  <si>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</si>
  <si>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</si>
  <si>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</si>
  <si>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</si>
  <si>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</si>
  <si>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</si>
  <si>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</si>
  <si>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</si>
  <si>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</si>
  <si>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</si>
  <si>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</si>
  <si>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</si>
  <si>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</si>
  <si>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</si>
  <si>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</si>
  <si>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</si>
  <si>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</si>
  <si>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</si>
  <si>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</si>
  <si>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</si>
  <si>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</si>
  <si>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</si>
  <si>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</si>
  <si>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</si>
  <si>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</si>
  <si>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</si>
  <si>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</si>
  <si>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</si>
  <si>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</si>
  <si>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</si>
  <si>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</si>
  <si>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</si>
  <si>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</si>
  <si>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</si>
  <si>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</si>
  <si>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</si>
  <si>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</si>
  <si>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</si>
  <si>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</si>
  <si>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</si>
  <si>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</si>
  <si>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</si>
  <si>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</si>
  <si>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</si>
  <si>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</si>
  <si>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</si>
  <si>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</si>
  <si>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</si>
  <si>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</si>
  <si>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</si>
  <si>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</si>
  <si>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</si>
  <si>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</si>
  <si>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</si>
  <si>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</si>
  <si>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</si>
  <si>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</si>
  <si>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</si>
  <si>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</si>
  <si>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</si>
  <si>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</si>
  <si>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</si>
  <si>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</si>
  <si>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</si>
  <si>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</si>
  <si>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</si>
  <si>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</si>
  <si>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</si>
  <si>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</si>
  <si>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</si>
  <si>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</si>
  <si>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</si>
  <si>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</si>
  <si>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</si>
  <si>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</si>
  <si>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</si>
  <si>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</si>
  <si>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</si>
  <si>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</si>
  <si>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</si>
  <si>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</si>
  <si>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</si>
  <si>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</si>
  <si>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</si>
  <si>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</si>
  <si>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</si>
  <si>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</si>
  <si>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</si>
  <si>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</si>
  <si>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</si>
  <si>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</si>
  <si>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</si>
  <si>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</si>
  <si>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</si>
  <si>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</si>
  <si>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</si>
  <si>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</si>
  <si>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</si>
  <si>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</si>
  <si>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</si>
  <si>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</si>
  <si>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</si>
  <si>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</si>
  <si>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</si>
  <si>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</si>
  <si>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</si>
  <si>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</si>
  <si>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</si>
  <si>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</si>
  <si>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</si>
  <si>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</si>
  <si>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</si>
  <si>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</si>
  <si>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</si>
  <si>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</si>
  <si>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</si>
  <si>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</si>
  <si>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</si>
  <si>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</si>
  <si>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</si>
  <si>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</si>
  <si>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</si>
  <si>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</si>
  <si>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</si>
  <si>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</si>
  <si>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</si>
  <si>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</si>
  <si>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</si>
  <si>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</si>
  <si>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</si>
  <si>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</si>
  <si>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</si>
  <si>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</si>
  <si>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</si>
  <si>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</si>
  <si>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</si>
  <si>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</si>
  <si>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</si>
  <si>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</si>
  <si>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</si>
  <si>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</si>
  <si>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</si>
  <si>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</si>
  <si>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</si>
  <si>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</si>
  <si>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</si>
  <si>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</si>
  <si>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</si>
  <si>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</si>
  <si>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</si>
  <si>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</si>
  <si>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</si>
  <si>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</si>
  <si>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</si>
  <si>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</si>
  <si>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</si>
  <si>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</si>
  <si>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</si>
  <si>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</si>
  <si>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</si>
  <si>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</si>
  <si>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</si>
  <si>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</si>
  <si>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</si>
  <si>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</si>
  <si>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</si>
  <si>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</si>
  <si>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</si>
  <si>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</si>
  <si>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</si>
  <si>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</si>
  <si>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</si>
  <si>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</si>
  <si>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</si>
  <si>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</si>
  <si>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</si>
  <si>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</si>
  <si>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</si>
  <si>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</si>
  <si>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</si>
  <si>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</si>
  <si>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</si>
  <si>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</si>
  <si>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</si>
  <si>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</si>
  <si>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</si>
  <si>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</si>
  <si>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</si>
  <si>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</si>
  <si>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</si>
  <si>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</si>
  <si>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</si>
  <si>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</si>
  <si>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</si>
  <si>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</si>
  <si>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</si>
  <si>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</si>
  <si>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</si>
  <si>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</si>
  <si>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</si>
  <si>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</si>
  <si>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</si>
  <si>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</si>
  <si>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</si>
  <si>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</si>
  <si>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</si>
  <si>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</si>
  <si>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</si>
  <si>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</si>
  <si>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</si>
  <si>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</si>
  <si>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</si>
  <si>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</si>
  <si>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</si>
  <si>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</si>
  <si>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</si>
  <si>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</si>
  <si>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</si>
  <si>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</si>
  <si>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</si>
  <si>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</si>
  <si>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</si>
  <si>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</si>
  <si>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</si>
  <si>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</si>
  <si>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</si>
  <si>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</si>
  <si>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</si>
  <si>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</si>
  <si>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</si>
  <si>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</si>
  <si>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</si>
  <si>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</si>
  <si>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</si>
  <si>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</si>
  <si>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</si>
  <si>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</si>
  <si>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</si>
  <si>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</si>
  <si>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</si>
  <si>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</si>
  <si>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</si>
  <si>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</si>
  <si>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</si>
  <si>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</si>
  <si>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</si>
  <si>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</si>
  <si>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</si>
  <si>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</si>
  <si>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</si>
  <si>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</si>
  <si>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</si>
  <si>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</si>
  <si>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</si>
  <si>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</si>
  <si>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</si>
  <si>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</si>
  <si>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</si>
  <si>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</si>
  <si>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</si>
  <si>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</si>
  <si>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</si>
  <si>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</si>
  <si>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</si>
  <si>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</si>
  <si>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</si>
  <si>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</si>
  <si>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</si>
  <si>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</si>
  <si>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</si>
  <si>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</si>
  <si>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</si>
  <si>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</si>
  <si>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</si>
  <si>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</si>
  <si>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</si>
  <si>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</si>
  <si>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</si>
  <si>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</si>
  <si>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</si>
  <si>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</si>
  <si>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</si>
  <si>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</si>
  <si>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</si>
  <si>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</si>
  <si>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</si>
  <si>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</si>
  <si>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</si>
  <si>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</si>
  <si>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</si>
  <si>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</si>
  <si>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</si>
  <si>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</si>
  <si>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</si>
  <si>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</si>
  <si>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</si>
  <si>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</si>
  <si>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</si>
  <si>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</si>
  <si>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</si>
  <si>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</si>
  <si>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</si>
  <si>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</si>
  <si>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</si>
  <si>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</si>
  <si>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</si>
  <si>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</si>
  <si>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</si>
  <si>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</si>
  <si>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</si>
  <si>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</si>
  <si>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</si>
  <si>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</si>
  <si>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</si>
  <si>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</si>
  <si>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</si>
  <si>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</si>
  <si>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</si>
  <si>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</si>
  <si>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</si>
  <si>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</si>
  <si>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</si>
  <si>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</si>
  <si>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</si>
  <si>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</si>
  <si>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</si>
  <si>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</si>
  <si>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</si>
  <si>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</si>
  <si>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</si>
  <si>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</si>
  <si>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</si>
  <si>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</si>
  <si>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</si>
  <si>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</si>
  <si>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</si>
  <si>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</si>
  <si>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</si>
  <si>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</si>
  <si>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</si>
  <si>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</si>
  <si>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</si>
  <si>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</si>
  <si>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</si>
  <si>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</si>
  <si>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</si>
  <si>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</si>
  <si>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</si>
  <si>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</si>
  <si>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</si>
  <si>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</si>
  <si>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</si>
  <si>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</si>
  <si>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</si>
  <si>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</si>
  <si>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</si>
  <si>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</si>
  <si>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</si>
  <si>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</si>
  <si>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</si>
  <si>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</si>
  <si>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</si>
  <si>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</si>
  <si>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</si>
  <si>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</si>
  <si>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</si>
  <si>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</si>
  <si>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</si>
  <si>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</si>
  <si>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</si>
  <si>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</si>
  <si>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</si>
  <si>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</si>
  <si>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</si>
  <si>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</si>
  <si>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</si>
  <si>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</si>
  <si>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</si>
  <si>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</si>
  <si>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</si>
  <si>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</si>
  <si>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</si>
  <si>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</si>
  <si>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</si>
  <si>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</si>
  <si>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</si>
  <si>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</si>
  <si>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</si>
  <si>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</si>
  <si>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</si>
  <si>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</si>
  <si>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</si>
  <si>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</si>
  <si>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</si>
  <si>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</si>
  <si>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</si>
  <si>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</si>
  <si>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</si>
  <si>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</si>
  <si>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</si>
  <si>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</si>
  <si>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</si>
  <si>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</si>
  <si>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</si>
  <si>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</si>
  <si>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</si>
  <si>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</si>
  <si>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</si>
  <si>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</si>
  <si>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</si>
  <si>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</si>
  <si>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</si>
  <si>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</si>
  <si>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</si>
  <si>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</si>
  <si>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</si>
  <si>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</si>
  <si>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</si>
  <si>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</si>
  <si>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</si>
  <si>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</si>
  <si>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</si>
  <si>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</si>
  <si>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</si>
  <si>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</si>
  <si>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</si>
  <si>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</si>
  <si>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</si>
  <si>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</si>
  <si>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</si>
  <si>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</si>
  <si>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</si>
  <si>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</si>
  <si>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</si>
  <si>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</si>
  <si>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</si>
  <si>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</si>
  <si>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</si>
  <si>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</si>
  <si>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</si>
  <si>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</si>
  <si>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</si>
  <si>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</si>
  <si>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</si>
  <si>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</si>
  <si>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</si>
  <si>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</si>
  <si>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</si>
  <si>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</si>
  <si>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</si>
  <si>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</si>
  <si>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</si>
  <si>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</si>
  <si>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</si>
  <si>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</si>
  <si>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</si>
  <si>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</si>
  <si>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</si>
  <si>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</si>
  <si>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</si>
  <si>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</si>
  <si>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</si>
  <si>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</si>
  <si>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</si>
  <si>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</si>
  <si>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</si>
  <si>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</si>
  <si>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</si>
  <si>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</si>
  <si>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</si>
  <si>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</si>
  <si>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</si>
  <si>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</si>
  <si>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</si>
  <si>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</si>
  <si>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</si>
  <si>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</si>
  <si>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</si>
  <si>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</si>
  <si>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</si>
  <si>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</si>
  <si>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</si>
  <si>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</si>
  <si>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</si>
  <si>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</si>
  <si>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</si>
  <si>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</si>
  <si>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</si>
  <si>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</si>
  <si>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</si>
  <si>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</si>
  <si>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</si>
  <si>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</si>
  <si>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</si>
  <si>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</si>
  <si>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</si>
  <si>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</si>
  <si>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</si>
  <si>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</si>
  <si>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</si>
  <si>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</si>
  <si>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</si>
  <si>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</si>
  <si>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</si>
  <si>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</si>
  <si>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</si>
  <si>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</si>
  <si>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</si>
  <si>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</si>
  <si>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</si>
  <si>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</si>
  <si>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</si>
  <si>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</si>
  <si>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</si>
  <si>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</si>
  <si>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</si>
  <si>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</si>
  <si>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</si>
  <si>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</si>
  <si>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</si>
  <si>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</si>
  <si>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</si>
  <si>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</si>
  <si>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</si>
  <si>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</si>
  <si>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</si>
  <si>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</si>
  <si>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</si>
  <si>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</si>
  <si>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</si>
  <si>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</si>
  <si>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</si>
  <si>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</si>
  <si>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</si>
  <si>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</si>
  <si>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</si>
  <si>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</si>
  <si>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</si>
  <si>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</si>
  <si>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</si>
  <si>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</si>
  <si>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</si>
  <si>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</si>
  <si>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</si>
  <si>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</si>
  <si>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</si>
  <si>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</si>
  <si>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</si>
  <si>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</si>
  <si>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</si>
  <si>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</si>
  <si>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</si>
  <si>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</si>
  <si>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</si>
  <si>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</si>
  <si>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</si>
  <si>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</si>
  <si>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</si>
  <si>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</si>
  <si>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</si>
  <si>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</si>
  <si>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</si>
  <si>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</si>
  <si>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</si>
  <si>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</si>
  <si>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</si>
  <si>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</si>
  <si>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</si>
  <si>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</si>
  <si>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</si>
  <si>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</si>
  <si>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</si>
  <si>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</si>
  <si>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</si>
  <si>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</si>
  <si>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</si>
  <si>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</si>
  <si>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</si>
  <si>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</si>
  <si>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</si>
  <si>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</si>
  <si>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</si>
  <si>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</si>
  <si>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</si>
  <si>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</si>
  <si>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</si>
  <si>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</si>
  <si>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</si>
  <si>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</si>
  <si>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</si>
  <si>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</si>
  <si>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</si>
  <si>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</si>
  <si>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</si>
  <si>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</si>
  <si>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</si>
  <si>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</si>
  <si>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</si>
  <si>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</si>
  <si>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</si>
  <si>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</si>
  <si>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</si>
  <si>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</si>
  <si>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</si>
  <si>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</si>
  <si>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</si>
  <si>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</si>
  <si>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</si>
  <si>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</si>
  <si>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</si>
  <si>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</si>
  <si>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</si>
  <si>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</si>
  <si>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</si>
  <si>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</si>
  <si>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</si>
  <si>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</si>
  <si>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</si>
  <si>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</si>
  <si>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</si>
  <si>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</si>
  <si>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</si>
  <si>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</si>
  <si>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</si>
  <si>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</si>
  <si>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</si>
  <si>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</si>
  <si>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</si>
  <si>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</si>
  <si>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</si>
  <si>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</si>
  <si>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</si>
  <si>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</si>
  <si>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</si>
  <si>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</si>
  <si>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</si>
  <si>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</si>
  <si>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</si>
  <si>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</si>
  <si>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</si>
  <si>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</si>
  <si>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</si>
  <si>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</si>
  <si>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</si>
  <si>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</si>
  <si>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</si>
  <si>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</si>
  <si>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</si>
  <si>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</si>
  <si>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</si>
  <si>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</si>
  <si>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</si>
  <si>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</si>
  <si>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</si>
  <si>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</si>
  <si>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</si>
  <si>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</si>
  <si>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</si>
  <si>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</si>
  <si>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</si>
  <si>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</si>
  <si>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</si>
  <si>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</si>
  <si>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</si>
  <si>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</si>
  <si>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</si>
  <si>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</si>
  <si>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</si>
  <si>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</si>
  <si>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</si>
  <si>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</si>
  <si>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</si>
  <si>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</si>
  <si>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</si>
  <si>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</si>
  <si>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</si>
  <si>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</si>
  <si>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</si>
  <si>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</si>
  <si>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</si>
  <si>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</si>
  <si>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</si>
  <si>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</si>
  <si>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</si>
  <si>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</si>
  <si>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</si>
  <si>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</si>
  <si>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</si>
  <si>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</si>
  <si>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</si>
  <si>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</si>
  <si>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</si>
  <si>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</si>
  <si>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</si>
  <si>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</si>
  <si>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</si>
  <si>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</si>
  <si>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</si>
  <si>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</si>
  <si>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</si>
  <si>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</si>
  <si>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</si>
  <si>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</si>
  <si>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</si>
  <si>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</si>
  <si>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</si>
  <si>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</si>
  <si>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</si>
  <si>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</si>
  <si>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</si>
  <si>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</si>
  <si>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</si>
  <si>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</si>
  <si>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</si>
  <si>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</si>
  <si>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</si>
  <si>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</si>
  <si>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</si>
  <si>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</si>
  <si>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</si>
  <si>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</si>
  <si>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</si>
  <si>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</si>
  <si>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</si>
  <si>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</si>
  <si>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</si>
  <si>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</si>
  <si>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</si>
  <si>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</si>
  <si>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</si>
  <si>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</si>
  <si>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</si>
  <si>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</si>
  <si>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</si>
  <si>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</si>
  <si>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</si>
  <si>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</si>
  <si>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</si>
  <si>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</si>
  <si>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</si>
  <si>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</si>
  <si>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</si>
  <si>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</si>
  <si>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</si>
  <si>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</si>
  <si>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</si>
  <si>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</si>
  <si>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</si>
  <si>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</si>
  <si>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</si>
  <si>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</si>
  <si>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</si>
  <si>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</si>
  <si>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</si>
  <si>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</si>
  <si>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</si>
  <si>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</si>
  <si>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</si>
  <si>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</si>
  <si>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</si>
  <si>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</si>
  <si>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</si>
  <si>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</si>
  <si>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</si>
  <si>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</si>
  <si>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</si>
  <si>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</si>
  <si>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</si>
  <si>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</si>
  <si>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</si>
  <si>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</si>
  <si>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</si>
  <si>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</si>
  <si>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</si>
  <si>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</si>
  <si>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</si>
  <si>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</si>
  <si>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</si>
  <si>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</si>
  <si>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</si>
  <si>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</si>
  <si>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</si>
  <si>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</si>
  <si>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</si>
  <si>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</si>
  <si>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</si>
  <si>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</si>
  <si>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</si>
  <si>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</si>
  <si>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</si>
  <si>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</si>
  <si>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</si>
  <si>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</si>
  <si>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</si>
  <si>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</si>
  <si>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</si>
  <si>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</si>
  <si>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</si>
  <si>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</si>
  <si>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</si>
  <si>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</si>
  <si>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</si>
  <si>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</si>
  <si>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</si>
  <si>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</si>
  <si>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</si>
  <si>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</si>
  <si>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</si>
  <si>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</si>
  <si>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</si>
  <si>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</si>
  <si>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</si>
  <si>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</si>
  <si>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</si>
  <si>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</si>
  <si>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</si>
  <si>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</si>
  <si>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</si>
  <si>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</si>
  <si>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</si>
  <si>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</si>
  <si>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</si>
  <si>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</si>
  <si>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</si>
  <si>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</si>
  <si>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</si>
  <si>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</si>
  <si>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</si>
  <si>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</si>
  <si>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</si>
  <si>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</si>
  <si>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</si>
  <si>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</si>
  <si>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</si>
  <si>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</si>
  <si>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</si>
  <si>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</si>
  <si>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</si>
  <si>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</si>
  <si>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</si>
  <si>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</si>
  <si>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</si>
  <si>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</si>
  <si>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</si>
  <si>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</si>
  <si>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</si>
  <si>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</si>
  <si>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</si>
  <si>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</si>
  <si>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</si>
  <si>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</si>
  <si>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</si>
  <si>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</si>
  <si>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</si>
  <si>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</si>
  <si>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</si>
  <si>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</si>
  <si>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</si>
  <si>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</si>
  <si>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</si>
  <si>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</si>
  <si>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</si>
  <si>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</si>
  <si>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</si>
  <si>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</si>
  <si>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</si>
  <si>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</si>
  <si>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</si>
  <si>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</si>
  <si>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</si>
  <si>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</si>
  <si>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</si>
  <si>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</si>
  <si>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</si>
  <si>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</si>
  <si>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</si>
  <si>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</si>
  <si>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</si>
  <si>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</si>
  <si>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</si>
  <si>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</si>
  <si>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</si>
  <si>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</si>
  <si>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</si>
  <si>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</si>
  <si>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</si>
  <si>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</si>
  <si>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</si>
  <si>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</si>
  <si>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</si>
  <si>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</si>
  <si>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</si>
  <si>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</si>
  <si>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</si>
  <si>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</si>
  <si>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</si>
  <si>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</si>
  <si>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</si>
  <si>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</si>
  <si>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</si>
  <si>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</si>
  <si>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</si>
  <si>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</si>
  <si>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</si>
  <si>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</si>
  <si>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</si>
  <si>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</si>
  <si>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</si>
  <si>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</si>
  <si>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</si>
  <si>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</si>
  <si>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</si>
  <si>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</si>
  <si>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</si>
  <si>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</si>
  <si>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</si>
  <si>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</si>
  <si>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</si>
  <si>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</si>
  <si>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</si>
  <si>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</si>
  <si>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</si>
  <si>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</si>
  <si>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</si>
  <si>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</si>
  <si>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</si>
  <si>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</si>
  <si>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</si>
  <si>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</si>
  <si>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</si>
  <si>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</si>
  <si>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</si>
  <si>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</si>
  <si>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</si>
  <si>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</si>
  <si>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</si>
  <si>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</si>
  <si>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</si>
  <si>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</si>
  <si>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</si>
  <si>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</si>
  <si>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</si>
  <si>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</si>
  <si>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</si>
  <si>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</si>
  <si>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</si>
  <si>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</si>
  <si>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</si>
  <si>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</si>
  <si>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</si>
  <si>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</si>
  <si>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</si>
  <si>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</si>
  <si>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</si>
  <si>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</si>
  <si>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</si>
  <si>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</si>
  <si>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</si>
  <si>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</si>
  <si>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</si>
  <si>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</si>
  <si>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</si>
  <si>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</si>
  <si>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</si>
  <si>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</si>
  <si>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</si>
  <si>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</si>
  <si>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</si>
  <si>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</si>
  <si>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</si>
  <si>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</si>
  <si>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</si>
  <si>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</si>
  <si>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</si>
  <si>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</si>
  <si>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</si>
  <si>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</si>
  <si>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</si>
  <si>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</si>
  <si>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</si>
  <si>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</si>
  <si>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</si>
  <si>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</si>
  <si>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</si>
  <si>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</si>
  <si>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</si>
  <si>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</si>
  <si>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</si>
  <si>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</si>
  <si>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</si>
  <si>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</si>
  <si>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</si>
  <si>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</si>
  <si>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</si>
  <si>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</si>
  <si>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</si>
  <si>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</si>
  <si>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</si>
  <si>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</si>
  <si>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</si>
  <si>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</si>
  <si>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</si>
  <si>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</si>
  <si>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</si>
  <si>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</si>
  <si>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</si>
  <si>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</si>
  <si>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</si>
  <si>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</si>
  <si>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</si>
  <si>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</si>
  <si>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</si>
  <si>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</si>
  <si>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</si>
  <si>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</si>
  <si>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</si>
  <si>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</si>
  <si>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</si>
  <si>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</si>
  <si>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</si>
  <si>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</si>
  <si>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</si>
  <si>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</si>
  <si>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</si>
  <si>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</si>
  <si>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</si>
  <si>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</si>
  <si>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</si>
  <si>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</si>
  <si>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</si>
  <si>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</si>
  <si>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</si>
  <si>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</si>
  <si>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</si>
  <si>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</si>
  <si>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</si>
  <si>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</si>
  <si>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</si>
  <si>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</si>
  <si>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</si>
  <si>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</si>
  <si>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</si>
  <si>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</si>
  <si>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</si>
  <si>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</si>
  <si>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</si>
  <si>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</si>
  <si>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</si>
  <si>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</si>
  <si>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</si>
  <si>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</si>
  <si>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</si>
  <si>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</si>
  <si>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</si>
  <si>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</si>
  <si>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</si>
  <si>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</si>
  <si>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</si>
  <si>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</si>
  <si>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</si>
  <si>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</si>
  <si>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</si>
  <si>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</si>
  <si>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</si>
  <si>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</si>
  <si>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</si>
  <si>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</si>
  <si>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</si>
  <si>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</si>
  <si>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</si>
  <si>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</si>
  <si>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</si>
  <si>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</si>
  <si>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</si>
  <si>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</si>
  <si>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</si>
  <si>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</si>
  <si>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</si>
  <si>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</si>
  <si>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</si>
  <si>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</si>
  <si>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</si>
  <si>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</si>
  <si>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</si>
  <si>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</si>
  <si>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</si>
  <si>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</si>
  <si>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</si>
  <si>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</si>
  <si>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</si>
  <si>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</si>
  <si>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</si>
  <si>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</si>
  <si>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</si>
  <si>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</si>
  <si>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</si>
  <si>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</si>
  <si>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</si>
  <si>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</si>
  <si>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</si>
  <si>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</si>
  <si>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</si>
  <si>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</si>
  <si>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</si>
  <si>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</si>
  <si>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</si>
  <si>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</si>
  <si>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</si>
  <si>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</si>
  <si>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</si>
  <si>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</si>
  <si>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</si>
  <si>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</si>
  <si>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</si>
  <si>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</si>
  <si>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</si>
  <si>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</si>
  <si>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</si>
  <si>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</si>
  <si>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</si>
  <si>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</si>
  <si>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</si>
  <si>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</si>
  <si>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</si>
  <si>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</si>
  <si>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</si>
  <si>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</si>
  <si>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</si>
  <si>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</si>
  <si>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</si>
  <si>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</si>
  <si>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</si>
  <si>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</si>
  <si>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</si>
  <si>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</si>
  <si>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</si>
  <si>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</si>
  <si>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</si>
  <si>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</si>
  <si>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</si>
  <si>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</si>
  <si>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</si>
  <si>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</si>
  <si>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</si>
  <si>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</si>
  <si>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</si>
  <si>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</si>
  <si>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</si>
  <si>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</si>
  <si>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</si>
  <si>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</si>
  <si>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</si>
  <si>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</si>
  <si>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</si>
  <si>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</si>
  <si>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</si>
  <si>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</si>
  <si>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</si>
  <si>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</si>
  <si>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</si>
  <si>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</si>
  <si>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</si>
  <si>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</si>
  <si>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</si>
  <si>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</si>
  <si>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</si>
  <si>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</si>
  <si>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</si>
  <si>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</si>
  <si>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</si>
  <si>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</si>
  <si>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</si>
  <si>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</si>
  <si>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</si>
  <si>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</si>
  <si>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</si>
  <si>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</si>
  <si>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</si>
  <si>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</si>
  <si>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</si>
  <si>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</si>
  <si>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</si>
  <si>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</si>
  <si>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</si>
  <si>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</si>
  <si>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</si>
  <si>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</si>
  <si>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</si>
  <si>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</si>
  <si>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</si>
  <si>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</si>
  <si>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</si>
  <si>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</si>
  <si>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</si>
  <si>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</si>
  <si>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</si>
  <si>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</si>
  <si>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</si>
  <si>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</si>
  <si>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</si>
  <si>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</si>
  <si>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</si>
  <si>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</si>
  <si>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</si>
  <si>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</si>
  <si>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</si>
  <si>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</si>
  <si>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</si>
  <si>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</si>
  <si>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</si>
  <si>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</si>
  <si>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</si>
  <si>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</si>
  <si>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</si>
  <si>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</si>
  <si>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</si>
  <si>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</si>
  <si>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</si>
  <si>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</si>
  <si>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</si>
  <si>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</si>
  <si>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</si>
  <si>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</si>
  <si>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</si>
  <si>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</si>
  <si>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</si>
  <si>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</si>
  <si>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</si>
  <si>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</si>
  <si>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</si>
  <si>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</si>
  <si>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</si>
  <si>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</si>
  <si>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</si>
  <si>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</si>
  <si>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</si>
  <si>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</si>
  <si>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</si>
  <si>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</si>
  <si>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</si>
  <si>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</si>
  <si>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</si>
  <si>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</si>
  <si>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</si>
  <si>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</si>
  <si>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</si>
  <si>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</si>
  <si>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</si>
  <si>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</si>
  <si>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</si>
  <si>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</si>
  <si>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</si>
  <si>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</si>
  <si>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</si>
  <si>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</si>
  <si>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</si>
  <si>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</si>
  <si>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</si>
  <si>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</si>
  <si>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</si>
  <si>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</si>
  <si>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</si>
  <si>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</si>
  <si>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</si>
  <si>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</si>
  <si>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</si>
  <si>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</si>
  <si>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</si>
  <si>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</si>
  <si>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</si>
  <si>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</si>
  <si>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</si>
  <si>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</si>
  <si>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</si>
  <si>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</si>
  <si>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</si>
  <si>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</si>
  <si>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</si>
  <si>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</si>
  <si>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</si>
  <si>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</si>
  <si>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</si>
  <si>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</si>
  <si>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</si>
  <si>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</si>
  <si>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</si>
  <si>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</si>
  <si>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</si>
  <si>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</si>
  <si>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</si>
  <si>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</si>
  <si>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</si>
  <si>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</si>
  <si>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</si>
  <si>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</si>
  <si>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</si>
  <si>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</si>
  <si>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</si>
  <si>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</si>
  <si>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</si>
  <si>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</si>
  <si>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</si>
  <si>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</si>
  <si>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</si>
  <si>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</si>
  <si>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</si>
  <si>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</si>
  <si>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</si>
  <si>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</si>
  <si>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</si>
  <si>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</si>
  <si>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</si>
  <si>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</si>
  <si>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</si>
  <si>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</si>
  <si>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</si>
  <si>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</si>
  <si>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</si>
  <si>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</si>
  <si>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</si>
  <si>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</si>
  <si>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</si>
  <si>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</si>
  <si>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</si>
  <si>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</si>
  <si>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</si>
  <si>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</si>
  <si>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</si>
  <si>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</si>
  <si>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</si>
  <si>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</si>
  <si>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</si>
  <si>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</si>
  <si>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</si>
  <si>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</si>
  <si>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</si>
  <si>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</si>
  <si>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</si>
  <si>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</si>
  <si>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</si>
  <si>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</si>
  <si>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</si>
  <si>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</si>
  <si>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</si>
  <si>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</si>
  <si>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</si>
  <si>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</si>
  <si>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</si>
  <si>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</si>
  <si>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</si>
  <si>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</si>
  <si>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</si>
  <si>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</si>
  <si>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</si>
  <si>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</si>
  <si>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</si>
  <si>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</si>
  <si>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</si>
  <si>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</si>
  <si>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</si>
  <si>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</si>
  <si>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</si>
  <si>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</si>
  <si>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</si>
  <si>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</si>
  <si>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</si>
  <si>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</si>
  <si>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</si>
  <si>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</si>
  <si>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</si>
  <si>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</si>
  <si>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</si>
  <si>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</si>
  <si>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</si>
  <si>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</si>
  <si>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</si>
  <si>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</si>
  <si>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</si>
  <si>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</si>
  <si>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</si>
  <si>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</si>
  <si>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</si>
  <si>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</si>
  <si>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</si>
  <si>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</si>
  <si>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</si>
  <si>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</si>
  <si>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</si>
  <si>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</si>
  <si>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</si>
  <si>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</si>
  <si>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</si>
  <si>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</si>
  <si>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</si>
  <si>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</si>
  <si>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</si>
  <si>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</si>
  <si>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</si>
  <si>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</si>
  <si>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</si>
  <si>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</si>
  <si>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</si>
  <si>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</si>
  <si>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</si>
  <si>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</si>
  <si>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</si>
  <si>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</si>
  <si>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</si>
  <si>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</si>
  <si>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</si>
  <si>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</si>
  <si>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</si>
  <si>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</si>
  <si>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</si>
  <si>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</si>
  <si>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</si>
  <si>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</si>
  <si>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</si>
  <si>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</si>
  <si>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</si>
  <si>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</si>
  <si>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</si>
  <si>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</si>
  <si>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</si>
  <si>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</si>
  <si>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</si>
  <si>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</si>
  <si>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</si>
  <si>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</si>
  <si>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</si>
  <si>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</si>
  <si>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</si>
  <si>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</si>
  <si>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</si>
  <si>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</si>
  <si>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</si>
  <si>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</si>
  <si>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</si>
  <si>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</si>
  <si>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</si>
  <si>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</si>
  <si>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</si>
  <si>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</si>
  <si>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</si>
  <si>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</si>
  <si>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</si>
  <si>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</si>
  <si>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</si>
  <si>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</si>
  <si>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</si>
  <si>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</si>
  <si>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</si>
  <si>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</si>
  <si>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</si>
  <si>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</si>
  <si>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</si>
  <si>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</si>
  <si>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</si>
  <si>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</si>
  <si>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</si>
  <si>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</si>
  <si>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</si>
  <si>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</si>
  <si>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</si>
  <si>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</si>
  <si>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</si>
  <si>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</si>
  <si>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</si>
  <si>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</si>
  <si>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</si>
  <si>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</si>
  <si>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</si>
  <si>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</si>
  <si>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</si>
  <si>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</si>
  <si>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</si>
  <si>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</si>
  <si>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</si>
  <si>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</si>
  <si>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</si>
  <si>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</si>
  <si>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</si>
  <si>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</si>
  <si>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</si>
  <si>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</si>
  <si>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</si>
  <si>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</si>
  <si>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</si>
  <si>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</si>
  <si>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</si>
  <si>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</si>
  <si>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</si>
  <si>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</si>
  <si>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</si>
  <si>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</si>
  <si>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</si>
  <si>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</si>
  <si>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</si>
  <si>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</si>
  <si>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</si>
  <si>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</si>
  <si>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</si>
  <si>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</si>
  <si>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</si>
  <si>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</si>
  <si>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</si>
  <si>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</si>
  <si>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</si>
  <si>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</si>
  <si>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</si>
  <si>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</si>
  <si>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</si>
  <si>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</si>
  <si>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</si>
  <si>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</si>
  <si>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</si>
  <si>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</si>
  <si>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</si>
  <si>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</si>
  <si>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</si>
  <si>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</si>
  <si>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</si>
  <si>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</si>
  <si>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</si>
  <si>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</si>
  <si>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</si>
  <si>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</si>
  <si>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</si>
  <si>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</si>
  <si>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</si>
  <si>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</si>
  <si>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</si>
  <si>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</si>
  <si>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</si>
  <si>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</si>
  <si>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</si>
  <si>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</si>
  <si>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</si>
  <si>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</si>
  <si>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</si>
  <si>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</si>
  <si>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</si>
  <si>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</si>
  <si>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</si>
  <si>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</si>
  <si>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</si>
  <si>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</si>
  <si>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</si>
  <si>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</si>
  <si>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</si>
  <si>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</si>
  <si>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</si>
  <si>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</si>
  <si>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</si>
  <si>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</si>
  <si>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</si>
  <si>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</si>
  <si>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</si>
  <si>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</si>
  <si>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</si>
  <si>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</si>
  <si>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</si>
  <si>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</si>
  <si>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</si>
  <si>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</si>
  <si>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</si>
  <si>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</si>
  <si>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</si>
  <si>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</si>
  <si>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</si>
  <si>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</si>
  <si>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</si>
  <si>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</si>
  <si>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</si>
  <si>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</si>
  <si>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</si>
  <si>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</si>
  <si>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</si>
  <si>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</si>
  <si>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</si>
  <si>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</si>
  <si>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</si>
  <si>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</si>
  <si>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</si>
  <si>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</si>
  <si>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</si>
  <si>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</si>
  <si>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</si>
  <si>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</si>
  <si>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</si>
  <si>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</si>
  <si>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</si>
  <si>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</si>
  <si>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</si>
  <si>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</si>
  <si>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</si>
  <si>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</si>
  <si>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</si>
  <si>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</si>
  <si>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</si>
  <si>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</si>
  <si>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</si>
  <si>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</si>
  <si>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</si>
  <si>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</si>
  <si>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</si>
  <si>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</si>
  <si>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</si>
  <si>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</si>
  <si>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</si>
  <si>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</si>
  <si>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</si>
  <si>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</si>
  <si>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</si>
  <si>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</si>
  <si>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</si>
  <si>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</si>
  <si>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</si>
  <si>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</si>
  <si>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</si>
  <si>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</si>
  <si>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</si>
  <si>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</si>
  <si>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</si>
  <si>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</si>
  <si>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</si>
  <si>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</si>
  <si>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</si>
  <si>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</si>
  <si>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</si>
  <si>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</si>
  <si>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</si>
  <si>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</si>
  <si>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</si>
  <si>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</si>
  <si>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</si>
  <si>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</si>
  <si>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</si>
  <si>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</si>
  <si>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</si>
  <si>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</si>
  <si>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</si>
  <si>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</si>
  <si>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</si>
  <si>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</si>
  <si>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</si>
  <si>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</si>
  <si>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</si>
  <si>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</si>
  <si>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</si>
  <si>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</si>
  <si>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</si>
  <si>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</si>
  <si>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</si>
  <si>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</si>
  <si>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</si>
  <si>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</si>
  <si>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</si>
  <si>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</si>
  <si>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</si>
  <si>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</si>
  <si>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</si>
  <si>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</si>
  <si>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</si>
  <si>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</si>
  <si>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</si>
  <si>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</si>
  <si>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</si>
  <si>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</si>
  <si>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</si>
  <si>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</si>
  <si>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</si>
  <si>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</si>
  <si>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</si>
  <si>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</si>
  <si>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</si>
  <si>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</si>
  <si>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</si>
  <si>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</si>
  <si>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</si>
  <si>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</si>
  <si>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</si>
  <si>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</si>
  <si>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</si>
  <si>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</si>
  <si>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</si>
  <si>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</si>
  <si>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</si>
  <si>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</si>
  <si>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</si>
  <si>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</si>
  <si>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</si>
  <si>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</si>
  <si>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</si>
  <si>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</si>
  <si>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</si>
  <si>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</si>
  <si>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</si>
  <si>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</si>
  <si>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</si>
  <si>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</si>
  <si>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</si>
  <si>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</si>
  <si>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</si>
  <si>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</si>
  <si>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</si>
  <si>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</si>
  <si>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</si>
  <si>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</si>
  <si>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</si>
  <si>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</si>
  <si>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</si>
  <si>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</si>
  <si>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</si>
  <si>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</si>
  <si>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</si>
  <si>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</si>
  <si>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</si>
  <si>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</si>
  <si>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</si>
  <si>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</si>
  <si>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</si>
  <si>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</si>
  <si>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</si>
  <si>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</si>
  <si>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</si>
  <si>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</si>
  <si>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</si>
  <si>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</si>
  <si>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</si>
  <si>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</si>
  <si>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</si>
  <si>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</si>
  <si>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</si>
  <si>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</si>
  <si>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</si>
  <si>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</si>
  <si>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</si>
  <si>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</si>
  <si>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</si>
  <si>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</si>
  <si>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</si>
  <si>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</si>
  <si>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</si>
  <si>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</si>
  <si>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</si>
  <si>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</si>
  <si>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</si>
  <si>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</si>
  <si>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</si>
  <si>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</si>
  <si>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</si>
  <si>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</si>
  <si>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</si>
  <si>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</si>
  <si>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</si>
  <si>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</si>
  <si>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</si>
  <si>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</si>
  <si>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</si>
  <si>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</si>
  <si>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</si>
  <si>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</si>
  <si>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</si>
  <si>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</si>
  <si>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</si>
  <si>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</si>
  <si>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</si>
  <si>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</si>
  <si>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</si>
  <si>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</si>
  <si>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</si>
  <si>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</si>
  <si>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</si>
  <si>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</si>
  <si>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</si>
  <si>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</si>
  <si>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</si>
  <si>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</si>
  <si>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</si>
  <si>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</si>
  <si>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</si>
  <si>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</si>
  <si>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</si>
  <si>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</si>
  <si>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</si>
  <si>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</si>
  <si>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</si>
  <si>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</si>
  <si>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</si>
  <si>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</si>
  <si>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</si>
  <si>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</si>
  <si>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</si>
  <si>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</si>
  <si>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</si>
  <si>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</si>
  <si>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</si>
  <si>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</si>
  <si>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</si>
  <si>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</si>
  <si>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</si>
  <si>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</si>
  <si>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</si>
  <si>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</si>
  <si>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</si>
  <si>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</si>
  <si>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</si>
  <si>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</si>
  <si>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</si>
  <si>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</si>
  <si>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</si>
  <si>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</si>
  <si>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</si>
  <si>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</si>
  <si>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</si>
  <si>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</si>
  <si>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</si>
  <si>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</si>
  <si>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</si>
  <si>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</si>
  <si>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</si>
  <si>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</si>
  <si>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</si>
  <si>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</si>
  <si>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</si>
  <si>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</si>
  <si>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</si>
  <si>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</si>
  <si>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</si>
  <si>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</si>
  <si>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</si>
  <si>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</si>
  <si>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</si>
  <si>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</si>
  <si>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</si>
  <si>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</si>
  <si>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</si>
  <si>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</si>
  <si>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</si>
  <si>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</si>
  <si>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</si>
  <si>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</si>
  <si>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</si>
  <si>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</si>
  <si>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</si>
  <si>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</si>
  <si>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</si>
  <si>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</si>
  <si>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</si>
  <si>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</si>
  <si>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</si>
  <si>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</si>
  <si>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</si>
  <si>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</si>
  <si>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</si>
  <si>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</si>
  <si>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</si>
  <si>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</si>
  <si>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</si>
  <si>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</si>
  <si>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</si>
  <si>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</si>
  <si>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</si>
  <si>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</si>
  <si>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</si>
  <si>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</si>
  <si>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</si>
  <si>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</si>
  <si>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</si>
  <si>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</si>
  <si>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</si>
  <si>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</si>
  <si>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</si>
  <si>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</si>
  <si>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</si>
  <si>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</si>
  <si>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</si>
  <si>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</si>
  <si>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</si>
  <si>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</si>
  <si>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</si>
  <si>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</si>
  <si>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</si>
  <si>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</si>
  <si>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</si>
  <si>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</si>
  <si>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</si>
  <si>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</si>
  <si>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</si>
  <si>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</si>
  <si>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</si>
  <si>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</si>
  <si>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</si>
  <si>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</si>
  <si>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</si>
  <si>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</si>
  <si>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</si>
  <si>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</si>
  <si>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</si>
  <si>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</si>
  <si>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</si>
  <si>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</si>
  <si>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</si>
  <si>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</si>
  <si>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</si>
  <si>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</si>
  <si>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</si>
  <si>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</si>
  <si>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</si>
  <si>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</si>
  <si>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</si>
  <si>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</si>
  <si>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</si>
  <si>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</si>
  <si>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</si>
  <si>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</si>
  <si>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</si>
  <si>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</si>
  <si>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</si>
  <si>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</si>
  <si>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</si>
  <si>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</si>
  <si>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</si>
  <si>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</si>
  <si>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</si>
  <si>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</si>
  <si>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</si>
  <si>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</si>
  <si>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</si>
  <si>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</si>
  <si>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</si>
  <si>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</si>
  <si>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</si>
  <si>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</si>
  <si>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</si>
  <si>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</si>
  <si>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</si>
  <si>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</si>
  <si>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</si>
  <si>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</si>
  <si>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</si>
  <si>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</si>
  <si>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</si>
  <si>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</si>
  <si>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</si>
  <si>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</si>
  <si>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</si>
  <si>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</si>
  <si>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</si>
  <si>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</si>
  <si>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</si>
  <si>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</si>
  <si>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</si>
  <si>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</si>
  <si>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</si>
  <si>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</si>
  <si>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</si>
  <si>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</si>
  <si>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</si>
  <si>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</si>
  <si>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</si>
  <si>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</si>
  <si>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</si>
  <si>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</si>
  <si>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</si>
  <si>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</si>
  <si>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</si>
  <si>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</si>
  <si>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</si>
  <si>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</si>
  <si>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</si>
  <si>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</si>
  <si>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</si>
  <si>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</si>
  <si>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</si>
  <si>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</si>
  <si>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</si>
  <si>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</si>
  <si>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</si>
  <si>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</si>
  <si>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</si>
  <si>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</si>
  <si>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</si>
  <si>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</si>
  <si>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</si>
  <si>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</si>
  <si>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</si>
  <si>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</si>
  <si>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</si>
  <si>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</si>
  <si>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</si>
  <si>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</si>
  <si>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</si>
  <si>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</si>
  <si>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</si>
  <si>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</si>
  <si>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</si>
  <si>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</si>
  <si>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</si>
  <si>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</si>
  <si>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</si>
  <si>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</si>
  <si>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</si>
  <si>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</si>
  <si>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</si>
  <si>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</si>
  <si>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</si>
  <si>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</si>
  <si>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</si>
  <si>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</si>
  <si>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</si>
  <si>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</si>
  <si>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</si>
  <si>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</si>
  <si>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</si>
  <si>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</si>
  <si>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</si>
  <si>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</si>
  <si>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</si>
  <si>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</si>
  <si>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</si>
  <si>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</si>
  <si>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</si>
  <si>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</si>
  <si>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</si>
  <si>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</si>
  <si>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</si>
  <si>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</si>
  <si>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</si>
  <si>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</si>
  <si>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</si>
  <si>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</si>
  <si>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</si>
  <si>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</si>
  <si>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</si>
  <si>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</si>
  <si>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</si>
  <si>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</si>
  <si>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</si>
  <si>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</si>
  <si>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</si>
  <si>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</si>
  <si>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</si>
  <si>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</si>
  <si>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</si>
  <si>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</si>
  <si>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</si>
  <si>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</si>
  <si>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</si>
  <si>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</si>
  <si>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</si>
  <si>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</si>
  <si>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</si>
  <si>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</si>
  <si>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</si>
  <si>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</si>
  <si>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</si>
  <si>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</si>
  <si>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</si>
  <si>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</si>
  <si>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</si>
  <si>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</si>
  <si>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</si>
  <si>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</si>
  <si>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</si>
  <si>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</si>
  <si>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</si>
  <si>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</si>
  <si>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</si>
  <si>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</si>
  <si>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</si>
  <si>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</si>
  <si>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</si>
  <si>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</si>
  <si>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</si>
  <si>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</si>
  <si>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</si>
  <si>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</si>
  <si>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</si>
  <si>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</si>
  <si>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</si>
  <si>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</si>
  <si>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</si>
  <si>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</si>
  <si>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</si>
  <si>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</si>
  <si>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</si>
  <si>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</si>
  <si>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</si>
  <si>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</si>
  <si>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</si>
  <si>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</si>
  <si>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</si>
  <si>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</si>
  <si>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</si>
  <si>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</si>
  <si>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</si>
  <si>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</si>
  <si>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</si>
  <si>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</si>
  <si>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</si>
  <si>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</si>
  <si>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</si>
  <si>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</si>
  <si>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</si>
  <si>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</si>
  <si>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</si>
  <si>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</si>
  <si>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</si>
  <si>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</si>
  <si>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</si>
  <si>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</si>
  <si>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</si>
  <si>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</si>
  <si>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</si>
  <si>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</si>
  <si>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</si>
  <si>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</si>
  <si>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</si>
  <si>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</si>
  <si>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</si>
  <si>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</si>
  <si>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</si>
  <si>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</si>
  <si>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</si>
  <si>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</si>
  <si>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</si>
  <si>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</si>
  <si>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</si>
  <si>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</si>
  <si>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</si>
  <si>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</si>
  <si>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</si>
  <si>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</si>
  <si>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</si>
  <si>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</si>
  <si>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</si>
  <si>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</si>
  <si>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</si>
  <si>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</si>
  <si>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</si>
  <si>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</si>
  <si>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</si>
  <si>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</si>
  <si>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</si>
  <si>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</si>
  <si>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</si>
  <si>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</si>
  <si>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</si>
  <si>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</si>
  <si>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</si>
  <si>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</si>
  <si>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</si>
  <si>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</si>
  <si>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</si>
  <si>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</si>
  <si>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</si>
  <si>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</si>
  <si>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</si>
  <si>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</si>
  <si>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</si>
  <si>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</si>
  <si>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</si>
  <si>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</si>
  <si>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</si>
  <si>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</si>
  <si>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</si>
  <si>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</si>
  <si>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</si>
  <si>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</si>
  <si>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</si>
  <si>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</si>
  <si>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</si>
  <si>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</si>
  <si>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</si>
  <si>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</si>
  <si>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</si>
  <si>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</si>
  <si>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</si>
  <si>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</si>
  <si>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</si>
  <si>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</si>
  <si>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</si>
  <si>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</si>
  <si>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</si>
  <si>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</si>
  <si>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</si>
  <si>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</si>
  <si>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</si>
  <si>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</si>
  <si>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</si>
  <si>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</si>
  <si>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</si>
  <si>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</si>
  <si>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</si>
  <si>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</si>
  <si>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</si>
  <si>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</si>
  <si>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</si>
  <si>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</si>
  <si>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</si>
  <si>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</si>
  <si>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</si>
  <si>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</si>
  <si>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</si>
  <si>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</si>
  <si>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</si>
  <si>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</si>
  <si>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</si>
  <si>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</si>
  <si>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</si>
  <si>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</si>
  <si>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</si>
  <si>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</si>
  <si>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</si>
  <si>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</si>
  <si>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</si>
  <si>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</si>
  <si>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</si>
  <si>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</si>
  <si>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</si>
  <si>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</si>
  <si>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</si>
  <si>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</si>
  <si>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</si>
  <si>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</si>
  <si>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</si>
  <si>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</si>
  <si>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</si>
  <si>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</si>
  <si>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</si>
  <si>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</si>
  <si>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</si>
  <si>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</si>
  <si>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</si>
  <si>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</si>
  <si>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</si>
  <si>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</si>
  <si>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</si>
  <si>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</si>
  <si>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</si>
  <si>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</si>
  <si>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</si>
  <si>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</si>
  <si>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</si>
  <si>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</si>
  <si>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</si>
  <si>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</si>
  <si>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</si>
  <si>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</si>
  <si>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</si>
  <si>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</si>
  <si>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</si>
  <si>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</si>
  <si>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</si>
  <si>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</si>
  <si>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</si>
  <si>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</si>
  <si>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</si>
  <si>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</si>
  <si>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</si>
  <si>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</si>
  <si>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</si>
  <si>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</si>
  <si>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</si>
  <si>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</si>
  <si>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</si>
  <si>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</si>
  <si>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</si>
  <si>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</si>
  <si>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</si>
  <si>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</si>
  <si>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</si>
  <si>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</si>
  <si>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</si>
  <si>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</si>
  <si>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</si>
  <si>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</si>
  <si>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</si>
  <si>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</si>
  <si>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</si>
  <si>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</si>
  <si>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</si>
  <si>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</si>
  <si>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</si>
  <si>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</si>
  <si>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</si>
  <si>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</si>
  <si>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</si>
  <si>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</si>
  <si>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</si>
  <si>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</si>
  <si>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</si>
  <si>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</si>
  <si>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</si>
  <si>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</si>
  <si>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</si>
  <si>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</si>
  <si>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</si>
  <si>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</si>
  <si>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</si>
  <si>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</si>
  <si>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</si>
  <si>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</si>
  <si>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</si>
  <si>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</si>
  <si>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</si>
  <si>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</si>
  <si>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</si>
  <si>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</si>
  <si>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</si>
  <si>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</si>
  <si>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</si>
  <si>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</si>
  <si>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</si>
  <si>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</si>
  <si>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</si>
  <si>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</si>
  <si>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</si>
  <si>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</si>
  <si>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</si>
  <si>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</si>
  <si>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</si>
  <si>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</si>
  <si>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</si>
  <si>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</si>
  <si>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</si>
  <si>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</si>
  <si>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</si>
  <si>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</si>
  <si>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</si>
  <si>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</si>
  <si>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</si>
  <si>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</si>
  <si>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</si>
  <si>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</si>
  <si>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</si>
  <si>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</si>
  <si>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</si>
  <si>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</si>
  <si>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</si>
  <si>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</si>
  <si>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</si>
  <si>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</si>
  <si>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</si>
  <si>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</si>
  <si>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</si>
  <si>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</si>
  <si>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</si>
  <si>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</si>
  <si>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</si>
  <si>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</si>
  <si>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</si>
  <si>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</si>
  <si>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</si>
  <si>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</si>
  <si>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</si>
  <si>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</si>
  <si>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</si>
  <si>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</si>
  <si>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</si>
  <si>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</si>
  <si>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</si>
  <si>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</si>
  <si>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</si>
  <si>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</si>
  <si>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</si>
  <si>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</si>
  <si>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</si>
  <si>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</si>
  <si>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</si>
  <si>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</si>
  <si>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</si>
  <si>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</si>
  <si>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</si>
  <si>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</si>
  <si>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</si>
  <si>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</si>
  <si>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</si>
  <si>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</si>
  <si>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</si>
  <si>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</si>
  <si>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</si>
  <si>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</si>
  <si>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</si>
  <si>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</si>
  <si>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</si>
  <si>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</si>
  <si>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</si>
  <si>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</si>
  <si>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</si>
  <si>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</si>
  <si>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</si>
  <si>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</si>
  <si>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</si>
  <si>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</si>
  <si>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</si>
  <si>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</si>
  <si>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</si>
  <si>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</si>
  <si>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</si>
  <si>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</si>
  <si>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</si>
  <si>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</si>
  <si>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</si>
  <si>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</si>
  <si>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</si>
  <si>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</si>
  <si>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</si>
  <si>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</si>
  <si>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</si>
  <si>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</si>
  <si>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</si>
  <si>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</si>
  <si>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</si>
  <si>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</si>
  <si>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</si>
  <si>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</si>
  <si>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</si>
  <si>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</si>
  <si>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</si>
  <si>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</si>
  <si>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</si>
  <si>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</si>
  <si>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</si>
  <si>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</si>
  <si>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</si>
  <si>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</si>
  <si>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</si>
  <si>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</si>
  <si>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</si>
  <si>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</si>
  <si>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</si>
  <si>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</si>
  <si>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</si>
  <si>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</si>
  <si>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</si>
  <si>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</si>
  <si>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</si>
  <si>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</si>
  <si>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</si>
  <si>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</si>
  <si>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</si>
  <si>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</si>
  <si>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</si>
  <si>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</si>
  <si>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</si>
  <si>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</si>
  <si>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</si>
  <si>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</si>
  <si>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</si>
  <si>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</si>
  <si>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</si>
  <si>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</si>
  <si>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</si>
  <si>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</si>
  <si>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</si>
  <si>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</si>
  <si>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</si>
  <si>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</si>
  <si>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</si>
  <si>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</si>
  <si>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</si>
  <si>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</si>
  <si>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</si>
  <si>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</si>
  <si>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</si>
  <si>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</si>
  <si>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</si>
  <si>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</si>
  <si>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</si>
  <si>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</si>
  <si>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</si>
  <si>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</si>
  <si>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</si>
  <si>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</si>
  <si>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</si>
  <si>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</si>
  <si>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</si>
  <si>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</si>
  <si>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</si>
  <si>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</si>
  <si>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</si>
  <si>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</si>
  <si>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</si>
  <si>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</si>
  <si>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</si>
  <si>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</si>
  <si>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</si>
  <si>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</si>
  <si>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</si>
  <si>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</si>
  <si>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</si>
  <si>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</si>
  <si>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</si>
  <si>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</si>
  <si>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</si>
  <si>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</si>
  <si>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</si>
  <si>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</si>
  <si>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</si>
  <si>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</si>
  <si>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</si>
  <si>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</si>
  <si>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</si>
  <si>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</si>
  <si>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</si>
  <si>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</si>
  <si>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</si>
  <si>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</si>
  <si>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</si>
  <si>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</si>
  <si>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</si>
  <si>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</si>
  <si>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</si>
  <si>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</si>
  <si>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</si>
  <si>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</si>
  <si>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</si>
  <si>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</si>
  <si>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</si>
  <si>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</si>
  <si>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</si>
  <si>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</si>
  <si>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</si>
  <si>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</si>
  <si>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</si>
  <si>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</si>
  <si>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</si>
  <si>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</si>
  <si>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</si>
  <si>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</si>
  <si>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</si>
  <si>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</si>
  <si>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</si>
  <si>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</si>
  <si>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</si>
  <si>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</si>
  <si>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</si>
  <si>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</si>
  <si>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</si>
  <si>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</si>
  <si>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</si>
  <si>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</si>
  <si>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</si>
  <si>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</si>
  <si>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</si>
  <si>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</si>
  <si>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</si>
  <si>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</si>
  <si>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</si>
  <si>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</si>
  <si>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</si>
  <si>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</si>
  <si>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</si>
  <si>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</si>
  <si>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</si>
  <si>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</si>
  <si>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</si>
  <si>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</si>
  <si>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</si>
  <si>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</si>
  <si>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</si>
  <si>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</si>
  <si>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</si>
  <si>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</si>
  <si>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</si>
  <si>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</si>
  <si>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</si>
  <si>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</si>
  <si>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</si>
  <si>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</si>
  <si>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</si>
  <si>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</si>
  <si>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</si>
  <si>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</si>
  <si>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</si>
  <si>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</si>
  <si>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</si>
  <si>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</si>
  <si>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</si>
  <si>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</si>
  <si>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</si>
  <si>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</si>
  <si>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</si>
  <si>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</si>
  <si>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</si>
  <si>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</si>
  <si>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</si>
  <si>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</si>
  <si>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</si>
  <si>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</si>
  <si>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</si>
  <si>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</si>
  <si>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</si>
  <si>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</si>
  <si>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</si>
  <si>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</si>
  <si>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</si>
  <si>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</si>
  <si>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</si>
  <si>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</si>
  <si>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</si>
  <si>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</si>
  <si>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</si>
  <si>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</si>
  <si>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</si>
  <si>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</si>
  <si>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</si>
  <si>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</si>
  <si>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</si>
  <si>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</si>
  <si>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</si>
  <si>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</si>
  <si>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</si>
  <si>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</si>
  <si>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</si>
  <si>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</si>
  <si>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</si>
  <si>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</si>
  <si>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</si>
  <si>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</si>
  <si>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</si>
  <si>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</si>
  <si>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</si>
  <si>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</si>
  <si>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</si>
  <si>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</si>
  <si>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</si>
  <si>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</si>
  <si>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</si>
  <si>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</si>
  <si>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</si>
  <si>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</si>
  <si>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</si>
  <si>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</si>
  <si>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</si>
  <si>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</si>
  <si>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</si>
  <si>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</si>
  <si>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</si>
  <si>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</si>
  <si>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</si>
  <si>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</si>
  <si>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</si>
  <si>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</si>
  <si>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</si>
  <si>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</si>
  <si>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</si>
  <si>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</si>
  <si>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</si>
  <si>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</si>
  <si>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</si>
  <si>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</si>
  <si>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</si>
  <si>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</si>
  <si>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</si>
  <si>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</si>
  <si>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</si>
  <si>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</si>
  <si>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</si>
  <si>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</si>
  <si>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</si>
  <si>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</si>
  <si>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</si>
  <si>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</si>
  <si>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</si>
  <si>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</si>
  <si>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</si>
  <si>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</si>
  <si>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</si>
  <si>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</si>
  <si>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</si>
  <si>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</si>
  <si>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</si>
  <si>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</si>
  <si>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</si>
  <si>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</si>
  <si>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</si>
  <si>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</si>
  <si>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</si>
  <si>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</si>
  <si>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</si>
  <si>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</si>
  <si>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</si>
  <si>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</si>
  <si>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</si>
  <si>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</si>
  <si>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</si>
  <si>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</si>
  <si>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</si>
  <si>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</si>
  <si>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</si>
  <si>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</si>
  <si>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</si>
  <si>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</si>
  <si>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</si>
  <si>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</si>
  <si>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</si>
  <si>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</si>
  <si>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</si>
  <si>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</si>
  <si>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</si>
  <si>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</si>
  <si>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</si>
  <si>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</si>
  <si>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</si>
  <si>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</si>
  <si>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</si>
  <si>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</si>
  <si>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</si>
  <si>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</si>
  <si>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</si>
  <si>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</si>
  <si>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</si>
  <si>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</si>
  <si>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</si>
  <si>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</si>
  <si>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</si>
  <si>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</si>
  <si>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</si>
  <si>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</si>
  <si>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</si>
  <si>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</si>
  <si>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</si>
  <si>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</si>
  <si>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</si>
  <si>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</si>
  <si>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</si>
  <si>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</si>
  <si>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</si>
  <si>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</si>
  <si>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</si>
  <si>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</si>
  <si>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</si>
  <si>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</si>
  <si>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</si>
  <si>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</si>
  <si>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</si>
  <si>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</si>
  <si>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</si>
  <si>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</si>
  <si>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</si>
  <si>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</si>
  <si>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</si>
  <si>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</si>
  <si>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</si>
  <si>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</si>
  <si>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</si>
  <si>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</si>
  <si>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</si>
  <si>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</si>
  <si>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</si>
  <si>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</si>
  <si>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</si>
  <si>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</si>
  <si>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</si>
  <si>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</si>
  <si>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</si>
  <si>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</si>
  <si>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</si>
  <si>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</si>
  <si>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</si>
  <si>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</si>
  <si>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</si>
  <si>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</si>
  <si>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</si>
  <si>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</si>
  <si>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</si>
  <si>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</si>
  <si>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</si>
  <si>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</si>
  <si>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</si>
  <si>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</si>
  <si>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</si>
  <si>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</si>
  <si>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</si>
  <si>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</si>
  <si>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</si>
  <si>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</si>
  <si>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</si>
  <si>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</si>
  <si>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</si>
  <si>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</si>
  <si>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</si>
  <si>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</si>
  <si>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</si>
  <si>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</si>
  <si>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</si>
  <si>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</si>
  <si>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</si>
  <si>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</si>
  <si>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</si>
  <si>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</si>
  <si>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</si>
  <si>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</si>
  <si>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</si>
  <si>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</si>
  <si>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</si>
  <si>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</si>
  <si>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</si>
  <si>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</si>
  <si>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</si>
  <si>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</si>
  <si>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</si>
  <si>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</si>
  <si>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</si>
  <si>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</si>
  <si>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</si>
  <si>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</si>
  <si>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</si>
  <si>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</si>
  <si>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</si>
  <si>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</si>
  <si>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</si>
  <si>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</si>
  <si>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</si>
  <si>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</si>
  <si>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</si>
  <si>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</si>
  <si>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</si>
  <si>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</si>
  <si>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</si>
  <si>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</si>
  <si>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</si>
  <si>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</si>
  <si>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</si>
  <si>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</si>
  <si>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</si>
  <si>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</si>
  <si>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</si>
  <si>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</si>
  <si>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</si>
  <si>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</si>
  <si>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</si>
  <si>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</si>
  <si>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</si>
  <si>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</si>
  <si>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</si>
  <si>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</si>
  <si>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</si>
  <si>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</si>
  <si>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</si>
  <si>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</si>
  <si>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</si>
  <si>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</si>
  <si>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</si>
  <si>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</si>
  <si>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</si>
  <si>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</si>
  <si>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</si>
  <si>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</si>
  <si>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</si>
  <si>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</si>
  <si>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</si>
  <si>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</si>
  <si>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</si>
  <si>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</si>
  <si>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</si>
  <si>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</si>
  <si>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</si>
  <si>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</si>
  <si>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</si>
  <si>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</si>
  <si>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</si>
  <si>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</si>
  <si>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</si>
  <si>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</si>
  <si>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</si>
  <si>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</si>
  <si>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</si>
  <si>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</si>
  <si>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</si>
  <si>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</si>
  <si>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</si>
  <si>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</si>
  <si>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</si>
  <si>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</si>
  <si>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</si>
  <si>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</si>
  <si>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</si>
  <si>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</si>
  <si>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</si>
  <si>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</si>
  <si>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</si>
  <si>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</si>
  <si>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</si>
  <si>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</si>
  <si>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</si>
  <si>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</si>
  <si>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</si>
  <si>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</si>
  <si>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</si>
  <si>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</si>
  <si>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</si>
  <si>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</si>
  <si>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</si>
  <si>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</si>
  <si>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</si>
  <si>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</si>
  <si>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</si>
  <si>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</si>
  <si>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</si>
  <si>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</si>
  <si>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</si>
  <si>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</si>
  <si>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</si>
  <si>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</si>
  <si>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</si>
  <si>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</si>
  <si>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</si>
  <si>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</si>
  <si>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</si>
  <si>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</si>
  <si>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</si>
  <si>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</si>
  <si>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</si>
  <si>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</si>
  <si>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</si>
  <si>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</si>
  <si>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</si>
  <si>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</si>
  <si>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</si>
  <si>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</si>
  <si>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</si>
  <si>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</si>
  <si>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</si>
  <si>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</si>
  <si>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</si>
  <si>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</si>
  <si>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</si>
  <si>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</si>
  <si>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</si>
  <si>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</si>
  <si>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</si>
  <si>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</si>
  <si>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</si>
  <si>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</si>
  <si>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</si>
  <si>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</si>
  <si>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</si>
  <si>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</si>
  <si>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</si>
  <si>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</si>
  <si>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</si>
  <si>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</si>
  <si>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</si>
  <si>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</si>
  <si>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</si>
  <si>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</si>
  <si>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</si>
  <si>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</si>
  <si>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</si>
  <si>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</si>
  <si>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</si>
  <si>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</si>
  <si>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</si>
  <si>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</si>
  <si>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</si>
  <si>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</si>
  <si>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</si>
  <si>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</si>
  <si>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</si>
  <si>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</si>
  <si>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</si>
  <si>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</si>
  <si>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</si>
  <si>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</si>
  <si>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</si>
  <si>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</si>
  <si>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</si>
  <si>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</si>
  <si>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</si>
  <si>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</si>
  <si>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</si>
  <si>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</si>
  <si>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</si>
  <si>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</si>
  <si>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</si>
  <si>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</si>
  <si>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</si>
  <si>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</si>
  <si>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</si>
  <si>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</si>
  <si>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</si>
  <si>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</si>
  <si>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</si>
  <si>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</si>
  <si>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</si>
  <si>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</si>
  <si>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</si>
  <si>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</si>
  <si>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</si>
  <si>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</si>
  <si>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</si>
  <si>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</si>
  <si>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</si>
  <si>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</si>
  <si>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</si>
  <si>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</si>
  <si>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</si>
  <si>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</si>
  <si>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</si>
  <si>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</si>
  <si>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</si>
  <si>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</si>
  <si>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</si>
  <si>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</si>
  <si>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</si>
  <si>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</si>
  <si>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</si>
  <si>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</si>
  <si>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</si>
  <si>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</si>
  <si>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</si>
  <si>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</si>
  <si>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</si>
  <si>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</si>
  <si>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</si>
  <si>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</si>
  <si>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</si>
  <si>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</si>
  <si>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</si>
  <si>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</si>
  <si>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</si>
  <si>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</si>
  <si>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</si>
  <si>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</si>
  <si>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</si>
  <si>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</si>
  <si>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</si>
  <si>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</si>
  <si>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</si>
  <si>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</si>
  <si>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</si>
  <si>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</si>
  <si>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</si>
  <si>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</si>
  <si>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</si>
  <si>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</si>
  <si>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</si>
  <si>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</si>
  <si>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</si>
  <si>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</si>
  <si>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</si>
  <si>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</si>
  <si>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</si>
  <si>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</si>
  <si>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</si>
  <si>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</si>
  <si>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</si>
  <si>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</si>
  <si>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</si>
  <si>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</si>
  <si>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</si>
  <si>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</si>
  <si>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</si>
  <si>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</si>
  <si>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</si>
  <si>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</si>
  <si>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</si>
  <si>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</si>
  <si>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</si>
  <si>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</si>
  <si>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</si>
  <si>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</si>
  <si>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</si>
  <si>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</si>
  <si>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</si>
  <si>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</si>
  <si>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</si>
  <si>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</si>
  <si>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</si>
  <si>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</si>
  <si>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</si>
  <si>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</si>
  <si>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</si>
  <si>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</si>
  <si>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</si>
  <si>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</si>
  <si>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</si>
  <si>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</si>
  <si>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</si>
  <si>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</si>
  <si>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</si>
  <si>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</si>
  <si>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</si>
  <si>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</si>
  <si>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</si>
  <si>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</si>
  <si>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</si>
  <si>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</si>
  <si>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</si>
  <si>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</si>
  <si>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</si>
  <si>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</si>
  <si>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</si>
  <si>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</si>
  <si>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</si>
  <si>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</si>
  <si>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</si>
  <si>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</si>
  <si>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</si>
  <si>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</si>
  <si>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</si>
  <si>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</si>
  <si>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</si>
  <si>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</si>
  <si>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</si>
  <si>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</si>
  <si>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</si>
  <si>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</si>
  <si>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</si>
  <si>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</si>
  <si>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</si>
  <si>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</si>
  <si>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</si>
  <si>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</si>
  <si>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</si>
  <si>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</si>
  <si>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</si>
  <si>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</si>
  <si>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</si>
  <si>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</si>
  <si>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</si>
  <si>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</si>
  <si>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</si>
  <si>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</si>
  <si>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</si>
  <si>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</si>
  <si>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</si>
  <si>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</si>
  <si>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</si>
  <si>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</si>
  <si>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</si>
  <si>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</si>
  <si>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</si>
  <si>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</si>
  <si>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</si>
  <si>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</si>
  <si>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</si>
  <si>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</si>
  <si>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</si>
  <si>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</si>
  <si>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</si>
  <si>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</si>
  <si>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</si>
  <si>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</si>
  <si>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</si>
  <si>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</si>
  <si>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</si>
  <si>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</si>
  <si>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</si>
  <si>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</si>
  <si>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</si>
  <si>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</si>
  <si>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</si>
  <si>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</si>
  <si>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</si>
  <si>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</si>
  <si>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</si>
  <si>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</si>
  <si>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</si>
  <si>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</si>
  <si>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</si>
  <si>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</si>
  <si>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</si>
  <si>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</si>
  <si>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</si>
  <si>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</si>
  <si>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</si>
  <si>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</si>
  <si>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</si>
  <si>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</si>
  <si>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</si>
  <si>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</si>
  <si>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</si>
  <si>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</si>
  <si>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</si>
  <si>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</si>
  <si>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</si>
  <si>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</si>
  <si>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</si>
  <si>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</si>
  <si>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</si>
  <si>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</si>
  <si>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</si>
  <si>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</si>
  <si>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</si>
  <si>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</si>
  <si>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</si>
  <si>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</si>
  <si>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</si>
  <si>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</si>
  <si>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</si>
  <si>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</si>
  <si>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</si>
  <si>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</si>
  <si>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</si>
  <si>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</si>
  <si>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</si>
  <si>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</si>
  <si>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</si>
  <si>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</si>
  <si>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</si>
  <si>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</si>
  <si>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</si>
  <si>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</si>
  <si>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</si>
  <si>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</si>
  <si>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</si>
  <si>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</si>
  <si>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</si>
  <si>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</si>
  <si>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</si>
  <si>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</si>
  <si>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</si>
  <si>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</si>
  <si>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</si>
  <si>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</si>
  <si>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</si>
  <si>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</si>
  <si>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</si>
  <si>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</si>
  <si>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</si>
  <si>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</si>
  <si>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</si>
  <si>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</si>
  <si>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</si>
  <si>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</si>
  <si>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</si>
  <si>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</si>
  <si>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</si>
  <si>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</si>
  <si>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</si>
  <si>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</si>
  <si>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</si>
  <si>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</si>
  <si>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</si>
  <si>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</si>
  <si>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</si>
  <si>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</si>
  <si>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</si>
  <si>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</si>
  <si>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</si>
  <si>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</si>
  <si>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</si>
  <si>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</si>
  <si>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</si>
  <si>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</si>
  <si>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</si>
  <si>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</si>
  <si>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</si>
  <si>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</si>
  <si>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</si>
  <si>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</si>
  <si>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</si>
  <si>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</si>
  <si>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</si>
  <si>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</si>
  <si>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</si>
  <si>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</si>
  <si>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</si>
  <si>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</si>
  <si>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</si>
  <si>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</si>
  <si>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</si>
  <si>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</si>
  <si>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</si>
  <si>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</si>
  <si>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</si>
  <si>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</si>
  <si>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</si>
  <si>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</si>
  <si>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</si>
  <si>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</si>
  <si>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</si>
  <si>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</si>
  <si>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</si>
  <si>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</si>
  <si>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</si>
  <si>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</si>
  <si>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</si>
  <si>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</si>
  <si>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</si>
  <si>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</si>
  <si>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</si>
  <si>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</si>
  <si>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</si>
  <si>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</si>
  <si>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</si>
  <si>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</si>
  <si>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</si>
  <si>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</si>
  <si>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</si>
  <si>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</si>
  <si>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</si>
  <si>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</si>
  <si>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</si>
  <si>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</si>
  <si>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</si>
  <si>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</si>
  <si>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</si>
  <si>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</si>
  <si>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</si>
  <si>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</si>
  <si>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</si>
  <si>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</si>
  <si>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</si>
  <si>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</si>
  <si>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</si>
  <si>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</si>
  <si>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</si>
  <si>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</si>
  <si>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</si>
  <si>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</si>
  <si>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</si>
  <si>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</si>
  <si>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</si>
  <si>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</si>
  <si>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</si>
  <si>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</si>
  <si>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</si>
  <si>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</si>
  <si>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</si>
  <si>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</si>
  <si>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</si>
  <si>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</si>
  <si>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</si>
  <si>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</si>
  <si>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</si>
  <si>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</si>
  <si>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</si>
  <si>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</si>
  <si>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</si>
  <si>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</si>
  <si>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</si>
  <si>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</si>
  <si>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</si>
  <si>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</si>
  <si>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</si>
  <si>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</si>
  <si>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</si>
  <si>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</si>
  <si>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</si>
  <si>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</si>
  <si>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</si>
  <si>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</si>
  <si>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</si>
  <si>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</si>
  <si>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</si>
  <si>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</si>
  <si>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</si>
  <si>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</si>
  <si>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</si>
  <si>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</si>
  <si>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</si>
  <si>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</si>
  <si>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</si>
  <si>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</si>
  <si>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</si>
  <si>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</si>
  <si>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</si>
  <si>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</si>
  <si>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</si>
  <si>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</si>
  <si>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</si>
  <si>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</si>
  <si>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</si>
  <si>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</si>
  <si>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</si>
  <si>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</si>
  <si>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</si>
  <si>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</si>
  <si>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</si>
  <si>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</si>
  <si>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</si>
  <si>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</si>
  <si>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</si>
  <si>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</si>
  <si>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</si>
  <si>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</si>
  <si>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</si>
  <si>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</si>
  <si>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</si>
  <si>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</si>
  <si>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</si>
  <si>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</si>
  <si>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</si>
  <si>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</si>
  <si>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</si>
  <si>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</si>
  <si>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</si>
  <si>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</si>
  <si>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</si>
  <si>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</si>
  <si>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</si>
  <si>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</si>
  <si>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</si>
  <si>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</si>
  <si>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</si>
  <si>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</si>
  <si>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</si>
  <si>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</si>
  <si>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</si>
  <si>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</si>
  <si>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</si>
  <si>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</si>
  <si>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</si>
  <si>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</si>
  <si>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</si>
  <si>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</si>
  <si>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</si>
  <si>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</si>
  <si>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</si>
  <si>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</si>
  <si>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</si>
  <si>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</si>
  <si>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</si>
  <si>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</si>
  <si>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</si>
  <si>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</si>
  <si>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</si>
  <si>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</si>
  <si>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</si>
  <si>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</si>
  <si>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</si>
  <si>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</si>
  <si>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</si>
  <si>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</si>
  <si>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</si>
  <si>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</si>
  <si>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</si>
  <si>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</si>
  <si>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</si>
  <si>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</si>
  <si>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</si>
  <si>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</si>
  <si>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</si>
  <si>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</si>
  <si>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</si>
  <si>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</si>
  <si>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</si>
  <si>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</si>
  <si>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</si>
  <si>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</si>
  <si>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</si>
  <si>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</si>
  <si>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</si>
  <si>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</si>
  <si>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</si>
  <si>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</si>
  <si>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</si>
  <si>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</si>
  <si>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</si>
  <si>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</si>
  <si>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</si>
  <si>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</si>
  <si>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</si>
  <si>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</si>
  <si>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</si>
  <si>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</si>
  <si>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</si>
  <si>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</si>
  <si>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</si>
  <si>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</si>
  <si>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</si>
  <si>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</si>
  <si>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</si>
  <si>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</si>
  <si>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</si>
  <si>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</si>
  <si>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</si>
  <si>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</si>
  <si>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</si>
  <si>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</si>
  <si>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</si>
  <si>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</si>
  <si>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</si>
  <si>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</si>
  <si>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</si>
  <si>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</si>
  <si>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</si>
  <si>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</si>
  <si>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</si>
  <si>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</si>
  <si>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</si>
  <si>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</si>
  <si>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</si>
  <si>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</si>
  <si>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</si>
  <si>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</si>
  <si>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</si>
  <si>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</si>
  <si>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</si>
  <si>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</si>
  <si>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</si>
  <si>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</si>
  <si>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</si>
  <si>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</si>
  <si>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</si>
  <si>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</si>
  <si>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</si>
  <si>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</si>
  <si>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</si>
  <si>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</si>
  <si>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</si>
  <si>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</si>
  <si>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</si>
  <si>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</si>
  <si>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</si>
  <si>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</si>
  <si>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</si>
  <si>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</si>
  <si>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</si>
  <si>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</si>
  <si>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</si>
  <si>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</si>
  <si>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</si>
  <si>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</si>
  <si>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</si>
  <si>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</si>
  <si>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</si>
  <si>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</si>
  <si>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</si>
  <si>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</si>
  <si>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</si>
  <si>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</si>
  <si>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</si>
  <si>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</si>
  <si>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</si>
  <si>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</si>
  <si>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</si>
  <si>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</si>
  <si>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</si>
  <si>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</si>
  <si>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</si>
  <si>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</si>
  <si>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</si>
  <si>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</si>
  <si>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</si>
  <si>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</si>
  <si>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</si>
  <si>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</si>
  <si>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</si>
  <si>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</si>
  <si>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</si>
  <si>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</si>
  <si>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</si>
  <si>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</si>
  <si>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</si>
  <si>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</si>
  <si>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</si>
  <si>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</si>
  <si>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</si>
  <si>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</si>
  <si>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</si>
  <si>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</si>
  <si>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</si>
  <si>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</si>
  <si>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</si>
  <si>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</si>
  <si>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</si>
  <si>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</si>
  <si>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</si>
  <si>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</si>
  <si>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</si>
  <si>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</si>
  <si>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</si>
  <si>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</si>
  <si>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</si>
  <si>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</si>
  <si>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</si>
  <si>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</si>
  <si>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</si>
  <si>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</si>
  <si>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</si>
  <si>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</si>
  <si>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</si>
  <si>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</si>
  <si>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</si>
  <si>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</si>
  <si>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</si>
  <si>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</si>
  <si>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</si>
  <si>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</si>
  <si>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</si>
  <si>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</si>
  <si>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</si>
  <si>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</si>
  <si>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</si>
  <si>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</si>
  <si>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</si>
  <si>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</si>
  <si>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</si>
  <si>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</si>
  <si>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</si>
  <si>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</si>
  <si>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</si>
  <si>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</si>
  <si>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</si>
  <si>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</si>
  <si>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</si>
  <si>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</si>
  <si>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</si>
  <si>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</si>
  <si>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</si>
  <si>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</si>
  <si>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</si>
  <si>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</si>
  <si>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</si>
  <si>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</si>
  <si>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</si>
  <si>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</si>
  <si>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</si>
  <si>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</si>
  <si>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</si>
  <si>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</si>
  <si>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</si>
  <si>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</si>
  <si>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</si>
  <si>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</si>
  <si>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</si>
  <si>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</si>
  <si>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</si>
  <si>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</si>
  <si>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</si>
  <si>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</si>
  <si>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</si>
  <si>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</si>
  <si>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</si>
  <si>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</si>
  <si>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</si>
  <si>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</si>
  <si>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</si>
  <si>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</si>
  <si>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</si>
  <si>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</si>
  <si>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</si>
  <si>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</si>
  <si>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</si>
  <si>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</si>
  <si>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</si>
  <si>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</si>
  <si>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</si>
  <si>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</si>
  <si>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</si>
  <si>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</si>
  <si>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</si>
  <si>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</si>
  <si>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</si>
  <si>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</si>
  <si>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</si>
  <si>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</si>
  <si>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</si>
  <si>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</si>
  <si>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</si>
  <si>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</si>
  <si>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</si>
  <si>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</si>
  <si>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</si>
  <si>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</si>
  <si>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</si>
  <si>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</si>
  <si>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</si>
  <si>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</si>
  <si>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</si>
  <si>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</si>
  <si>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</si>
  <si>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</si>
  <si>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</si>
  <si>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</si>
  <si>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</si>
  <si>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</si>
  <si>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</si>
  <si>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</si>
  <si>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</si>
  <si>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</si>
  <si>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</si>
  <si>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</si>
  <si>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</si>
  <si>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</si>
  <si>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</si>
  <si>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</si>
  <si>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</si>
  <si>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</si>
  <si>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</si>
  <si>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</si>
  <si>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</si>
  <si>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</si>
  <si>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</si>
  <si>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</si>
  <si>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</si>
  <si>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</si>
  <si>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</si>
  <si>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</si>
  <si>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</si>
  <si>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</si>
  <si>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</si>
  <si>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</si>
  <si>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</si>
  <si>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</si>
  <si>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</si>
  <si>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</si>
  <si>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</si>
  <si>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</si>
  <si>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</si>
  <si>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</si>
  <si>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</si>
  <si>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</si>
  <si>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</si>
  <si>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</si>
  <si>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</si>
  <si>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</si>
  <si>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</si>
  <si>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</si>
  <si>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</si>
  <si>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</si>
  <si>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</si>
  <si>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</si>
  <si>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</si>
  <si>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</si>
  <si>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</si>
  <si>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</si>
  <si>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</si>
  <si>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</si>
  <si>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</si>
  <si>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</si>
  <si>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</si>
  <si>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</si>
  <si>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</si>
  <si>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</si>
  <si>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</si>
  <si>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</si>
  <si>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</si>
  <si>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</si>
  <si>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</si>
  <si>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</si>
  <si>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</si>
  <si>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</si>
  <si>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</si>
  <si>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</si>
  <si>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</si>
  <si>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</si>
  <si>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</si>
  <si>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</si>
  <si>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</si>
  <si>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</si>
  <si>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</si>
  <si>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</si>
  <si>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</si>
  <si>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</si>
  <si>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</si>
  <si>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</si>
  <si>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</si>
  <si>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</si>
  <si>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</si>
  <si>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</si>
  <si>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</si>
  <si>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</si>
  <si>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</si>
  <si>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</si>
  <si>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</si>
  <si>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</si>
  <si>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</si>
  <si>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</si>
  <si>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</si>
  <si>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</si>
  <si>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</si>
  <si>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</si>
  <si>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</si>
  <si>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</si>
  <si>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</si>
  <si>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</si>
  <si>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</si>
  <si>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</si>
  <si>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</si>
  <si>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</si>
  <si>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</si>
  <si>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</si>
  <si>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</si>
  <si>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</si>
  <si>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</si>
  <si>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</si>
  <si>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</si>
  <si>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</si>
  <si>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</si>
  <si>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</si>
  <si>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</si>
  <si>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</si>
  <si>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</si>
  <si>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</si>
  <si>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</si>
  <si>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</si>
  <si>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</si>
  <si>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</si>
  <si>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</si>
  <si>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</si>
  <si>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</si>
  <si>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</si>
  <si>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</si>
  <si>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</si>
  <si>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</si>
  <si>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</si>
  <si>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</si>
  <si>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</si>
  <si>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</si>
  <si>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</si>
  <si>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</si>
  <si>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</si>
  <si>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</si>
  <si>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</si>
  <si>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</si>
  <si>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</si>
  <si>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</si>
  <si>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</si>
  <si>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</si>
  <si>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</si>
  <si>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</si>
  <si>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</si>
  <si>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</si>
  <si>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</si>
  <si>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</si>
  <si>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</si>
  <si>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</si>
  <si>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</si>
  <si>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</si>
  <si>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</si>
  <si>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</si>
  <si>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</si>
  <si>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</si>
  <si>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</si>
  <si>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</si>
  <si>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</si>
  <si>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</si>
  <si>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</si>
  <si>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</si>
  <si>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</si>
  <si>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</si>
  <si>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</si>
  <si>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</si>
  <si>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</si>
  <si>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</si>
  <si>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</si>
  <si>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</si>
  <si>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</si>
  <si>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</si>
  <si>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</si>
  <si>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</si>
  <si>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</si>
  <si>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</si>
  <si>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</si>
  <si>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</si>
  <si>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</si>
  <si>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</si>
  <si>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</si>
  <si>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</si>
  <si>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</si>
  <si>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</si>
  <si>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</si>
  <si>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</si>
  <si>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</si>
  <si>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</si>
  <si>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</si>
  <si>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</si>
  <si>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</si>
  <si>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</si>
  <si>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</si>
  <si>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</si>
  <si>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</si>
  <si>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</si>
  <si>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</si>
  <si>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</si>
  <si>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</si>
  <si>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</si>
  <si>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</si>
  <si>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</si>
  <si>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</si>
  <si>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</si>
  <si>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</si>
  <si>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</si>
  <si>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</si>
  <si>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</si>
  <si>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</si>
  <si>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</si>
  <si>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</si>
  <si>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</si>
  <si>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</si>
  <si>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</si>
  <si>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</si>
  <si>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</si>
  <si>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</si>
  <si>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</si>
  <si>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</si>
  <si>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</si>
  <si>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</si>
  <si>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</si>
  <si>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</si>
  <si>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</si>
  <si>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</si>
  <si>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</si>
  <si>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</si>
  <si>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</si>
  <si>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</si>
  <si>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</si>
  <si>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</si>
  <si>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</si>
  <si>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</si>
  <si>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</si>
  <si>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</si>
  <si>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</si>
  <si>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</si>
  <si>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</si>
  <si>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</si>
  <si>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</si>
  <si>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</si>
  <si>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</si>
  <si>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</si>
  <si>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</si>
  <si>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</si>
  <si>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</si>
  <si>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</si>
  <si>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</si>
  <si>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</si>
  <si>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</si>
  <si>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</si>
  <si>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</si>
  <si>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</si>
  <si>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</si>
  <si>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</si>
  <si>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</si>
  <si>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</si>
  <si>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</si>
  <si>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</si>
  <si>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</si>
  <si>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</si>
  <si>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</si>
  <si>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</si>
  <si>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</si>
  <si>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</si>
  <si>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</si>
  <si>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</si>
  <si>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</si>
  <si>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</si>
  <si>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</si>
  <si>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</si>
  <si>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</si>
  <si>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</si>
  <si>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</si>
  <si>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</si>
  <si>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</si>
  <si>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</si>
  <si>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</si>
  <si>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</si>
  <si>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</si>
  <si>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</si>
  <si>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</si>
  <si>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</si>
  <si>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</si>
  <si>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</si>
  <si>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</si>
  <si>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</si>
  <si>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</si>
  <si>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</si>
  <si>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</si>
  <si>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</si>
  <si>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</si>
  <si>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</si>
  <si>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</si>
  <si>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</si>
  <si>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</si>
  <si>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</si>
  <si>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</si>
  <si>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</si>
  <si>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</si>
  <si>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</si>
  <si>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</si>
  <si>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</si>
  <si>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</si>
  <si>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</si>
  <si>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</si>
  <si>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</si>
  <si>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</si>
  <si>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</si>
  <si>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</si>
  <si>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</si>
  <si>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</si>
  <si>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</si>
  <si>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</si>
  <si>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</si>
  <si>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</si>
  <si>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</si>
  <si>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</si>
  <si>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</si>
  <si>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</si>
  <si>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</si>
  <si>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</si>
  <si>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</si>
  <si>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</si>
  <si>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</si>
  <si>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</si>
  <si>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</si>
  <si>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</si>
  <si>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</si>
  <si>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</si>
  <si>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</si>
  <si>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</si>
  <si>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</si>
  <si>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</si>
  <si>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</si>
  <si>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</si>
  <si>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</si>
  <si>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</si>
  <si>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</si>
  <si>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</si>
  <si>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</si>
  <si>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</si>
  <si>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</si>
  <si>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</si>
  <si>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</si>
  <si>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</si>
  <si>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</si>
  <si>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</si>
  <si>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</si>
  <si>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</si>
  <si>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</si>
  <si>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</si>
  <si>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</si>
  <si>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</si>
  <si>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</si>
  <si>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</si>
  <si>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</si>
  <si>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</si>
  <si>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</si>
  <si>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</si>
  <si>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</si>
  <si>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</si>
  <si>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</si>
  <si>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</si>
  <si>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</si>
  <si>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</si>
  <si>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</si>
  <si>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</si>
  <si>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</si>
  <si>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</si>
  <si>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</si>
  <si>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</si>
  <si>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</si>
  <si>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</si>
  <si>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</si>
  <si>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</si>
  <si>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</si>
  <si>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</si>
  <si>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</si>
  <si>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</si>
  <si>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</si>
  <si>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</si>
  <si>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</si>
  <si>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</si>
  <si>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</si>
  <si>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</si>
  <si>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</si>
  <si>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</si>
  <si>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</si>
  <si>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</si>
  <si>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</si>
  <si>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</si>
  <si>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</si>
  <si>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</si>
  <si>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</si>
  <si>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</si>
  <si>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</si>
  <si>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</si>
  <si>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</si>
  <si>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</si>
  <si>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</si>
  <si>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</si>
  <si>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</si>
  <si>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</si>
  <si>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</si>
  <si>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</si>
  <si>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</si>
  <si>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</si>
  <si>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</si>
  <si>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</si>
  <si>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</si>
  <si>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</si>
  <si>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</si>
  <si>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</si>
  <si>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</si>
  <si>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</si>
  <si>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</si>
  <si>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</si>
  <si>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</si>
  <si>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</si>
  <si>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</si>
  <si>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</si>
  <si>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</si>
  <si>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</si>
  <si>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</si>
  <si>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</si>
  <si>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</si>
  <si>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</si>
  <si>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</si>
  <si>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</si>
  <si>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</si>
  <si>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</si>
  <si>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</si>
  <si>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</si>
  <si>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</si>
  <si>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</si>
  <si>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</si>
  <si>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</si>
  <si>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</si>
  <si>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</si>
  <si>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</si>
  <si>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</si>
  <si>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</si>
  <si>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</si>
  <si>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</si>
  <si>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</si>
  <si>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</si>
  <si>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</si>
  <si>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</si>
  <si>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</si>
  <si>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</si>
  <si>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</si>
  <si>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</si>
  <si>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</si>
  <si>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</si>
  <si>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</si>
  <si>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</si>
  <si>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</si>
  <si>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</si>
  <si>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</si>
  <si>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</si>
  <si>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</si>
  <si>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</si>
  <si>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</si>
  <si>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</si>
  <si>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</si>
  <si>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</si>
  <si>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</si>
  <si>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</si>
  <si>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</si>
  <si>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</si>
  <si>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</si>
  <si>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</si>
  <si>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</si>
  <si>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</si>
  <si>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</si>
  <si>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</si>
  <si>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</si>
  <si>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</si>
  <si>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</si>
  <si>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</si>
  <si>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</si>
  <si>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</si>
  <si>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</si>
  <si>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</si>
  <si>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</si>
  <si>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</si>
  <si>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</si>
  <si>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</si>
  <si>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</si>
  <si>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</si>
  <si>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</si>
  <si>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</si>
  <si>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</si>
  <si>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</si>
  <si>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</si>
  <si>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</si>
  <si>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</si>
  <si>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</si>
  <si>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</si>
  <si>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</si>
  <si>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</si>
  <si>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</si>
  <si>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</si>
  <si>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</si>
  <si>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</si>
  <si>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</si>
  <si>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</si>
  <si>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</si>
  <si>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</si>
  <si>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</si>
  <si>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</si>
  <si>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</si>
  <si>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</si>
  <si>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</si>
  <si>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</si>
  <si>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</si>
  <si>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</si>
  <si>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</si>
  <si>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</si>
  <si>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</si>
  <si>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</si>
  <si>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</si>
  <si>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</si>
  <si>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</si>
  <si>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</si>
  <si>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</si>
  <si>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</si>
  <si>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</si>
  <si>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</si>
  <si>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</si>
  <si>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</si>
  <si>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</si>
  <si>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</si>
  <si>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</si>
  <si>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</si>
  <si>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</si>
  <si>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</si>
  <si>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</si>
  <si>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</si>
  <si>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</si>
  <si>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</si>
  <si>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</si>
  <si>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</si>
  <si>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</si>
  <si>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</si>
  <si>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</si>
  <si>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</si>
  <si>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</si>
  <si>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</si>
  <si>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</si>
  <si>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</si>
  <si>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</si>
  <si>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</si>
  <si>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</si>
  <si>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</si>
  <si>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</si>
  <si>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</si>
  <si>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</si>
  <si>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</si>
  <si>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</si>
  <si>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</si>
  <si>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</si>
  <si>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</si>
  <si>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</si>
  <si>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</si>
  <si>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</si>
  <si>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</si>
  <si>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</si>
  <si>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</si>
  <si>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</si>
  <si>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</si>
  <si>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</si>
  <si>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</si>
  <si>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</si>
  <si>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</si>
  <si>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</si>
  <si>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</si>
  <si>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</si>
  <si>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</si>
  <si>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</si>
  <si>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</si>
  <si>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</si>
  <si>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</si>
  <si>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</si>
  <si>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</si>
  <si>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</si>
  <si>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</si>
  <si>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</si>
  <si>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</si>
  <si>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</si>
  <si>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</si>
  <si>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</si>
  <si>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</si>
  <si>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</si>
  <si>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</si>
  <si>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</si>
  <si>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</si>
  <si>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</si>
  <si>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</si>
  <si>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</si>
  <si>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</si>
  <si>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</si>
  <si>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</si>
  <si>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</si>
  <si>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</si>
  <si>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</si>
  <si>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</si>
  <si>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</si>
  <si>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</si>
  <si>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</si>
  <si>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</si>
  <si>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</si>
  <si>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</si>
  <si>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</si>
  <si>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</si>
  <si>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</si>
  <si>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</si>
  <si>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</si>
  <si>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</si>
  <si>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</si>
  <si>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</si>
  <si>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</si>
  <si>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</si>
  <si>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</si>
  <si>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</si>
  <si>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</si>
  <si>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</si>
  <si>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</si>
  <si>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</si>
  <si>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</si>
  <si>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</si>
  <si>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</si>
  <si>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</si>
  <si>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</si>
  <si>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</si>
  <si>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</si>
  <si>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</si>
  <si>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</si>
  <si>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</si>
  <si>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</si>
  <si>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</si>
  <si>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</si>
  <si>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</si>
  <si>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</si>
  <si>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</si>
  <si>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</si>
  <si>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</si>
  <si>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</si>
  <si>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</si>
  <si>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</si>
  <si>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</si>
  <si>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</si>
  <si>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</si>
  <si>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</si>
  <si>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</si>
  <si>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</si>
  <si>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</si>
  <si>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</si>
  <si>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</si>
  <si>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</si>
  <si>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</si>
  <si>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</si>
  <si>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</si>
  <si>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</si>
  <si>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</si>
  <si>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</si>
  <si>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</si>
  <si>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</si>
  <si>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</si>
  <si>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</si>
  <si>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</si>
  <si>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</si>
  <si>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</si>
  <si>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</si>
  <si>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</si>
  <si>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</si>
  <si>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</si>
  <si>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</si>
  <si>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</si>
  <si>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</si>
  <si>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</si>
  <si>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</si>
  <si>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</si>
  <si>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</si>
  <si>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</si>
  <si>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</si>
  <si>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</si>
  <si>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</si>
  <si>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</si>
  <si>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</si>
  <si>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</si>
  <si>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</si>
  <si>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</si>
  <si>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</si>
  <si>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</si>
  <si>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</si>
  <si>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</si>
  <si>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</si>
  <si>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</si>
  <si>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</si>
  <si>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</si>
  <si>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</si>
  <si>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</si>
  <si>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</si>
  <si>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</si>
  <si>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</si>
  <si>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</si>
  <si>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</si>
  <si>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</si>
  <si>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</si>
  <si>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</si>
  <si>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</si>
  <si>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</si>
  <si>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</si>
  <si>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</si>
  <si>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</si>
  <si>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</si>
  <si>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</si>
  <si>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</si>
  <si>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</si>
  <si>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</si>
  <si>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</si>
  <si>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</si>
  <si>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</si>
  <si>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</si>
  <si>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</si>
  <si>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</si>
  <si>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</si>
  <si>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</si>
  <si>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</si>
  <si>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</si>
  <si>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</si>
  <si>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</si>
  <si>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</si>
  <si>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</si>
  <si>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</si>
  <si>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</si>
  <si>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</si>
  <si>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</si>
  <si>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</si>
  <si>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</si>
  <si>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</si>
  <si>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</si>
  <si>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</si>
  <si>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</si>
  <si>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</si>
  <si>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</si>
  <si>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</si>
  <si>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</si>
  <si>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</si>
  <si>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</si>
  <si>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</si>
  <si>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</si>
  <si>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</si>
  <si>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</si>
  <si>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</si>
  <si>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</si>
  <si>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</si>
  <si>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</si>
  <si>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</si>
  <si>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</si>
  <si>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</si>
  <si>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</si>
  <si>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</si>
  <si>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</si>
  <si>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</si>
  <si>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</si>
  <si>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</si>
  <si>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</si>
  <si>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</si>
  <si>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</si>
  <si>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</si>
  <si>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</si>
  <si>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</si>
  <si>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</si>
  <si>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</si>
  <si>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</si>
  <si>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</si>
  <si>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</si>
  <si>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</si>
  <si>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</si>
  <si>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</si>
  <si>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</si>
  <si>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</si>
  <si>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</si>
  <si>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</si>
  <si>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</si>
  <si>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</si>
  <si>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</si>
  <si>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</si>
  <si>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</si>
  <si>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</si>
  <si>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</si>
  <si>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</si>
  <si>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</si>
  <si>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</si>
  <si>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</si>
  <si>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</si>
  <si>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</si>
  <si>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</si>
  <si>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</si>
  <si>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</si>
  <si>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</si>
  <si>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</si>
  <si>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</si>
  <si>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</si>
  <si>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</si>
  <si>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</si>
  <si>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</si>
  <si>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</si>
  <si>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</si>
  <si>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</si>
  <si>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</si>
  <si>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</si>
  <si>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</si>
  <si>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</si>
  <si>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</si>
  <si>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</si>
  <si>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</si>
  <si>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</si>
  <si>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</si>
  <si>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</si>
  <si>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</si>
  <si>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</si>
  <si>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</si>
  <si>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</si>
  <si>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</si>
  <si>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</si>
  <si>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</si>
  <si>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</si>
  <si>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</si>
  <si>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</si>
  <si>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</si>
  <si>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</si>
  <si>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</si>
  <si>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</si>
  <si>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</si>
  <si>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</si>
  <si>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</si>
  <si>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</si>
  <si>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</si>
  <si>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</si>
  <si>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</si>
  <si>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</si>
  <si>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</si>
  <si>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</si>
  <si>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</si>
  <si>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</si>
  <si>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</si>
  <si>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</si>
  <si>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</si>
  <si>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</si>
  <si>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</si>
  <si>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</si>
  <si>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</si>
  <si>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</si>
  <si>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</si>
  <si>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</si>
  <si>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</si>
  <si>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</si>
  <si>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</si>
  <si>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</si>
  <si>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</si>
  <si>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</si>
  <si>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</si>
  <si>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</si>
  <si>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</si>
  <si>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</si>
  <si>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</si>
  <si>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</si>
  <si>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</si>
  <si>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</si>
  <si>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</si>
  <si>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</si>
  <si>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</si>
  <si>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</si>
  <si>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</si>
  <si>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</si>
  <si>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</si>
  <si>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</si>
  <si>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</si>
  <si>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</si>
  <si>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</si>
  <si>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</si>
  <si>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</si>
  <si>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</si>
  <si>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</si>
  <si>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</si>
  <si>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</si>
  <si>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</si>
  <si>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</si>
  <si>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</si>
  <si>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</si>
  <si>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</si>
  <si>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</si>
  <si>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</si>
  <si>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</si>
  <si>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</si>
  <si>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</si>
  <si>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</si>
  <si>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</si>
  <si>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</si>
  <si>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</si>
  <si>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</si>
  <si>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</si>
  <si>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</si>
  <si>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</si>
  <si>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</si>
  <si>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</si>
  <si>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</si>
  <si>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</si>
  <si>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</si>
  <si>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</si>
  <si>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</si>
  <si>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</si>
  <si>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</si>
  <si>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</si>
  <si>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</si>
  <si>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</si>
  <si>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</si>
  <si>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</si>
  <si>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</si>
  <si>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</si>
  <si>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</si>
  <si>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</si>
  <si>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</si>
  <si>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</si>
  <si>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</si>
  <si>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</si>
  <si>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</si>
  <si>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</si>
  <si>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</si>
  <si>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</si>
  <si>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</si>
  <si>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</si>
  <si>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</si>
  <si>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</si>
  <si>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</si>
  <si>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</si>
  <si>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</si>
  <si>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</si>
  <si>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</si>
  <si>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</si>
  <si>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</si>
  <si>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</si>
  <si>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</si>
  <si>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</si>
  <si>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</si>
  <si>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</si>
  <si>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</si>
  <si>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</si>
  <si>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</si>
  <si>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</si>
  <si>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</si>
  <si>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</si>
  <si>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</si>
  <si>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</si>
  <si>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</si>
  <si>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</si>
  <si>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</si>
  <si>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</si>
  <si>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</si>
  <si>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</si>
  <si>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</si>
  <si>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</si>
  <si>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</si>
  <si>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</si>
  <si>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</si>
  <si>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</si>
  <si>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</si>
  <si>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</si>
  <si>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</si>
  <si>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</si>
  <si>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</si>
  <si>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</si>
  <si>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</si>
  <si>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</si>
  <si>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</si>
  <si>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</si>
  <si>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</si>
  <si>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</si>
  <si>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</si>
  <si>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</si>
  <si>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</si>
  <si>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</si>
  <si>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</si>
  <si>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</si>
  <si>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</si>
  <si>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</si>
  <si>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</si>
  <si>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</si>
  <si>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</si>
  <si>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</si>
  <si>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</si>
  <si>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</si>
  <si>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</si>
  <si>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</si>
  <si>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</si>
  <si>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</si>
  <si>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</si>
  <si>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</si>
  <si>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</si>
  <si>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</si>
  <si>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</si>
  <si>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</si>
  <si>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</si>
  <si>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</si>
  <si>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</si>
  <si>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</si>
  <si>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</si>
  <si>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</si>
  <si>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</si>
  <si>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</si>
  <si>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</si>
  <si>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</si>
  <si>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</si>
  <si>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</si>
  <si>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</si>
  <si>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</si>
  <si>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</si>
  <si>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</si>
  <si>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</si>
  <si>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</si>
  <si>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</si>
  <si>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</si>
  <si>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</si>
  <si>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</si>
  <si>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</si>
  <si>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</si>
  <si>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</si>
  <si>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</si>
  <si>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</si>
  <si>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</si>
  <si>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</si>
  <si>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</si>
  <si>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</si>
  <si>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</si>
  <si>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</si>
  <si>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</si>
  <si>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</si>
  <si>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</si>
  <si>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</si>
  <si>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</si>
  <si>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</si>
  <si>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</si>
  <si>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</si>
  <si>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</si>
  <si>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</si>
  <si>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</si>
  <si>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</si>
  <si>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</si>
  <si>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</si>
  <si>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</si>
  <si>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</si>
  <si>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</si>
  <si>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</si>
  <si>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</si>
  <si>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</si>
  <si>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</si>
  <si>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</si>
  <si>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</si>
  <si>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</si>
  <si>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</si>
  <si>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</si>
  <si>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</si>
  <si>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</si>
  <si>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</si>
  <si>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</si>
  <si>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</si>
  <si>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</si>
  <si>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</si>
  <si>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</si>
  <si>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</si>
  <si>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</si>
  <si>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</si>
  <si>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</si>
  <si>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</si>
  <si>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</si>
  <si>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</si>
  <si>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</si>
  <si>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</si>
  <si>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</si>
  <si>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</si>
  <si>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</si>
  <si>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</si>
  <si>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</si>
  <si>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</si>
  <si>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</si>
  <si>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</si>
  <si>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</si>
  <si>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</si>
  <si>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</si>
  <si>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</si>
  <si>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</si>
  <si>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</si>
  <si>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</si>
  <si>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</si>
  <si>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</si>
  <si>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</si>
  <si>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</si>
  <si>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</si>
  <si>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</si>
  <si>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</si>
  <si>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</si>
  <si>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</si>
  <si>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</si>
  <si>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</si>
  <si>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</si>
  <si>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</si>
  <si>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</si>
  <si>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</si>
  <si>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</si>
  <si>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</si>
  <si>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</si>
  <si>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</si>
  <si>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</si>
  <si>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</si>
  <si>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</si>
  <si>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</si>
  <si>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</si>
  <si>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</si>
  <si>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</si>
  <si>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</si>
  <si>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</si>
  <si>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</si>
  <si>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</si>
  <si>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</si>
  <si>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</si>
  <si>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</si>
  <si>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</si>
  <si>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</si>
  <si>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</si>
  <si>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</si>
  <si>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</si>
  <si>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</si>
  <si>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</si>
  <si>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</si>
  <si>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</si>
  <si>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</si>
  <si>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</si>
  <si>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</si>
  <si>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</si>
  <si>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</si>
  <si>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</si>
  <si>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</si>
  <si>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</si>
  <si>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</si>
  <si>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</si>
  <si>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</si>
  <si>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</si>
  <si>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</si>
  <si>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</si>
  <si>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</si>
  <si>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</si>
  <si>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</si>
  <si>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</si>
  <si>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</si>
  <si>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</si>
  <si>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</si>
  <si>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</si>
  <si>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</si>
  <si>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</si>
  <si>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</si>
  <si>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</si>
  <si>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</si>
  <si>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</si>
  <si>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</si>
  <si>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</si>
  <si>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</si>
  <si>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</si>
  <si>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</si>
  <si>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</si>
  <si>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</si>
  <si>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</si>
  <si>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</si>
  <si>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</si>
  <si>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</si>
  <si>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</si>
  <si>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</si>
  <si>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</si>
  <si>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</si>
  <si>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</si>
  <si>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</si>
  <si>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</si>
  <si>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</si>
  <si>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</si>
  <si>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</si>
  <si>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</si>
  <si>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</si>
  <si>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</si>
  <si>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</si>
  <si>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</si>
  <si>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</si>
  <si>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</si>
  <si>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</si>
  <si>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</si>
  <si>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</si>
  <si>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</si>
  <si>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</si>
  <si>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</si>
  <si>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</si>
  <si>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</si>
  <si>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</si>
  <si>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</si>
  <si>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</si>
  <si>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</si>
  <si>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</si>
  <si>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</si>
  <si>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</si>
  <si>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</si>
  <si>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</si>
  <si>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</si>
  <si>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</si>
  <si>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</si>
  <si>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</si>
  <si>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</si>
  <si>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</si>
  <si>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</si>
  <si>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</si>
  <si>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</si>
  <si>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</si>
  <si>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</si>
  <si>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</si>
  <si>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</si>
  <si>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</si>
  <si>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</si>
  <si>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</si>
  <si>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</si>
  <si>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</si>
  <si>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</si>
  <si>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</si>
  <si>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</si>
  <si>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</si>
  <si>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</si>
  <si>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</si>
  <si>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</si>
  <si>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</si>
  <si>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</si>
  <si>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</si>
  <si>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</si>
  <si>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</si>
  <si>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</si>
  <si>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</si>
  <si>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</si>
  <si>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</si>
  <si>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</si>
  <si>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</si>
  <si>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</si>
  <si>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</si>
  <si>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</si>
  <si>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</si>
  <si>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</si>
  <si>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</si>
  <si>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</si>
  <si>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</si>
  <si>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</si>
  <si>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</si>
  <si>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</si>
  <si>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</si>
  <si>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</si>
  <si>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</si>
  <si>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</si>
  <si>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</si>
  <si>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</si>
  <si>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</si>
  <si>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</si>
  <si>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</si>
  <si>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</si>
  <si>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</si>
  <si>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</si>
  <si>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</si>
  <si>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</si>
  <si>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</si>
  <si>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</si>
  <si>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</si>
  <si>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</si>
  <si>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</si>
  <si>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</si>
  <si>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</si>
  <si>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</si>
  <si>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</si>
  <si>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</si>
  <si>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</si>
  <si>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</si>
  <si>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</si>
  <si>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</si>
  <si>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</si>
  <si>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</si>
  <si>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</si>
  <si>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</si>
  <si>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</si>
  <si>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</si>
  <si>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</si>
  <si>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</si>
  <si>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</si>
  <si>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</si>
  <si>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</si>
  <si>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</si>
  <si>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</si>
  <si>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</si>
  <si>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</si>
  <si>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</si>
  <si>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</si>
  <si>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</si>
  <si>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</si>
  <si>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</si>
  <si>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</si>
  <si>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</si>
  <si>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</si>
  <si>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</si>
  <si>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</si>
  <si>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</si>
  <si>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</si>
  <si>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</si>
  <si>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</si>
  <si>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</si>
  <si>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</si>
  <si>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</si>
  <si>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</si>
  <si>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</si>
  <si>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</si>
  <si>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</si>
  <si>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</si>
  <si>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</si>
  <si>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</si>
  <si>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</si>
  <si>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</si>
  <si>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</si>
  <si>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</si>
  <si>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</si>
  <si>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</si>
  <si>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</si>
  <si>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</si>
  <si>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</si>
  <si>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</si>
  <si>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</si>
  <si>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</si>
  <si>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</si>
  <si>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</si>
  <si>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</si>
  <si>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</si>
  <si>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</si>
  <si>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</si>
  <si>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</si>
  <si>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</si>
  <si>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</si>
  <si>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</si>
  <si>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</si>
  <si>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</si>
  <si>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</si>
  <si>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</si>
  <si>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</si>
  <si>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</si>
  <si>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</si>
  <si>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</si>
  <si>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</si>
  <si>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</si>
  <si>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</si>
  <si>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</si>
  <si>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</si>
  <si>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</si>
  <si>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</si>
  <si>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</si>
  <si>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</si>
  <si>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</si>
  <si>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</si>
  <si>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</si>
  <si>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</si>
  <si>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</si>
  <si>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</si>
  <si>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</si>
  <si>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</si>
  <si>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</si>
  <si>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</si>
  <si>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</si>
  <si>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</si>
  <si>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</si>
  <si>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</si>
  <si>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</si>
  <si>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</si>
  <si>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</si>
  <si>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</si>
  <si>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</si>
  <si>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</si>
  <si>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</si>
  <si>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</si>
  <si>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</si>
  <si>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</si>
  <si>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</si>
  <si>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</si>
  <si>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</si>
  <si>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</si>
  <si>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</si>
  <si>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</si>
  <si>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</si>
  <si>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</si>
  <si>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</si>
  <si>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</si>
  <si>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</si>
  <si>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</si>
  <si>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</si>
  <si>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</si>
  <si>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</si>
  <si>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</si>
  <si>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</si>
  <si>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</si>
  <si>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</si>
  <si>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</si>
  <si>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</si>
  <si>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</si>
  <si>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</si>
  <si>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</si>
  <si>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</si>
  <si>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</si>
  <si>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</si>
  <si>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</si>
  <si>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</si>
  <si>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</si>
  <si>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</si>
  <si>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</si>
  <si>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</si>
  <si>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</si>
  <si>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</si>
  <si>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</si>
  <si>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</si>
  <si>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</si>
  <si>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</si>
  <si>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</si>
  <si>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</si>
  <si>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</si>
  <si>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</si>
  <si>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</si>
  <si>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</si>
  <si>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</si>
  <si>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</si>
  <si>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</si>
  <si>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</si>
  <si>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</si>
  <si>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</si>
  <si>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</si>
  <si>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</si>
  <si>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</si>
  <si>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</si>
  <si>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</si>
  <si>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</si>
  <si>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</si>
  <si>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</si>
  <si>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</si>
  <si>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</si>
  <si>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</si>
  <si>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</si>
  <si>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</si>
  <si>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</si>
  <si>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</si>
  <si>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</si>
  <si>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</si>
  <si>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</si>
  <si>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</si>
  <si>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</si>
  <si>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</si>
  <si>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</si>
  <si>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</si>
  <si>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</si>
  <si>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</si>
  <si>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</si>
  <si>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</si>
  <si>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</si>
  <si>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</si>
  <si>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</si>
  <si>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</si>
  <si>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</si>
  <si>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</si>
  <si>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</si>
  <si>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</si>
  <si>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</si>
  <si>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</si>
  <si>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</si>
  <si>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</si>
  <si>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</si>
  <si>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</si>
  <si>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</si>
  <si>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</si>
  <si>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</si>
  <si>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</si>
  <si>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</si>
  <si>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</si>
  <si>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</si>
  <si>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</si>
  <si>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</si>
  <si>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</si>
  <si>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</si>
  <si>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</si>
  <si>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</si>
  <si>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</si>
  <si>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</si>
  <si>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</si>
  <si>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</si>
  <si>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</si>
  <si>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</si>
  <si>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</si>
  <si>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</si>
  <si>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</si>
  <si>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</si>
  <si>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</si>
  <si>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</si>
  <si>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</si>
  <si>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</si>
  <si>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</si>
  <si>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</si>
  <si>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</si>
  <si>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</si>
  <si>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</si>
  <si>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</si>
  <si>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</si>
  <si>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</si>
  <si>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</si>
  <si>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</si>
  <si>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</si>
  <si>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</si>
  <si>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</si>
  <si>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</si>
  <si>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</si>
  <si>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</si>
  <si>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</si>
  <si>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</si>
  <si>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</si>
  <si>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</si>
  <si>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</si>
  <si>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</si>
  <si>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</si>
  <si>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</si>
  <si>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</si>
  <si>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</si>
  <si>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</si>
  <si>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</si>
  <si>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</si>
  <si>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</si>
  <si>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</si>
  <si>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</si>
  <si>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</si>
  <si>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</si>
  <si>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</si>
  <si>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</si>
  <si>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</si>
  <si>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</si>
  <si>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</si>
  <si>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</si>
  <si>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</si>
  <si>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</si>
  <si>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</si>
  <si>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</si>
  <si>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</si>
  <si>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</si>
  <si>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</si>
  <si>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</si>
  <si>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</si>
  <si>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</si>
  <si>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</si>
  <si>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</si>
  <si>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</si>
  <si>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</si>
  <si>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</si>
  <si>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</si>
  <si>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</si>
  <si>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</si>
  <si>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</si>
  <si>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</si>
  <si>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</si>
  <si>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</si>
  <si>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</si>
  <si>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</si>
  <si>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</si>
  <si>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</si>
  <si>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</si>
  <si>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</si>
  <si>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</si>
  <si>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</si>
  <si>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</si>
  <si>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</si>
  <si>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</si>
  <si>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</si>
  <si>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</si>
  <si>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</si>
  <si>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</si>
  <si>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</si>
  <si>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</si>
  <si>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</si>
  <si>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</si>
  <si>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</si>
  <si>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</si>
  <si>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</si>
  <si>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</si>
  <si>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</si>
  <si>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</si>
  <si>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</si>
  <si>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</si>
  <si>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</si>
  <si>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</si>
  <si>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</si>
  <si>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</si>
  <si>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</si>
  <si>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</si>
  <si>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</si>
  <si>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</si>
  <si>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</si>
  <si>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</si>
  <si>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</si>
  <si>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</si>
  <si>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</si>
  <si>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</si>
  <si>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</si>
  <si>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</si>
  <si>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</si>
  <si>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</si>
  <si>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</si>
  <si>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</si>
  <si>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</si>
  <si>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</si>
  <si>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</si>
  <si>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</si>
  <si>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</si>
  <si>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</si>
  <si>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</si>
  <si>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</si>
  <si>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</si>
  <si>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</si>
  <si>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</si>
  <si>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</si>
  <si>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</si>
  <si>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</si>
  <si>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</si>
  <si>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</si>
  <si>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</si>
  <si>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</si>
  <si>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</si>
  <si>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</si>
  <si>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</si>
  <si>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</si>
  <si>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</si>
  <si>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</si>
  <si>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</si>
  <si>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</si>
  <si>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</si>
  <si>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</si>
  <si>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</si>
  <si>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</si>
  <si>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</si>
  <si>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</si>
  <si>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</si>
  <si>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</si>
  <si>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</si>
  <si>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</si>
  <si>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</si>
  <si>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</si>
  <si>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</si>
  <si>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</si>
  <si>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</si>
  <si>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</si>
  <si>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</si>
  <si>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</si>
  <si>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</si>
  <si>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</si>
  <si>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</si>
  <si>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</si>
  <si>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</si>
  <si>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</si>
  <si>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</si>
  <si>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</si>
  <si>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</si>
  <si>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</si>
  <si>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</si>
  <si>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</si>
  <si>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</si>
  <si>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</si>
  <si>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</si>
  <si>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</si>
  <si>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</si>
  <si>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</si>
  <si>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</si>
  <si>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</si>
  <si>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</si>
  <si>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</si>
  <si>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</si>
  <si>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</si>
  <si>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</si>
  <si>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</si>
  <si>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</si>
  <si>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</si>
  <si>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</si>
  <si>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</si>
  <si>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</si>
  <si>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</si>
  <si>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</si>
  <si>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</si>
  <si>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</si>
  <si>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</si>
  <si>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</si>
  <si>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</si>
  <si>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</si>
  <si>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</si>
  <si>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</si>
  <si>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</si>
  <si>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</si>
  <si>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</si>
  <si>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</si>
  <si>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</si>
  <si>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</si>
  <si>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</si>
  <si>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</si>
  <si>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</si>
  <si>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</si>
  <si>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</si>
  <si>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</si>
  <si>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</si>
  <si>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</si>
  <si>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</si>
  <si>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</si>
  <si>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</si>
  <si>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</si>
  <si>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</si>
  <si>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</si>
  <si>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</si>
  <si>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</si>
  <si>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</si>
  <si>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</si>
  <si>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</si>
  <si>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</si>
  <si>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</si>
  <si>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</si>
  <si>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</si>
  <si>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</si>
  <si>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</si>
  <si>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</si>
  <si>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</si>
  <si>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</si>
  <si>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</si>
  <si>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</si>
  <si>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</si>
  <si>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</si>
  <si>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</si>
  <si>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</si>
  <si>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</si>
  <si>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</si>
  <si>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</si>
  <si>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</si>
  <si>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</si>
  <si>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</si>
  <si>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</si>
  <si>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</si>
  <si>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</si>
  <si>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</si>
  <si>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</si>
  <si>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</si>
  <si>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</si>
  <si>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</si>
  <si>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</si>
  <si>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</si>
  <si>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</si>
  <si>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</si>
  <si>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</si>
  <si>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</si>
  <si>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</si>
  <si>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</si>
  <si>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</si>
  <si>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</si>
  <si>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</si>
  <si>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</si>
  <si>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</si>
  <si>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</si>
  <si>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</si>
  <si>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</si>
  <si>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</si>
  <si>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</si>
  <si>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</si>
  <si>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</si>
  <si>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</si>
  <si>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</si>
  <si>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</si>
  <si>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</si>
  <si>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</si>
  <si>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</si>
  <si>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</si>
  <si>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</si>
  <si>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</si>
  <si>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</si>
  <si>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</si>
  <si>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</si>
  <si>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</si>
  <si>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</si>
  <si>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</si>
  <si>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</si>
  <si>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</si>
  <si>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</si>
  <si>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</si>
  <si>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</si>
  <si>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</si>
  <si>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</si>
  <si>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</si>
  <si>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</si>
  <si>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</si>
  <si>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</si>
  <si>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</si>
  <si>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</si>
  <si>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</si>
  <si>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</si>
  <si>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</si>
  <si>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</si>
  <si>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</si>
  <si>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</si>
  <si>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</si>
  <si>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</si>
  <si>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</si>
  <si>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</si>
  <si>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</si>
  <si>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</si>
  <si>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</si>
  <si>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</si>
  <si>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</si>
  <si>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</si>
  <si>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</si>
  <si>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</si>
  <si>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</si>
  <si>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</si>
  <si>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</si>
  <si>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</si>
  <si>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</si>
  <si>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</si>
  <si>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</si>
  <si>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</si>
  <si>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</si>
  <si>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</si>
  <si>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</si>
  <si>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</si>
  <si>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</si>
  <si>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</si>
  <si>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</si>
  <si>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</si>
  <si>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</si>
  <si>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</si>
  <si>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</si>
  <si>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</si>
  <si>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</si>
  <si>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</si>
  <si>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</si>
  <si>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</si>
  <si>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</si>
  <si>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</si>
  <si>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</si>
  <si>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</si>
  <si>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</si>
  <si>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</si>
  <si>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</si>
  <si>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</si>
  <si>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</si>
  <si>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</si>
  <si>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</si>
  <si>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</si>
  <si>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</si>
  <si>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</si>
  <si>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</si>
  <si>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</si>
  <si>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</si>
  <si>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</si>
  <si>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</si>
  <si>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</si>
  <si>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</si>
  <si>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</si>
  <si>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</si>
  <si>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</si>
  <si>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</si>
  <si>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</si>
  <si>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</si>
  <si>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</si>
  <si>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</si>
  <si>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</si>
  <si>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</si>
  <si>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</si>
  <si>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</si>
  <si>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</si>
  <si>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</si>
  <si>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</si>
  <si>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</si>
  <si>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</si>
  <si>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</si>
  <si>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</si>
  <si>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</si>
  <si>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</si>
  <si>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</si>
  <si>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</si>
  <si>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</si>
  <si>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</si>
  <si>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</si>
  <si>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</si>
  <si>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</si>
  <si>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</si>
  <si>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</si>
  <si>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</si>
  <si>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</si>
  <si>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</si>
  <si>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</si>
  <si>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</si>
  <si>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</si>
  <si>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</si>
  <si>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</si>
  <si>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</si>
  <si>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</si>
  <si>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</si>
  <si>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</si>
  <si>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</si>
  <si>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</si>
  <si>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</si>
  <si>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</si>
  <si>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</si>
  <si>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</si>
  <si>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</si>
  <si>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</si>
  <si>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</si>
  <si>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</si>
  <si>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</si>
  <si>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</si>
  <si>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</si>
  <si>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</si>
  <si>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</si>
  <si>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</si>
  <si>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</si>
  <si>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</si>
  <si>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</si>
  <si>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</si>
  <si>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</si>
  <si>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</si>
  <si>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</si>
  <si>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</si>
  <si>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</si>
  <si>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</si>
  <si>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</si>
  <si>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</si>
  <si>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</si>
  <si>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</si>
  <si>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</si>
  <si>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</si>
  <si>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</si>
  <si>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</si>
  <si>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</si>
  <si>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</si>
  <si>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</si>
  <si>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</si>
  <si>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</si>
  <si>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</si>
  <si>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</si>
  <si>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</si>
  <si>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</si>
  <si>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</si>
  <si>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</si>
  <si>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</si>
  <si>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</si>
  <si>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</si>
  <si>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</si>
  <si>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</si>
  <si>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</si>
  <si>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</si>
  <si>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</si>
  <si>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</si>
  <si>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</si>
  <si>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</si>
  <si>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</si>
  <si>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</si>
  <si>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</si>
  <si>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</si>
  <si>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</si>
  <si>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</si>
  <si>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</si>
  <si>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</si>
  <si>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</si>
  <si>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</si>
  <si>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</si>
  <si>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</si>
  <si>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</si>
  <si>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</si>
  <si>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</si>
  <si>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</si>
  <si>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</si>
  <si>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</si>
  <si>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</si>
  <si>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</si>
  <si>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</si>
  <si>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</si>
  <si>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</si>
  <si>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</si>
  <si>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</si>
  <si>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</si>
  <si>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</si>
  <si>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</si>
  <si>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</si>
  <si>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</si>
  <si>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</si>
  <si>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</si>
  <si>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</si>
  <si>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</si>
  <si>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</si>
  <si>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</si>
  <si>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</si>
  <si>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</si>
  <si>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</si>
  <si>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</si>
  <si>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</si>
  <si>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</si>
  <si>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</si>
  <si>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</si>
  <si>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</si>
  <si>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</si>
  <si>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</si>
  <si>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</si>
  <si>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</si>
  <si>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</si>
  <si>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</si>
  <si>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</si>
  <si>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</si>
  <si>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</si>
  <si>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</si>
  <si>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</si>
  <si>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</si>
  <si>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</si>
  <si>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</si>
  <si>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</si>
  <si>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</si>
  <si>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</si>
  <si>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</si>
  <si>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</si>
  <si>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</si>
  <si>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</si>
  <si>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</si>
  <si>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</si>
  <si>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</si>
  <si>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</si>
  <si>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</si>
  <si>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</si>
  <si>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</si>
  <si>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</si>
  <si>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</si>
  <si>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</si>
  <si>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</si>
  <si>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</si>
  <si>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</si>
  <si>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</si>
  <si>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</si>
  <si>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</si>
  <si>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</si>
  <si>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</si>
  <si>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</si>
  <si>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</si>
  <si>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</si>
  <si>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</si>
  <si>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</si>
  <si>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</si>
  <si>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</si>
  <si>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</si>
  <si>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</si>
  <si>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</si>
  <si>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</si>
  <si>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</si>
  <si>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</si>
  <si>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</si>
  <si>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</si>
  <si>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</si>
  <si>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</si>
  <si>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</si>
  <si>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</si>
  <si>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</si>
  <si>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</si>
  <si>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</si>
  <si>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</si>
  <si>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</si>
  <si>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</si>
  <si>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</si>
  <si>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</si>
  <si>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</si>
  <si>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</si>
  <si>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</si>
  <si>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</si>
  <si>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</si>
  <si>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</si>
  <si>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</si>
  <si>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</si>
  <si>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</si>
  <si>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</si>
  <si>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</si>
  <si>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</si>
  <si>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</si>
  <si>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</si>
  <si>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</si>
  <si>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</si>
  <si>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</si>
  <si>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</si>
  <si>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</si>
  <si>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</si>
  <si>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</si>
  <si>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</si>
  <si>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</si>
  <si>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</si>
  <si>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</si>
  <si>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</si>
  <si>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</si>
  <si>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</si>
  <si>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</si>
  <si>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</si>
  <si>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</si>
  <si>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</si>
  <si>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</si>
  <si>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</si>
  <si>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</si>
  <si>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</si>
  <si>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</si>
  <si>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</si>
  <si>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</si>
  <si>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</si>
  <si>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</si>
  <si>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</si>
  <si>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</si>
  <si>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</si>
  <si>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</si>
  <si>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</si>
  <si>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</si>
  <si>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</si>
  <si>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</si>
  <si>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</si>
  <si>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</si>
  <si>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</si>
  <si>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</si>
  <si>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</si>
  <si>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</si>
  <si>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</si>
  <si>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</si>
  <si>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</si>
  <si>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</si>
  <si>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</si>
  <si>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</si>
  <si>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</si>
  <si>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</si>
  <si>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</si>
  <si>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</si>
  <si>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</si>
  <si>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</si>
  <si>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</si>
  <si>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</si>
  <si>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</si>
  <si>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</si>
  <si>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</si>
  <si>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</si>
  <si>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</si>
  <si>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</si>
  <si>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</si>
  <si>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</si>
  <si>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</si>
  <si>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</si>
  <si>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</si>
  <si>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</si>
  <si>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</si>
  <si>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</si>
  <si>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</si>
  <si>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</si>
  <si>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</si>
  <si>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</si>
  <si>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</si>
  <si>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</si>
  <si>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</si>
  <si>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</si>
  <si>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</si>
  <si>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</si>
  <si>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</si>
  <si>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</si>
  <si>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</si>
  <si>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</si>
  <si>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</si>
  <si>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</si>
  <si>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</si>
  <si>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</si>
  <si>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</si>
  <si>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</si>
  <si>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</si>
  <si>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</si>
  <si>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</si>
  <si>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</si>
  <si>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</si>
  <si>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</si>
  <si>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</si>
  <si>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</si>
  <si>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</si>
  <si>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</si>
  <si>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</si>
  <si>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</si>
  <si>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</si>
  <si>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</si>
  <si>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</si>
  <si>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</si>
  <si>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</si>
  <si>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</si>
  <si>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</si>
  <si>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</si>
  <si>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</si>
  <si>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</si>
  <si>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</si>
  <si>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</si>
  <si>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</si>
  <si>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</si>
  <si>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</si>
  <si>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</si>
  <si>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</si>
  <si>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</si>
  <si>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</si>
  <si>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</si>
  <si>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</si>
  <si>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</si>
  <si>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</si>
  <si>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</si>
  <si>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</si>
  <si>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</si>
  <si>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</si>
  <si>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</si>
  <si>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</si>
  <si>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</si>
  <si>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</si>
  <si>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</si>
  <si>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</si>
  <si>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</si>
  <si>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</si>
  <si>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</si>
  <si>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</si>
  <si>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</si>
  <si>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</si>
  <si>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</si>
  <si>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</si>
  <si>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</si>
  <si>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</si>
  <si>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</si>
  <si>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</si>
  <si>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</si>
  <si>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</si>
  <si>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</si>
  <si>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</si>
  <si>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</si>
  <si>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</si>
  <si>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</si>
  <si>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</si>
  <si>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</si>
  <si>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</si>
  <si>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</si>
  <si>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</si>
  <si>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</si>
  <si>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</si>
  <si>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</si>
  <si>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</si>
  <si>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</si>
  <si>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</si>
  <si>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</si>
  <si>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</si>
  <si>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</si>
  <si>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</si>
  <si>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</si>
  <si>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</si>
  <si>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</si>
  <si>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</si>
  <si>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</si>
  <si>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</si>
  <si>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</si>
  <si>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</si>
  <si>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</si>
  <si>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</si>
  <si>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</si>
  <si>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</si>
  <si>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</si>
  <si>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</si>
  <si>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</si>
  <si>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</si>
  <si>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</si>
  <si>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</si>
  <si>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</si>
  <si>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</si>
  <si>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</si>
  <si>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</si>
  <si>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</si>
  <si>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</si>
  <si>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</si>
  <si>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</si>
  <si>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</si>
  <si>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</si>
  <si>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</si>
  <si>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</si>
  <si>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</si>
  <si>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</si>
  <si>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</si>
  <si>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</si>
  <si>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</si>
  <si>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</si>
  <si>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</si>
  <si>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</si>
  <si>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</si>
  <si>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</si>
  <si>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</si>
  <si>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</si>
  <si>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</si>
  <si>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</si>
  <si>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</si>
  <si>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</si>
  <si>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</si>
  <si>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</si>
  <si>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</si>
  <si>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</si>
  <si>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</si>
  <si>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</si>
  <si>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</si>
  <si>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</si>
  <si>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</si>
  <si>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</si>
  <si>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</si>
  <si>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</si>
  <si>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</si>
  <si>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</si>
  <si>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</si>
  <si>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</si>
  <si>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</si>
  <si>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</si>
  <si>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</si>
  <si>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</si>
  <si>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</si>
  <si>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</si>
  <si>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</si>
  <si>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</si>
  <si>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</si>
  <si>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</si>
  <si>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</si>
  <si>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</si>
  <si>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</si>
  <si>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</si>
  <si>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</si>
  <si>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</si>
  <si>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</si>
  <si>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</si>
  <si>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</si>
  <si>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</si>
  <si>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</si>
  <si>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</si>
  <si>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</si>
  <si>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</si>
  <si>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</si>
  <si>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</si>
  <si>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</si>
  <si>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</si>
  <si>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</si>
  <si>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</si>
  <si>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</si>
  <si>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</si>
  <si>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</si>
  <si>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</si>
  <si>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</si>
  <si>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</si>
  <si>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</si>
  <si>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</si>
  <si>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</si>
  <si>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</si>
  <si>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</si>
  <si>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</si>
  <si>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</si>
  <si>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</si>
  <si>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</si>
  <si>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</si>
  <si>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</si>
  <si>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</si>
  <si>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</si>
  <si>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</si>
  <si>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</si>
  <si>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</si>
  <si>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</si>
  <si>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</si>
  <si>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</si>
  <si>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</si>
  <si>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</si>
  <si>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</si>
  <si>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</si>
  <si>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</si>
  <si>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</si>
  <si>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</si>
  <si>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</si>
  <si>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</si>
  <si>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</si>
  <si>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</si>
  <si>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</si>
  <si>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</si>
  <si>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</si>
  <si>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</si>
  <si>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</si>
  <si>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</si>
  <si>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</si>
  <si>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</si>
  <si>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</si>
  <si>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</si>
  <si>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</si>
  <si>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</si>
  <si>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</si>
  <si>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</si>
  <si>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</si>
  <si>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</si>
  <si>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</si>
  <si>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</si>
  <si>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</si>
  <si>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</si>
  <si>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</si>
  <si>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</si>
  <si>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</si>
  <si>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</si>
  <si>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</si>
  <si>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</si>
  <si>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</si>
  <si>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</si>
  <si>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</si>
  <si>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</si>
  <si>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</si>
  <si>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</si>
  <si>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</si>
  <si>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</si>
  <si>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</si>
  <si>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</si>
  <si>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</si>
  <si>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</si>
  <si>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</si>
  <si>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</si>
  <si>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</si>
  <si>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</si>
  <si>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</si>
  <si>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</si>
  <si>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</si>
  <si>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</si>
  <si>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</si>
  <si>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</si>
  <si>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</si>
  <si>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</si>
  <si>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</si>
  <si>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</si>
  <si>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</si>
  <si>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</si>
  <si>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</si>
  <si>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</si>
  <si>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</si>
  <si>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</si>
  <si>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</si>
  <si>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</si>
  <si>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</si>
  <si>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</si>
  <si>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</si>
  <si>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</si>
  <si>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</si>
  <si>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</si>
  <si>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</si>
  <si>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</si>
  <si>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</si>
  <si>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</si>
  <si>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</si>
  <si>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</si>
  <si>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</si>
  <si>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</si>
  <si>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</si>
  <si>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</si>
  <si>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</si>
  <si>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</si>
  <si>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</si>
  <si>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</si>
  <si>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</si>
  <si>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</si>
  <si>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</si>
  <si>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</si>
  <si>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</si>
  <si>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</si>
  <si>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</si>
  <si>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</si>
  <si>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</si>
  <si>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</si>
  <si>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</si>
  <si>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</si>
  <si>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</si>
  <si>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</si>
  <si>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</si>
  <si>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</si>
  <si>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</si>
  <si>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</si>
  <si>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</si>
  <si>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</si>
  <si>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</si>
  <si>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</si>
  <si>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</si>
  <si>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</si>
  <si>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</si>
  <si>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</si>
  <si>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</si>
  <si>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</si>
  <si>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</si>
  <si>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</si>
  <si>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</si>
  <si>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</si>
  <si>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</si>
  <si>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</si>
  <si>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</si>
  <si>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</si>
  <si>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</si>
  <si>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</si>
  <si>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</si>
  <si>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</si>
  <si>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</si>
  <si>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</si>
  <si>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</si>
  <si>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</si>
  <si>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</si>
  <si>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</si>
  <si>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</si>
  <si>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</si>
  <si>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</si>
  <si>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</si>
  <si>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</si>
  <si>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</si>
  <si>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</si>
  <si>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</si>
  <si>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</si>
  <si>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</si>
  <si>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</si>
  <si>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</si>
  <si>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</si>
  <si>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</si>
  <si>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</si>
  <si>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</si>
  <si>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</si>
  <si>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</si>
  <si>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</si>
  <si>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</si>
  <si>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</si>
  <si>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</si>
  <si>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</si>
  <si>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</si>
  <si>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</si>
  <si>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</si>
  <si>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</si>
  <si>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</si>
  <si>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</si>
  <si>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</si>
  <si>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</si>
  <si>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</si>
  <si>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</si>
  <si>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</si>
  <si>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</si>
  <si>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</si>
  <si>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</si>
  <si>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</si>
  <si>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</si>
  <si>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</si>
  <si>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</si>
  <si>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</si>
  <si>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</si>
  <si>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</si>
  <si>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</si>
  <si>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</si>
  <si>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</si>
  <si>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</si>
  <si>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</si>
  <si>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</si>
  <si>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</si>
  <si>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</si>
  <si>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</si>
  <si>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</si>
  <si>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</si>
  <si>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</si>
  <si>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</si>
  <si>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</si>
  <si>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</si>
  <si>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</si>
  <si>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</si>
  <si>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</si>
  <si>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</si>
  <si>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</si>
  <si>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</si>
  <si>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</si>
  <si>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</si>
  <si>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</si>
  <si>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</si>
  <si>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</si>
  <si>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</si>
  <si>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</si>
  <si>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</si>
  <si>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</si>
  <si>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</si>
  <si>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</si>
  <si>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</si>
  <si>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</si>
  <si>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</si>
  <si>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</si>
  <si>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</si>
  <si>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</si>
  <si>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</si>
  <si>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</si>
  <si>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</si>
  <si>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</si>
  <si>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</si>
  <si>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</si>
  <si>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</si>
  <si>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</si>
  <si>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</si>
  <si>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</si>
  <si>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</si>
  <si>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</si>
  <si>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</si>
  <si>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</si>
  <si>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</si>
  <si>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</si>
  <si>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</si>
  <si>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</si>
  <si>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</si>
  <si>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</si>
  <si>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</si>
  <si>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</si>
  <si>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</si>
  <si>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</si>
  <si>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</si>
  <si>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</si>
  <si>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</si>
  <si>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</si>
  <si>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</si>
  <si>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</si>
  <si>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</si>
  <si>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</si>
  <si>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</si>
  <si>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</si>
  <si>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</si>
  <si>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</si>
  <si>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</si>
  <si>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</si>
  <si>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</si>
  <si>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</si>
  <si>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</si>
  <si>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</si>
  <si>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</si>
  <si>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</si>
  <si>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</si>
  <si>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</si>
  <si>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</si>
  <si>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</si>
  <si>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</si>
  <si>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</si>
  <si>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</si>
  <si>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</si>
  <si>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</si>
  <si>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</si>
  <si>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</si>
  <si>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</si>
  <si>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</si>
  <si>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</si>
  <si>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</si>
  <si>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</si>
  <si>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</si>
  <si>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</si>
  <si>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</si>
  <si>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</si>
  <si>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</si>
  <si>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</si>
  <si>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</si>
  <si>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</si>
  <si>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</si>
  <si>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</si>
  <si>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</si>
  <si>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</si>
  <si>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</si>
  <si>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</si>
  <si>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</si>
  <si>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</si>
  <si>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</si>
  <si>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</si>
  <si>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</si>
  <si>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</si>
  <si>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</si>
  <si>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</si>
  <si>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</si>
  <si>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</si>
  <si>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</si>
  <si>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</si>
  <si>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</si>
  <si>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</si>
  <si>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</si>
  <si>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</si>
  <si>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</si>
  <si>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</si>
  <si>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</si>
  <si>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</si>
  <si>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</si>
  <si>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</si>
  <si>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</si>
  <si>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</si>
  <si>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</si>
  <si>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</si>
  <si>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</si>
  <si>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</si>
  <si>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</si>
  <si>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</si>
  <si>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</si>
  <si>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</si>
  <si>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</si>
  <si>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</si>
  <si>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</si>
  <si>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</si>
  <si>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</si>
  <si>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</si>
  <si>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</si>
  <si>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</si>
  <si>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</si>
  <si>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</si>
  <si>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</si>
  <si>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</si>
  <si>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</si>
  <si>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</si>
  <si>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</si>
  <si>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</si>
  <si>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</si>
  <si>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</si>
  <si>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</si>
  <si>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</si>
  <si>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</si>
  <si>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</si>
  <si>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</si>
  <si>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</si>
  <si>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</si>
  <si>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</si>
  <si>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</si>
  <si>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</si>
  <si>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</si>
  <si>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</si>
  <si>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</si>
  <si>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</si>
  <si>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</si>
  <si>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</si>
  <si>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</si>
  <si>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</si>
  <si>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</si>
  <si>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</si>
  <si>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</si>
  <si>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</si>
  <si>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</si>
  <si>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</si>
  <si>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</si>
  <si>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</si>
  <si>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</si>
  <si>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</si>
  <si>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</si>
  <si>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</si>
  <si>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</si>
  <si>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</si>
  <si>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</si>
  <si>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</si>
  <si>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</si>
  <si>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</si>
  <si>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</si>
  <si>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</si>
  <si>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</si>
  <si>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</si>
  <si>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</si>
  <si>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</si>
  <si>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</si>
  <si>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</si>
  <si>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</si>
  <si>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</si>
  <si>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</si>
  <si>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</si>
  <si>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</si>
  <si>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</si>
  <si>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</si>
  <si>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</si>
  <si>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</si>
  <si>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</si>
  <si>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</si>
  <si>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</si>
  <si>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</si>
  <si>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</si>
  <si>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</si>
  <si>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</si>
  <si>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</si>
  <si>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</si>
  <si>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</si>
  <si>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</si>
  <si>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</si>
  <si>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</si>
  <si>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</si>
  <si>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</si>
  <si>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</si>
  <si>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</si>
  <si>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</si>
  <si>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</si>
  <si>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</si>
  <si>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</si>
  <si>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</si>
  <si>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</si>
  <si>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</si>
  <si>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</si>
  <si>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</si>
  <si>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</si>
  <si>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</si>
  <si>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</si>
  <si>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</si>
  <si>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</si>
  <si>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</si>
  <si>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</si>
  <si>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</si>
  <si>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</si>
  <si>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</si>
  <si>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</si>
  <si>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</si>
  <si>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</si>
  <si>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</si>
  <si>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</si>
  <si>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</si>
  <si>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</si>
  <si>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</si>
  <si>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</si>
  <si>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</si>
  <si>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</si>
  <si>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</si>
  <si>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</si>
  <si>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</si>
  <si>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</si>
  <si>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</si>
  <si>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</si>
  <si>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</si>
  <si>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</si>
  <si>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</si>
  <si>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</si>
  <si>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</si>
  <si>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</si>
  <si>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</si>
  <si>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</si>
  <si>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</si>
  <si>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</si>
  <si>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</si>
  <si>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</si>
  <si>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</si>
  <si>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</si>
  <si>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</si>
  <si>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</si>
  <si>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</si>
  <si>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</si>
  <si>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</si>
  <si>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</si>
  <si>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</si>
  <si>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</si>
  <si>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</si>
  <si>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</si>
  <si>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</si>
  <si>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</si>
  <si>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</si>
  <si>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</si>
  <si>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</si>
  <si>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</si>
  <si>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</si>
  <si>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</si>
  <si>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</si>
  <si>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</si>
  <si>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</si>
  <si>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</si>
  <si>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</si>
  <si>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</si>
  <si>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</si>
  <si>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</si>
  <si>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</si>
  <si>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</si>
  <si>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</si>
  <si>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</si>
  <si>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</si>
  <si>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</si>
  <si>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</si>
  <si>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</si>
  <si>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</si>
  <si>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</si>
  <si>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</si>
  <si>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</si>
  <si>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</si>
  <si>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</si>
  <si>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</si>
  <si>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</si>
  <si>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</si>
  <si>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</si>
  <si>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</si>
  <si>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</si>
  <si>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</si>
  <si>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</si>
  <si>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</si>
  <si>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</si>
  <si>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</si>
  <si>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</si>
  <si>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</si>
  <si>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</si>
  <si>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</si>
  <si>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</si>
  <si>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</si>
  <si>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</si>
  <si>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</si>
  <si>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</si>
  <si>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</si>
  <si>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</si>
  <si>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</si>
  <si>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</si>
  <si>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</si>
  <si>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</si>
  <si>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</si>
  <si>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</si>
  <si>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</si>
  <si>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</si>
  <si>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</si>
  <si>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</si>
  <si>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</si>
  <si>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</si>
  <si>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</si>
  <si>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</si>
  <si>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</si>
  <si>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</si>
  <si>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</si>
  <si>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</si>
  <si>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</si>
  <si>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</si>
  <si>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</si>
  <si>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</si>
  <si>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</si>
  <si>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</si>
  <si>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</si>
  <si>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</si>
  <si>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</si>
  <si>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</si>
  <si>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</si>
  <si>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</si>
  <si>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</si>
  <si>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</si>
  <si>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</si>
  <si>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</si>
  <si>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</si>
  <si>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</si>
  <si>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</si>
  <si>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</si>
  <si>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</si>
  <si>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</si>
  <si>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</si>
  <si>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</si>
  <si>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</si>
  <si>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</si>
  <si>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</si>
  <si>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</si>
  <si>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</si>
  <si>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</si>
  <si>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</si>
  <si>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</si>
  <si>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</si>
  <si>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</si>
  <si>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</si>
  <si>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</si>
  <si>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</si>
  <si>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</si>
  <si>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</si>
  <si>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</si>
  <si>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</si>
  <si>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</si>
  <si>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</si>
  <si>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</si>
  <si>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</si>
  <si>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</si>
  <si>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</si>
  <si>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</si>
  <si>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</si>
  <si>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</si>
  <si>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</si>
  <si>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</si>
  <si>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</si>
  <si>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</si>
  <si>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</si>
  <si>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</si>
  <si>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</si>
  <si>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</si>
  <si>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</si>
  <si>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</si>
  <si>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</si>
  <si>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</si>
  <si>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</si>
  <si>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</si>
  <si>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</si>
  <si>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</si>
  <si>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</si>
  <si>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</si>
  <si>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</si>
  <si>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</si>
  <si>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</si>
  <si>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</si>
  <si>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</si>
  <si>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</si>
  <si>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</si>
  <si>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</si>
  <si>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</si>
  <si>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</si>
  <si>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</si>
  <si>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</si>
  <si>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</si>
  <si>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</si>
  <si>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</si>
  <si>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</si>
  <si>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</si>
  <si>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</si>
  <si>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</si>
  <si>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</si>
  <si>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</si>
  <si>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</si>
  <si>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</si>
  <si>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</si>
  <si>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</si>
  <si>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</si>
  <si>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</si>
  <si>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</si>
  <si>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</si>
  <si>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</si>
  <si>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</si>
  <si>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</si>
  <si>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</si>
  <si>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</si>
  <si>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</si>
  <si>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</si>
  <si>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</si>
  <si>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</si>
  <si>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</si>
  <si>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</si>
  <si>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</si>
  <si>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</si>
  <si>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</si>
  <si>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</si>
  <si>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</si>
  <si>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</si>
  <si>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</si>
  <si>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</si>
  <si>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</si>
  <si>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</si>
  <si>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</si>
  <si>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</si>
  <si>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</si>
  <si>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</si>
  <si>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</si>
  <si>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</si>
  <si>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</si>
  <si>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</si>
  <si>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</si>
  <si>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</si>
  <si>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</si>
  <si>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</si>
  <si>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</si>
  <si>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</si>
  <si>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</si>
  <si>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</si>
  <si>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</si>
  <si>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</si>
  <si>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</si>
  <si>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</si>
  <si>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</si>
  <si>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</si>
  <si>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</si>
  <si>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</si>
  <si>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</si>
  <si>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</si>
  <si>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</si>
  <si>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</si>
  <si>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</si>
  <si>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</si>
  <si>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</si>
  <si>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</si>
  <si>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</si>
  <si>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</si>
  <si>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</si>
  <si>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</si>
  <si>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</si>
  <si>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</si>
  <si>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</si>
  <si>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</si>
  <si>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</si>
  <si>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</si>
  <si>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</si>
  <si>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</si>
  <si>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</si>
  <si>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</si>
  <si>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</si>
  <si>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</si>
  <si>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</si>
  <si>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</si>
  <si>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</si>
  <si>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</si>
  <si>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</si>
  <si>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</si>
  <si>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</si>
  <si>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</si>
  <si>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</si>
  <si>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</si>
  <si>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</si>
  <si>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</si>
  <si>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</si>
  <si>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</si>
  <si>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</si>
  <si>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</si>
  <si>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</si>
  <si>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</si>
  <si>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</si>
  <si>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</si>
  <si>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</si>
  <si>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</si>
  <si>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</si>
  <si>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</si>
  <si>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</si>
  <si>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</si>
  <si>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</si>
  <si>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</si>
  <si>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</si>
  <si>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</si>
  <si>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</si>
  <si>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</si>
  <si>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</si>
  <si>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</si>
  <si>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</si>
  <si>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</si>
  <si>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</si>
  <si>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</si>
  <si>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</si>
  <si>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</si>
  <si>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</si>
  <si>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</si>
  <si>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</si>
  <si>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</si>
  <si>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</si>
  <si>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</si>
  <si>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</si>
  <si>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</si>
  <si>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</si>
  <si>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</si>
  <si>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</si>
  <si>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</si>
  <si>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</si>
  <si>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</si>
  <si>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</si>
  <si>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</si>
  <si>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</si>
  <si>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</si>
  <si>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</si>
  <si>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</si>
  <si>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</si>
  <si>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</si>
  <si>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</si>
  <si>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</si>
  <si>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</si>
  <si>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</si>
  <si>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</si>
  <si>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</si>
  <si>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</si>
  <si>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</si>
  <si>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</si>
  <si>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</si>
  <si>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</si>
  <si>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</si>
  <si>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</si>
  <si>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</si>
  <si>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</si>
  <si>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</si>
  <si>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</si>
  <si>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</si>
  <si>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</si>
  <si>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</si>
  <si>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</si>
  <si>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</si>
  <si>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</si>
  <si>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</si>
  <si>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</si>
  <si>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</si>
  <si>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</si>
  <si>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</si>
  <si>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</si>
  <si>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</si>
  <si>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</si>
  <si>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</si>
  <si>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</si>
  <si>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</si>
  <si>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</si>
  <si>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</si>
  <si>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</si>
  <si>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</si>
  <si>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</si>
  <si>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</si>
  <si>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</si>
  <si>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</si>
  <si>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</si>
  <si>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</si>
  <si>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</si>
  <si>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</si>
  <si>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</si>
  <si>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</si>
  <si>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</si>
  <si>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</si>
  <si>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</si>
  <si>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</si>
  <si>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</si>
  <si>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</si>
  <si>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</si>
  <si>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</si>
  <si>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</si>
  <si>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</si>
  <si>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</si>
  <si>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</si>
  <si>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</si>
  <si>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</si>
  <si>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</si>
  <si>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</si>
  <si>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</si>
  <si>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</si>
  <si>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</si>
  <si>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</si>
  <si>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</si>
  <si>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</si>
  <si>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</si>
  <si>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</si>
  <si>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</si>
  <si>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</si>
  <si>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</si>
  <si>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</si>
  <si>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</si>
  <si>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</si>
  <si>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</si>
  <si>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</si>
  <si>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</si>
  <si>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</si>
  <si>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</si>
  <si>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</si>
  <si>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</si>
  <si>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</si>
  <si>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</si>
  <si>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</si>
  <si>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</si>
  <si>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</si>
  <si>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</si>
  <si>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</si>
  <si>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</si>
  <si>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</si>
  <si>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</si>
  <si>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</si>
  <si>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</si>
  <si>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</si>
  <si>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</si>
  <si>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</si>
  <si>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</si>
  <si>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</si>
  <si>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</si>
  <si>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</si>
  <si>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</si>
  <si>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</si>
  <si>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</si>
  <si>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</si>
  <si>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</si>
  <si>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</si>
  <si>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</si>
  <si>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</si>
  <si>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</si>
  <si>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</si>
  <si>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</si>
  <si>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</si>
  <si>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</si>
  <si>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</si>
  <si>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</si>
  <si>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</si>
  <si>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</si>
  <si>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</si>
  <si>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</si>
  <si>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</si>
  <si>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</si>
  <si>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</si>
  <si>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</si>
  <si>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</si>
  <si>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</si>
  <si>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</si>
  <si>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</si>
  <si>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</si>
  <si>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</si>
  <si>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</si>
  <si>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</si>
  <si>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</si>
  <si>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</si>
  <si>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</si>
  <si>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</si>
  <si>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</si>
  <si>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</si>
  <si>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</si>
  <si>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</si>
  <si>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</si>
  <si>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</si>
  <si>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</si>
  <si>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</si>
  <si>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</si>
  <si>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</si>
  <si>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</si>
  <si>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</si>
  <si>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</si>
  <si>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</si>
  <si>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</si>
  <si>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</si>
  <si>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</si>
  <si>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</si>
  <si>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</si>
  <si>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</si>
  <si>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</si>
  <si>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</si>
  <si>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</si>
  <si>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</si>
  <si>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</si>
  <si>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</si>
  <si>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</si>
  <si>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</si>
  <si>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</si>
  <si>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</si>
  <si>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</si>
  <si>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</si>
  <si>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</si>
  <si>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</si>
  <si>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</si>
  <si>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</si>
  <si>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</si>
  <si>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</si>
  <si>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</si>
  <si>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</si>
  <si>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</si>
  <si>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</si>
  <si>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</si>
  <si>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</si>
  <si>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</si>
  <si>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</si>
  <si>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</si>
  <si>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</si>
  <si>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</si>
  <si>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</si>
  <si>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</si>
  <si>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</si>
  <si>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</si>
  <si>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</si>
  <si>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</si>
  <si>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</si>
  <si>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</si>
  <si>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</si>
  <si>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</si>
  <si>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</si>
  <si>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</si>
  <si>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</si>
  <si>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</si>
  <si>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</si>
  <si>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</si>
  <si>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</si>
  <si>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</si>
  <si>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</si>
  <si>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</si>
  <si>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</si>
  <si>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</si>
  <si>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</si>
  <si>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</si>
  <si>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</si>
  <si>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</si>
  <si>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</si>
  <si>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</si>
  <si>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</si>
  <si>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</si>
  <si>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</si>
  <si>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</si>
  <si>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</si>
  <si>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</si>
  <si>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</si>
  <si>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</si>
  <si>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</si>
  <si>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</si>
  <si>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</si>
  <si>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</si>
  <si>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</si>
  <si>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</si>
  <si>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</si>
  <si>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</si>
  <si>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</si>
  <si>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</si>
  <si>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</si>
  <si>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</si>
  <si>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</si>
  <si>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</si>
  <si>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</si>
  <si>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</si>
  <si>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</si>
  <si>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</si>
  <si>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</si>
  <si>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</si>
  <si>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</si>
  <si>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</si>
  <si>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</si>
  <si>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</si>
  <si>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</si>
  <si>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</si>
  <si>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</si>
  <si>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</si>
  <si>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</si>
  <si>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</si>
  <si>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</si>
  <si>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</si>
  <si>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</si>
  <si>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</si>
  <si>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</si>
  <si>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</si>
  <si>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</si>
  <si>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</si>
  <si>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</si>
  <si>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</si>
  <si>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</si>
  <si>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</si>
  <si>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</si>
  <si>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</si>
  <si>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</si>
  <si>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</si>
  <si>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</si>
  <si>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</si>
  <si>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</si>
  <si>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</si>
  <si>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</si>
  <si>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</si>
  <si>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</si>
  <si>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</si>
  <si>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</si>
  <si>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</si>
  <si>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</si>
  <si>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</si>
  <si>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</si>
  <si>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</si>
  <si>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</si>
  <si>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</si>
  <si>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</si>
  <si>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</si>
  <si>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</si>
  <si>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</si>
  <si>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</si>
  <si>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</si>
  <si>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</si>
  <si>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</si>
  <si>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</si>
  <si>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</si>
  <si>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</si>
  <si>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</si>
  <si>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</si>
  <si>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</si>
  <si>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</si>
  <si>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</si>
  <si>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</si>
  <si>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</si>
  <si>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</si>
  <si>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</si>
  <si>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</si>
  <si>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</si>
  <si>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</si>
  <si>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</si>
  <si>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</si>
  <si>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</si>
  <si>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</si>
  <si>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</si>
  <si>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</si>
  <si>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</si>
  <si>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</si>
  <si>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</si>
  <si>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</si>
  <si>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</si>
  <si>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</si>
  <si>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</si>
  <si>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</si>
  <si>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</si>
  <si>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</si>
  <si>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</si>
  <si>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</si>
  <si>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</si>
  <si>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</si>
  <si>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</si>
  <si>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</si>
  <si>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</si>
  <si>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</si>
  <si>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</si>
  <si>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</si>
  <si>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</si>
  <si>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</si>
  <si>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</si>
  <si>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</si>
  <si>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</si>
  <si>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</si>
  <si>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</si>
  <si>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</si>
  <si>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</si>
  <si>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</si>
  <si>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</si>
  <si>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</si>
  <si>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</si>
  <si>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</si>
  <si>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</si>
  <si>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</si>
  <si>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</si>
  <si>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</si>
  <si>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</si>
  <si>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</si>
  <si>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</si>
  <si>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</si>
  <si>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</si>
  <si>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</si>
  <si>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</si>
  <si>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</si>
  <si>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</si>
  <si>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</si>
  <si>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</si>
  <si>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</si>
  <si>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</si>
  <si>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</si>
  <si>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</si>
  <si>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</si>
  <si>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</si>
  <si>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</si>
  <si>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</si>
  <si>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</si>
  <si>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</si>
  <si>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</si>
  <si>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</si>
  <si>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</si>
  <si>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</si>
  <si>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</si>
  <si>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</si>
  <si>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</si>
  <si>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</si>
  <si>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</si>
  <si>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</si>
  <si>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</si>
  <si>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</si>
  <si>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</si>
  <si>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</si>
  <si>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</si>
  <si>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</si>
  <si>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</si>
  <si>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</si>
  <si>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</si>
  <si>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</si>
  <si>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</si>
  <si>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</si>
  <si>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</si>
  <si>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</si>
  <si>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</si>
  <si>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</si>
  <si>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</si>
  <si>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</si>
  <si>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</si>
  <si>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</si>
  <si>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</si>
  <si>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</si>
  <si>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</si>
  <si>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</si>
  <si>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</si>
  <si>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</si>
  <si>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</si>
  <si>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</si>
  <si>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</si>
  <si>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</si>
  <si>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</si>
  <si>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</si>
  <si>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</si>
  <si>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</si>
  <si>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</si>
  <si>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</si>
  <si>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</si>
  <si>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</si>
  <si>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</si>
  <si>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</si>
  <si>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</si>
  <si>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</si>
  <si>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</si>
  <si>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</si>
  <si>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</si>
  <si>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</si>
  <si>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</si>
  <si>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</si>
  <si>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</si>
  <si>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</si>
  <si>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</si>
  <si>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</si>
  <si>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</si>
  <si>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</si>
  <si>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</si>
  <si>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</si>
  <si>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</si>
  <si>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</si>
  <si>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</si>
  <si>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</si>
  <si>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</si>
  <si>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</si>
  <si>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</si>
  <si>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</si>
  <si>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</si>
  <si>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</si>
  <si>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</si>
  <si>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</si>
  <si>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</si>
  <si>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</si>
  <si>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</si>
  <si>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</si>
  <si>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</si>
  <si>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</si>
  <si>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</si>
  <si>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</si>
  <si>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</si>
  <si>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</si>
  <si>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</si>
  <si>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</si>
  <si>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</si>
  <si>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</si>
  <si>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</si>
  <si>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</si>
  <si>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</si>
  <si>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</si>
  <si>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</si>
  <si>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</si>
  <si>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</si>
  <si>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</si>
  <si>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</si>
  <si>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</si>
  <si>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</si>
  <si>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</si>
  <si>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</si>
  <si>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</si>
  <si>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</si>
  <si>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</si>
  <si>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</si>
  <si>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</si>
  <si>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</si>
  <si>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</si>
  <si>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</si>
  <si>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</si>
  <si>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</si>
  <si>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</si>
  <si>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</si>
  <si>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</si>
  <si>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</si>
  <si>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</si>
  <si>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</si>
  <si>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</si>
  <si>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</si>
  <si>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</si>
  <si>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</si>
  <si>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</si>
  <si>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</si>
  <si>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</si>
  <si>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</si>
  <si>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</si>
  <si>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</si>
  <si>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</si>
  <si>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</si>
  <si>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</si>
  <si>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</si>
  <si>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</si>
  <si>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</si>
  <si>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</si>
  <si>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</si>
  <si>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</si>
  <si>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</si>
  <si>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</si>
  <si>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</si>
  <si>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</si>
  <si>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</si>
  <si>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</si>
  <si>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</si>
  <si>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</si>
  <si>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</si>
  <si>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</si>
  <si>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</si>
  <si>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</si>
  <si>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</si>
  <si>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</si>
  <si>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</si>
  <si>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</si>
  <si>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</si>
  <si>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</si>
  <si>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</si>
  <si>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</si>
  <si>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</si>
  <si>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</si>
  <si>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</si>
  <si>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</si>
  <si>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</si>
  <si>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</si>
  <si>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</si>
  <si>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</si>
  <si>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</si>
  <si>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</si>
  <si>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</si>
  <si>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</si>
  <si>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</si>
  <si>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</si>
  <si>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</si>
  <si>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</si>
  <si>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</si>
  <si>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</si>
  <si>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</si>
  <si>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</si>
  <si>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</si>
  <si>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</si>
  <si>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</si>
  <si>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</si>
  <si>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</si>
  <si>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</si>
  <si>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</si>
  <si>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</si>
  <si>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</si>
  <si>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</si>
  <si>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</si>
  <si>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</si>
  <si>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</si>
  <si>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</si>
  <si>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</si>
  <si>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</si>
  <si>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</si>
  <si>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</si>
  <si>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</si>
  <si>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</si>
  <si>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</si>
  <si>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</si>
  <si>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</si>
  <si>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</si>
  <si>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</si>
  <si>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</si>
  <si>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</si>
  <si>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</si>
  <si>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</si>
  <si>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</si>
  <si>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</si>
  <si>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</si>
  <si>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</si>
  <si>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</si>
  <si>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</si>
  <si>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</si>
  <si>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</si>
  <si>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</si>
  <si>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</si>
  <si>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</si>
  <si>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</si>
  <si>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</si>
  <si>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</si>
  <si>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</si>
  <si>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</si>
  <si>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</si>
  <si>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</si>
  <si>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</si>
  <si>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</si>
  <si>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</si>
  <si>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</si>
  <si>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</si>
  <si>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</si>
  <si>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</si>
  <si>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</si>
  <si>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</si>
  <si>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</si>
  <si>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</si>
  <si>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</si>
  <si>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</si>
  <si>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</si>
  <si>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</si>
  <si>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</si>
  <si>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</si>
  <si>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</si>
  <si>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</si>
  <si>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</si>
  <si>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</si>
  <si>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</si>
  <si>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</si>
  <si>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</si>
  <si>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</si>
  <si>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</si>
  <si>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</si>
  <si>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</si>
  <si>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</si>
  <si>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</si>
  <si>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</si>
  <si>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</si>
  <si>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</si>
  <si>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</si>
  <si>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</si>
  <si>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</si>
  <si>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</si>
  <si>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</si>
  <si>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</si>
  <si>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</si>
  <si>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</si>
  <si>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</si>
  <si>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</si>
  <si>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</si>
  <si>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</si>
  <si>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</si>
  <si>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</si>
  <si>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</si>
  <si>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</si>
  <si>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</si>
  <si>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</si>
  <si>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</si>
  <si>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</si>
  <si>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</si>
  <si>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</si>
  <si>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</si>
  <si>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</si>
  <si>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</si>
  <si>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</si>
  <si>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</si>
  <si>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</si>
  <si>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</si>
  <si>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</si>
  <si>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</si>
  <si>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</si>
  <si>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</si>
  <si>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</si>
  <si>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</si>
  <si>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</si>
  <si>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</si>
  <si>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</si>
  <si>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</si>
  <si>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</si>
  <si>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</si>
  <si>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</si>
  <si>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</si>
  <si>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</si>
  <si>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</si>
  <si>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</si>
  <si>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</si>
  <si>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</si>
  <si>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</si>
  <si>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</si>
  <si>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</si>
  <si>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</si>
  <si>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</si>
  <si>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</si>
  <si>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</si>
  <si>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</si>
  <si>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</si>
  <si>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</si>
  <si>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</si>
  <si>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</si>
  <si>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</si>
  <si>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</si>
  <si>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</si>
  <si>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</si>
  <si>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</si>
  <si>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</si>
  <si>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</si>
  <si>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</si>
  <si>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</si>
  <si>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</si>
  <si>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</si>
  <si>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</si>
  <si>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</si>
  <si>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</si>
  <si>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</si>
  <si>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</si>
  <si>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</si>
  <si>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</si>
  <si>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</si>
  <si>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</si>
  <si>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</si>
  <si>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</si>
  <si>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</si>
  <si>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</si>
  <si>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</si>
  <si>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</si>
  <si>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</si>
  <si>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</si>
  <si>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</si>
  <si>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</si>
  <si>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</si>
  <si>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</si>
  <si>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</si>
  <si>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</si>
  <si>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</si>
  <si>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</si>
  <si>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</si>
  <si>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</si>
  <si>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</si>
  <si>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</si>
  <si>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</si>
  <si>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</si>
  <si>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</si>
  <si>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</si>
  <si>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</si>
  <si>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</si>
  <si>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</si>
  <si>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</si>
  <si>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</si>
  <si>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</si>
  <si>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</si>
  <si>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</si>
  <si>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</si>
  <si>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</si>
  <si>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</si>
  <si>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</si>
  <si>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</si>
  <si>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</si>
  <si>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</si>
  <si>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</si>
  <si>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</si>
  <si>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</si>
  <si>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</si>
  <si>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</si>
  <si>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</si>
  <si>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</si>
  <si>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</si>
  <si>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</si>
  <si>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</si>
  <si>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</si>
  <si>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</si>
  <si>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</si>
  <si>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</si>
  <si>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</si>
  <si>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</si>
  <si>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</si>
  <si>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</si>
  <si>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</si>
  <si>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</si>
  <si>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</si>
  <si>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</si>
  <si>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</si>
  <si>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</si>
  <si>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</si>
  <si>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</si>
  <si>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</si>
  <si>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</si>
  <si>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</si>
  <si>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</si>
  <si>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</si>
  <si>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</si>
  <si>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</si>
  <si>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</si>
  <si>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</si>
  <si>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</si>
  <si>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</si>
  <si>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</si>
  <si>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</si>
  <si>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</si>
  <si>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</si>
  <si>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</si>
  <si>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</si>
  <si>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</si>
  <si>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</si>
  <si>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</si>
  <si>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</si>
  <si>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</si>
  <si>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</si>
  <si>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</si>
  <si>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</si>
  <si>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</si>
  <si>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</si>
  <si>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</si>
  <si>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</si>
  <si>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</si>
  <si>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</si>
  <si>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</si>
  <si>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</si>
  <si>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</si>
  <si>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</si>
  <si>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</si>
  <si>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</si>
  <si>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</si>
  <si>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</si>
  <si>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</si>
  <si>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</si>
  <si>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</si>
  <si>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</si>
  <si>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</si>
  <si>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</si>
  <si>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</si>
  <si>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</si>
  <si>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</si>
  <si>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</si>
  <si>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</si>
  <si>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</si>
  <si>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</si>
  <si>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</si>
  <si>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</si>
  <si>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</si>
  <si>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</si>
  <si>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</si>
  <si>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</si>
  <si>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</si>
  <si>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</si>
  <si>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</si>
  <si>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</si>
  <si>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</si>
  <si>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</si>
  <si>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</si>
  <si>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</si>
  <si>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</si>
  <si>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</si>
  <si>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</si>
  <si>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</si>
  <si>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</si>
  <si>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</si>
  <si>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</si>
  <si>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</si>
  <si>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</si>
  <si>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</si>
  <si>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</si>
  <si>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</si>
  <si>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</si>
  <si>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</si>
  <si>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</si>
  <si>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</si>
  <si>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</si>
  <si>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</si>
  <si>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</si>
  <si>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</si>
  <si>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</si>
  <si>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</si>
  <si>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</si>
  <si>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</si>
  <si>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</si>
  <si>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</si>
  <si>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</si>
  <si>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</si>
  <si>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</si>
  <si>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</si>
  <si>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</si>
  <si>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</si>
  <si>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</si>
  <si>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</si>
  <si>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</si>
  <si>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</si>
  <si>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</si>
  <si>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</si>
  <si>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</si>
  <si>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</si>
  <si>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</si>
  <si>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</si>
  <si>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</si>
  <si>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</si>
  <si>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</si>
  <si>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</si>
  <si>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</si>
  <si>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</si>
  <si>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</si>
  <si>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</si>
  <si>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</si>
  <si>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</si>
  <si>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</si>
  <si>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</si>
  <si>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</si>
  <si>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</si>
  <si>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</si>
  <si>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</si>
  <si>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</si>
  <si>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</si>
  <si>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</si>
  <si>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</si>
  <si>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</si>
  <si>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</si>
  <si>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</si>
  <si>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</si>
  <si>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</si>
  <si>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</si>
  <si>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</si>
  <si>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</si>
  <si>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</si>
  <si>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</si>
  <si>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</si>
  <si>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</si>
  <si>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</si>
  <si>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</si>
  <si>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</si>
  <si>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</si>
  <si>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</si>
  <si>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</si>
  <si>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</si>
  <si>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</si>
  <si>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</si>
  <si>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</si>
  <si>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</si>
  <si>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</si>
  <si>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</si>
  <si>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</si>
  <si>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</si>
  <si>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</si>
  <si>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</si>
  <si>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</si>
  <si>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</si>
  <si>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</si>
  <si>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</si>
  <si>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</si>
  <si>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</si>
  <si>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</si>
  <si>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</si>
  <si>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</si>
  <si>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</si>
  <si>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</si>
  <si>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</si>
  <si>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</si>
  <si>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</si>
  <si>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</si>
  <si>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</si>
  <si>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</si>
  <si>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</si>
  <si>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</si>
  <si>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</si>
  <si>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</si>
  <si>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</si>
  <si>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</si>
  <si>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</si>
  <si>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</si>
  <si>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</si>
  <si>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</si>
  <si>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</si>
  <si>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</si>
  <si>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</si>
  <si>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</si>
  <si>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</si>
  <si>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</si>
  <si>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</si>
  <si>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</si>
  <si>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</si>
  <si>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</si>
  <si>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</si>
  <si>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</si>
  <si>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</si>
  <si>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</si>
  <si>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</si>
  <si>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</si>
  <si>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</si>
  <si>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</si>
  <si>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</si>
  <si>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</si>
  <si>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</si>
  <si>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</si>
  <si>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</si>
  <si>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</si>
  <si>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</si>
  <si>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</si>
  <si>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</si>
  <si>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</si>
  <si>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</si>
  <si>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</si>
  <si>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</si>
  <si>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</si>
  <si>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</si>
  <si>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</si>
  <si>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</si>
  <si>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</si>
  <si>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</si>
  <si>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</si>
  <si>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</si>
  <si>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</si>
  <si>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</si>
  <si>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</si>
  <si>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</si>
  <si>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</si>
  <si>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</si>
  <si>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</si>
  <si>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</si>
  <si>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</si>
  <si>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</si>
  <si>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</si>
  <si>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</si>
  <si>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</si>
  <si>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</si>
  <si>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</si>
  <si>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</si>
  <si>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</si>
  <si>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</si>
  <si>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</si>
  <si>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</si>
  <si>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</si>
  <si>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</si>
  <si>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</si>
  <si>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</si>
  <si>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</si>
  <si>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</si>
  <si>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</si>
  <si>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</si>
  <si>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</si>
  <si>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</si>
  <si>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</si>
  <si>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</si>
  <si>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</si>
  <si>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</si>
  <si>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</si>
  <si>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</si>
  <si>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</si>
  <si>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</si>
  <si>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</si>
  <si>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</si>
  <si>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</si>
  <si>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</si>
  <si>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</si>
  <si>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</si>
  <si>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</si>
  <si>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</si>
  <si>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</si>
  <si>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</si>
  <si>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</si>
  <si>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</si>
  <si>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</si>
  <si>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</si>
  <si>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</si>
  <si>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</si>
  <si>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</si>
  <si>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</si>
  <si>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</si>
  <si>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</si>
  <si>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</si>
  <si>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</si>
  <si>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</si>
  <si>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</si>
  <si>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</si>
  <si>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</si>
  <si>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</si>
  <si>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</si>
  <si>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</si>
  <si>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</si>
  <si>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</si>
  <si>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</si>
  <si>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</si>
  <si>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</si>
  <si>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</si>
  <si>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</si>
  <si>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</si>
  <si>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</si>
  <si>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</si>
  <si>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</si>
  <si>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</si>
  <si>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</si>
  <si>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</si>
  <si>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</si>
  <si>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</si>
  <si>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</si>
  <si>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</si>
  <si>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</si>
  <si>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</si>
  <si>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</si>
  <si>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</si>
  <si>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</si>
  <si>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</si>
  <si>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</si>
  <si>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</si>
  <si>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</si>
  <si>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</si>
  <si>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</si>
  <si>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</si>
  <si>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</si>
  <si>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</si>
  <si>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</si>
  <si>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</si>
  <si>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</si>
  <si>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</si>
  <si>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</si>
  <si>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</si>
  <si>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</si>
  <si>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</si>
  <si>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</si>
  <si>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</si>
  <si>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</si>
  <si>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</si>
  <si>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</si>
  <si>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</si>
  <si>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</si>
  <si>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</si>
  <si>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</si>
  <si>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</si>
  <si>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</si>
  <si>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</si>
  <si>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</si>
  <si>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</si>
  <si>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</si>
  <si>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</si>
  <si>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</si>
  <si>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</si>
  <si>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</si>
  <si>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</si>
  <si>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</si>
  <si>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</si>
  <si>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</si>
  <si>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</si>
  <si>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</si>
  <si>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</si>
  <si>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</si>
  <si>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</si>
  <si>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</si>
  <si>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</si>
  <si>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</si>
  <si>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</si>
  <si>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</si>
  <si>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</si>
  <si>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</si>
  <si>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</si>
  <si>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</si>
  <si>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</si>
  <si>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</si>
  <si>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</si>
  <si>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</si>
  <si>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</si>
  <si>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</si>
  <si>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</si>
  <si>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</si>
  <si>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</si>
  <si>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</si>
  <si>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</si>
  <si>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</si>
  <si>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</si>
  <si>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</si>
  <si>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</si>
  <si>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</si>
  <si>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</si>
  <si>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</si>
  <si>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</si>
  <si>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</si>
  <si>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</si>
  <si>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</si>
  <si>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</si>
  <si>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</si>
  <si>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</si>
  <si>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</si>
  <si>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</si>
  <si>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</si>
  <si>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</si>
  <si>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</si>
  <si>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</si>
  <si>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</si>
  <si>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</si>
  <si>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</si>
  <si>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</si>
  <si>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</si>
  <si>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</si>
  <si>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</si>
  <si>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</si>
  <si>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</si>
  <si>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</si>
  <si>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</si>
  <si>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</si>
  <si>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</si>
  <si>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</si>
  <si>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</si>
  <si>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</si>
  <si>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</si>
  <si>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</si>
  <si>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</si>
  <si>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</si>
  <si>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</si>
  <si>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</si>
  <si>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</si>
  <si>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</si>
  <si>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</si>
  <si>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</si>
  <si>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</si>
  <si>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</si>
  <si>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</si>
  <si>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</si>
  <si>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</si>
  <si>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</si>
  <si>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</si>
  <si>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</si>
  <si>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</si>
  <si>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</si>
  <si>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</si>
  <si>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</si>
  <si>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</si>
  <si>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</si>
  <si>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</si>
  <si>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</si>
  <si>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</si>
  <si>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</si>
  <si>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</si>
  <si>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</si>
  <si>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</si>
  <si>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</si>
  <si>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</si>
  <si>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</si>
  <si>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</si>
  <si>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</si>
  <si>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</si>
  <si>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</si>
  <si>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</si>
  <si>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</si>
  <si>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</si>
  <si>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</si>
  <si>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</si>
  <si>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</si>
  <si>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</si>
  <si>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</si>
  <si>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</si>
  <si>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</si>
  <si>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</si>
  <si>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</si>
  <si>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</si>
  <si>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</si>
  <si>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</si>
  <si>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</si>
  <si>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</si>
  <si>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</si>
  <si>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</si>
  <si>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</si>
  <si>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</si>
  <si>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</si>
  <si>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</si>
  <si>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</si>
  <si>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</si>
  <si>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</si>
  <si>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</si>
  <si>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</si>
  <si>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</si>
  <si>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</si>
  <si>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</si>
  <si>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</si>
  <si>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</si>
  <si>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</si>
  <si>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</si>
  <si>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</si>
  <si>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</si>
  <si>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</si>
  <si>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</si>
  <si>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</si>
  <si>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</si>
  <si>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</si>
  <si>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</si>
  <si>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</si>
  <si>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</si>
  <si>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</si>
  <si>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</si>
  <si>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</si>
  <si>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</si>
  <si>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</si>
  <si>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</si>
  <si>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</si>
  <si>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</si>
  <si>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</si>
  <si>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</si>
  <si>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</si>
  <si>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</si>
  <si>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</si>
  <si>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</si>
  <si>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</si>
  <si>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</si>
  <si>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</si>
  <si>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</si>
  <si>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</si>
  <si>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</si>
  <si>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</si>
  <si>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</si>
  <si>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</si>
  <si>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</si>
  <si>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</si>
  <si>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</si>
  <si>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</si>
  <si>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</si>
  <si>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</si>
  <si>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</si>
  <si>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</si>
  <si>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</si>
  <si>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</si>
  <si>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</si>
  <si>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</si>
  <si>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</si>
  <si>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</si>
  <si>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</si>
  <si>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</si>
  <si>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</si>
  <si>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</si>
  <si>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</si>
  <si>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</si>
  <si>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</si>
  <si>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</si>
  <si>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</si>
  <si>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</si>
  <si>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</si>
  <si>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</si>
  <si>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</si>
  <si>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</si>
  <si>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</si>
  <si>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</si>
  <si>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</si>
  <si>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</si>
  <si>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</si>
  <si>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</si>
  <si>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</si>
  <si>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</si>
  <si>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</si>
  <si>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</si>
  <si>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</si>
  <si>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</si>
  <si>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</si>
  <si>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</si>
  <si>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</si>
  <si>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</si>
  <si>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</si>
  <si>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</si>
  <si>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</si>
  <si>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</si>
  <si>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</si>
  <si>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</si>
  <si>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</si>
  <si>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</si>
  <si>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</si>
  <si>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</si>
  <si>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</si>
  <si>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</si>
  <si>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</si>
  <si>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</si>
  <si>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</si>
  <si>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</si>
  <si>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</si>
  <si>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</si>
  <si>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</si>
  <si>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</si>
  <si>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</si>
  <si>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</si>
  <si>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</si>
  <si>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</si>
  <si>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</si>
  <si>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</si>
  <si>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</si>
  <si>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</si>
  <si>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</si>
  <si>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</si>
  <si>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</si>
  <si>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</si>
  <si>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</si>
  <si>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</si>
  <si>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</si>
  <si>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</si>
  <si>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</si>
  <si>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</si>
  <si>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</si>
  <si>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</si>
  <si>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</si>
  <si>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</si>
  <si>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</si>
  <si>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</si>
  <si>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</si>
  <si>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</si>
  <si>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</si>
  <si>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</si>
  <si>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</si>
  <si>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</si>
  <si>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</si>
  <si>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</si>
  <si>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</si>
  <si>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</si>
  <si>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</si>
  <si>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</si>
  <si>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</si>
  <si>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</si>
  <si>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</si>
  <si>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</si>
  <si>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</si>
  <si>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</si>
  <si>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</si>
  <si>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</si>
  <si>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</si>
  <si>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</si>
  <si>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</si>
  <si>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</si>
  <si>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</si>
  <si>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</si>
  <si>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</si>
  <si>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</si>
  <si>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</si>
  <si>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</si>
  <si>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</si>
  <si>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</si>
  <si>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</si>
  <si>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</si>
  <si>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</si>
  <si>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</si>
  <si>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</si>
  <si>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</si>
  <si>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</si>
  <si>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</si>
  <si>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</si>
  <si>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</si>
  <si>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</si>
  <si>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</si>
  <si>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</si>
  <si>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</si>
  <si>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</si>
  <si>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</si>
  <si>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</si>
  <si>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</si>
  <si>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</si>
  <si>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</si>
  <si>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</si>
  <si>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</si>
  <si>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</si>
  <si>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</si>
  <si>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</si>
  <si>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</si>
  <si>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</si>
  <si>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</si>
  <si>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</si>
  <si>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</si>
  <si>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</si>
  <si>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</si>
  <si>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</si>
  <si>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</si>
  <si>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</si>
  <si>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</si>
  <si>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</si>
  <si>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</si>
  <si>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</si>
  <si>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</si>
  <si>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</si>
  <si>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</si>
  <si>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</si>
  <si>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</si>
  <si>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</si>
  <si>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</si>
  <si>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</si>
  <si>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</si>
  <si>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</si>
  <si>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</si>
  <si>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</si>
  <si>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</si>
  <si>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</si>
  <si>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</si>
  <si>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</si>
  <si>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</si>
  <si>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</si>
  <si>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</si>
  <si>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</si>
  <si>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</si>
  <si>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</si>
  <si>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</si>
  <si>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</si>
  <si>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</si>
  <si>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</si>
  <si>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</si>
  <si>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</si>
  <si>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</si>
  <si>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</si>
  <si>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</si>
  <si>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</si>
  <si>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</si>
  <si>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</si>
  <si>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</si>
  <si>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</si>
  <si>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</si>
  <si>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</si>
  <si>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</si>
  <si>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</si>
  <si>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</si>
  <si>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</si>
  <si>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</si>
  <si>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</si>
  <si>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</si>
  <si>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</si>
  <si>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</si>
  <si>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</si>
  <si>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</si>
  <si>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</si>
  <si>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</si>
  <si>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</si>
  <si>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</si>
  <si>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</si>
  <si>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</si>
  <si>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</si>
  <si>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</si>
  <si>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</si>
  <si>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</si>
  <si>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</si>
  <si>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</si>
  <si>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</si>
  <si>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</si>
  <si>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</si>
  <si>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</si>
  <si>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</si>
  <si>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</si>
  <si>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</si>
  <si>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</si>
  <si>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</si>
  <si>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</si>
  <si>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</si>
  <si>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</si>
  <si>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</si>
  <si>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</si>
  <si>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</si>
  <si>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</si>
  <si>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</si>
  <si>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</si>
  <si>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</si>
  <si>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</si>
  <si>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</si>
  <si>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</si>
  <si>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</si>
  <si>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</si>
  <si>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</si>
  <si>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</si>
  <si>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</si>
  <si>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</si>
  <si>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</si>
  <si>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</si>
  <si>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</si>
  <si>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</si>
  <si>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</si>
  <si>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</si>
  <si>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</si>
  <si>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</si>
  <si>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</si>
  <si>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</si>
  <si>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</si>
  <si>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</si>
  <si>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</si>
  <si>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</si>
  <si>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</si>
  <si>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</si>
  <si>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</si>
  <si>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</si>
  <si>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</si>
  <si>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</si>
  <si>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</si>
  <si>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</si>
  <si>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</si>
  <si>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</si>
  <si>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</si>
  <si>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</si>
  <si>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</si>
  <si>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</si>
  <si>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</si>
  <si>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</si>
  <si>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</si>
  <si>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</si>
  <si>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</si>
  <si>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</si>
  <si>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</si>
  <si>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</si>
  <si>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</si>
  <si>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</si>
  <si>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</si>
  <si>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</si>
  <si>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</si>
  <si>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</si>
  <si>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</si>
  <si>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</si>
  <si>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</si>
  <si>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</si>
  <si>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</si>
  <si>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</si>
  <si>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</si>
  <si>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</si>
  <si>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</si>
  <si>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</si>
  <si>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</si>
  <si>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</si>
  <si>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</si>
  <si>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</si>
  <si>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</si>
  <si>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</si>
  <si>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</si>
  <si>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</si>
  <si>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</si>
  <si>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</si>
  <si>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</si>
  <si>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</si>
  <si>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</si>
  <si>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</si>
  <si>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</si>
  <si>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</si>
  <si>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</si>
  <si>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</si>
  <si>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</si>
  <si>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</si>
  <si>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</si>
  <si>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</si>
  <si>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</si>
  <si>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</si>
  <si>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</si>
  <si>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</si>
  <si>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</si>
  <si>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</si>
  <si>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</si>
  <si>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</si>
  <si>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</si>
  <si>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</si>
  <si>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</si>
  <si>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</si>
  <si>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</si>
  <si>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</si>
  <si>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</si>
  <si>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</si>
  <si>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</si>
  <si>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</si>
  <si>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</si>
  <si>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</si>
  <si>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</si>
  <si>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</si>
  <si>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</si>
  <si>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</si>
  <si>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</si>
  <si>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</si>
  <si>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</si>
  <si>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</si>
  <si>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</si>
  <si>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</si>
  <si>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</si>
  <si>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</si>
  <si>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</si>
  <si>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</si>
  <si>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</si>
  <si>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</si>
  <si>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</si>
  <si>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</si>
  <si>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</si>
  <si>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</si>
  <si>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</si>
  <si>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</si>
  <si>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</si>
  <si>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</si>
  <si>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</si>
  <si>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</si>
  <si>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</si>
  <si>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</si>
  <si>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</si>
  <si>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</si>
  <si>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</si>
  <si>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</si>
  <si>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</si>
  <si>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</si>
  <si>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</si>
  <si>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</si>
  <si>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</si>
  <si>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</si>
  <si>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</si>
  <si>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</si>
  <si>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</si>
  <si>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</si>
  <si>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</si>
  <si>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</si>
  <si>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</si>
  <si>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</si>
  <si>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</si>
  <si>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</si>
  <si>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</si>
  <si>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</si>
  <si>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</si>
  <si>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</si>
  <si>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</si>
  <si>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</si>
  <si>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</si>
  <si>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</si>
  <si>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</si>
  <si>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</si>
  <si>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</si>
  <si>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</si>
  <si>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</si>
  <si>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</si>
  <si>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</si>
  <si>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</si>
  <si>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</si>
  <si>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</si>
  <si>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</si>
  <si>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</si>
  <si>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</si>
  <si>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</si>
  <si>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</si>
  <si>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</si>
  <si>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</si>
  <si>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</si>
  <si>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</si>
  <si>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</si>
  <si>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</si>
  <si>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</si>
  <si>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</si>
  <si>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</si>
  <si>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</si>
  <si>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</si>
  <si>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</si>
  <si>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</si>
  <si>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</si>
  <si>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</si>
  <si>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</si>
  <si>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</si>
  <si>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</si>
  <si>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</si>
  <si>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</si>
  <si>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</si>
  <si>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</si>
  <si>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</si>
  <si>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</si>
  <si>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</si>
  <si>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</si>
  <si>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</si>
  <si>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</si>
  <si>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</si>
  <si>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</si>
  <si>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</si>
  <si>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</si>
  <si>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</si>
  <si>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</si>
  <si>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</si>
  <si>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</si>
  <si>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</si>
  <si>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</si>
  <si>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</si>
  <si>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</si>
  <si>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</si>
  <si>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</si>
  <si>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</si>
  <si>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</si>
  <si>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</si>
  <si>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</si>
  <si>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</si>
  <si>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</si>
  <si>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</si>
  <si>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</si>
  <si>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</si>
  <si>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</si>
  <si>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</si>
  <si>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</si>
  <si>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</si>
  <si>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</si>
  <si>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</si>
  <si>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</si>
  <si>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</si>
  <si>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</si>
  <si>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</si>
  <si>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</si>
  <si>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</si>
  <si>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</si>
  <si>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</si>
  <si>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</si>
  <si>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</si>
  <si>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</si>
  <si>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</si>
  <si>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</si>
  <si>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</si>
  <si>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</si>
  <si>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</si>
  <si>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</si>
  <si>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</si>
  <si>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</si>
  <si>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</si>
  <si>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</si>
  <si>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</si>
  <si>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</si>
  <si>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</si>
  <si>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</si>
  <si>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</si>
  <si>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</si>
  <si>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</si>
  <si>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</si>
  <si>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</si>
  <si>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</si>
  <si>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</si>
  <si>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</si>
  <si>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</si>
  <si>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</si>
  <si>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</si>
  <si>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</si>
  <si>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</si>
  <si>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</si>
  <si>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</si>
  <si>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</si>
  <si>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</si>
  <si>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</si>
  <si>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</si>
  <si>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</si>
  <si>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</si>
  <si>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</si>
  <si>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</si>
  <si>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</si>
  <si>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</si>
  <si>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</si>
  <si>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</si>
  <si>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</si>
  <si>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</si>
  <si>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</si>
  <si>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</si>
  <si>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</si>
  <si>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</si>
  <si>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</si>
  <si>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</si>
  <si>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</si>
  <si>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</si>
  <si>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</si>
  <si>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</si>
  <si>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</si>
  <si>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</si>
  <si>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</si>
  <si>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</si>
  <si>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</si>
  <si>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</si>
  <si>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</si>
  <si>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</si>
  <si>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</si>
  <si>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</si>
  <si>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</si>
  <si>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</si>
  <si>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</si>
  <si>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</si>
  <si>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</si>
  <si>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</si>
  <si>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</si>
  <si>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</si>
  <si>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</si>
  <si>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</si>
  <si>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</si>
  <si>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</si>
  <si>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</si>
  <si>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</si>
  <si>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</si>
  <si>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</si>
  <si>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</si>
  <si>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</si>
  <si>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</si>
  <si>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</si>
  <si>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</si>
  <si>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</si>
  <si>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</si>
  <si>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</si>
  <si>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</si>
  <si>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</si>
  <si>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</si>
  <si>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</si>
  <si>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</si>
  <si>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</si>
  <si>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</si>
  <si>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</si>
  <si>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</si>
  <si>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</si>
  <si>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</si>
  <si>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</si>
  <si>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</si>
  <si>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</si>
  <si>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</si>
  <si>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</si>
  <si>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</si>
  <si>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</si>
  <si>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</si>
  <si>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</si>
  <si>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</si>
  <si>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</si>
  <si>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</si>
  <si>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</si>
  <si>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</si>
  <si>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</si>
  <si>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</si>
  <si>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</si>
  <si>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</si>
  <si>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</si>
  <si>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</si>
  <si>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</si>
  <si>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</si>
  <si>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</si>
  <si>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</si>
  <si>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</si>
  <si>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</si>
  <si>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</si>
  <si>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</si>
  <si>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</si>
  <si>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</si>
  <si>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</si>
  <si>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</si>
  <si>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</si>
  <si>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</si>
  <si>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</si>
  <si>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</si>
  <si>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</si>
  <si>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</si>
  <si>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</si>
  <si>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</si>
  <si>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</si>
  <si>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</si>
  <si>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</si>
  <si>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</si>
  <si>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</si>
  <si>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</si>
  <si>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</si>
  <si>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</si>
  <si>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</si>
  <si>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</si>
  <si>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</si>
  <si>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</si>
  <si>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</si>
  <si>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</si>
  <si>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</si>
  <si>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</si>
  <si>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</si>
  <si>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</si>
  <si>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</si>
  <si>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</si>
  <si>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</si>
  <si>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</si>
  <si>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</si>
  <si>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</si>
  <si>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</si>
  <si>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</si>
  <si>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</si>
  <si>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</si>
  <si>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</si>
  <si>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</si>
  <si>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</si>
  <si>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</si>
  <si>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</si>
  <si>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</si>
  <si>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</si>
  <si>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</si>
  <si>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</si>
  <si>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</si>
  <si>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</si>
  <si>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</si>
  <si>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</si>
  <si>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</si>
  <si>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</si>
  <si>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</si>
  <si>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</si>
  <si>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</si>
  <si>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</si>
  <si>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</si>
  <si>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</si>
  <si>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</si>
  <si>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</si>
  <si>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</si>
  <si>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</si>
  <si>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</si>
  <si>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</si>
  <si>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</si>
  <si>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</si>
  <si>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</si>
  <si>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</si>
  <si>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</si>
  <si>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</si>
  <si>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</si>
  <si>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</si>
  <si>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</si>
  <si>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</si>
  <si>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</si>
  <si>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</si>
  <si>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</si>
  <si>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</si>
  <si>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</si>
  <si>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</si>
  <si>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</si>
  <si>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</si>
  <si>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</si>
  <si>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</si>
  <si>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</si>
  <si>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</si>
  <si>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</si>
  <si>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</si>
  <si>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</si>
  <si>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</si>
  <si>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</si>
  <si>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</si>
  <si>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</si>
  <si>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</si>
  <si>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</si>
  <si>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</si>
  <si>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</si>
  <si>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</si>
  <si>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</si>
  <si>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</si>
  <si>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</si>
  <si>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</si>
  <si>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</si>
  <si>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</si>
  <si>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</si>
  <si>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</si>
  <si>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</si>
  <si>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</si>
  <si>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</si>
  <si>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</si>
  <si>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</si>
  <si>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</si>
  <si>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</si>
  <si>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</si>
  <si>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</si>
  <si>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</si>
  <si>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States</t>
  </si>
  <si>
    <t>Sum of Quantity</t>
  </si>
  <si>
    <t>Count of Order ID</t>
  </si>
  <si>
    <t>Sum of Profit Margin</t>
  </si>
  <si>
    <t xml:space="preserve"> </t>
  </si>
  <si>
    <t>sale</t>
  </si>
  <si>
    <t>profit</t>
  </si>
  <si>
    <t>quantity</t>
  </si>
  <si>
    <t>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</si>
</sst>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 0.00,\ &quot;K&quot;"/>
    <numFmt numFmtId="166" formatCode="_-[$$-409]* #,##0.00_ ;_-[$$-409]* \-#,##0.00\ ;_-[$$-409]* &quot;-&quot;??_ ;_-@_ "/>
    <numFmt numFmtId="167" formatCode="&quot;#&quot;\ 0"/>
    <numFmt numFmtId="169" formatCode="0.00%;0.00%;0.0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s>
  <fills count="2">
    <fill>
      <patternFill patternType="none"/>
    </fill>
    <fill>
      <patternFill patternType="gray125"/>
    </fill>
  </fills>
  <borders count="13">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2">
    <xf numFmtId="0" fontId="0" fillId="0" borderId="0"/>
    <xf numFmtId="9" fontId="3" fillId="0" borderId="0" applyFont="0" applyFill="0" applyBorder="0" applyAlignment="0" applyProtection="0"/>
  </cellStyleXfs>
  <cellXfs count="41">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6" xfId="0" applyBorder="1" applyAlignment="1">
      <alignment horizontal="left"/>
    </xf>
    <xf numFmtId="0" fontId="0" fillId="0" borderId="5" xfId="0" applyNumberFormat="1" applyBorder="1"/>
    <xf numFmtId="0" fontId="0" fillId="0" borderId="7" xfId="0" applyBorder="1"/>
    <xf numFmtId="0" fontId="0" fillId="0" borderId="1" xfId="0" applyNumberFormat="1" applyBorder="1"/>
    <xf numFmtId="0" fontId="0" fillId="0" borderId="7" xfId="0" applyNumberFormat="1" applyBorder="1"/>
    <xf numFmtId="0" fontId="0" fillId="0" borderId="6" xfId="0" applyNumberFormat="1" applyBorder="1"/>
    <xf numFmtId="0" fontId="0" fillId="0" borderId="8" xfId="0" applyNumberFormat="1" applyBorder="1"/>
    <xf numFmtId="0" fontId="0" fillId="0" borderId="0" xfId="0" pivotButton="1"/>
    <xf numFmtId="0" fontId="0" fillId="0" borderId="0" xfId="0" applyAlignment="1">
      <alignment horizontal="left"/>
    </xf>
    <xf numFmtId="165" fontId="0" fillId="0" borderId="0" xfId="0" applyNumberFormat="1"/>
    <xf numFmtId="0" fontId="0" fillId="0" borderId="2" xfId="0" applyBorder="1" applyAlignment="1">
      <alignment horizontal="left"/>
    </xf>
    <xf numFmtId="0" fontId="0" fillId="0" borderId="4" xfId="0" applyNumberFormat="1" applyBorder="1"/>
    <xf numFmtId="0" fontId="1" fillId="0" borderId="0" xfId="0" applyFont="1"/>
    <xf numFmtId="0" fontId="1" fillId="0" borderId="0" xfId="0" applyFont="1" applyFill="1" applyBorder="1"/>
    <xf numFmtId="10" fontId="0" fillId="0" borderId="3" xfId="0" applyNumberFormat="1" applyBorder="1"/>
    <xf numFmtId="10" fontId="0" fillId="0" borderId="4" xfId="0" applyNumberFormat="1" applyBorder="1"/>
    <xf numFmtId="10" fontId="0" fillId="0" borderId="5" xfId="0" applyNumberFormat="1" applyBorder="1"/>
    <xf numFmtId="0" fontId="0" fillId="0" borderId="2" xfId="0" applyNumberFormat="1" applyBorder="1"/>
    <xf numFmtId="0" fontId="0" fillId="0" borderId="9"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0" xfId="0"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0" xfId="0" applyFont="1" applyFill="1" applyBorder="1" applyAlignment="1">
      <alignment horizontal="left"/>
    </xf>
    <xf numFmtId="169" fontId="0" fillId="0" borderId="0" xfId="1" applyNumberFormat="1" applyFont="1"/>
    <xf numFmtId="165" fontId="0" fillId="0" borderId="3" xfId="0" applyNumberFormat="1" applyBorder="1"/>
    <xf numFmtId="165" fontId="0" fillId="0" borderId="4" xfId="0" applyNumberFormat="1" applyBorder="1"/>
    <xf numFmtId="165" fontId="0" fillId="0" borderId="5" xfId="0" applyNumberFormat="1" applyBorder="1"/>
  </cellXfs>
  <cellStyles count="2">
    <cellStyle name="Normal" xfId="0" builtinId="0"/>
    <cellStyle name="Percent" xfId="1" builtinId="5"/>
  </cellStyles>
  <dxfs count="36">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numFmt numFmtId="165" formatCode="\$\ 0.00,\ &quot;K&quot;"/>
    </dxf>
    <dxf>
      <font>
        <color theme="9"/>
      </font>
    </dxf>
    <dxf>
      <font>
        <color rgb="FFC00000"/>
      </font>
    </dxf>
    <dxf>
      <font>
        <color theme="9"/>
      </font>
    </dxf>
    <dxf>
      <font>
        <color rgb="FFC00000"/>
      </font>
    </dxf>
    <dxf>
      <font>
        <color theme="9"/>
      </font>
    </dxf>
    <dxf>
      <font>
        <color rgb="FFC00000"/>
      </font>
    </dxf>
    <dxf>
      <font>
        <color rgb="FFC00000"/>
      </font>
    </dxf>
    <dxf>
      <font>
        <color theme="9"/>
      </font>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5"/>
      <tableStyleElement type="firstRowStripe" dxfId="34"/>
      <tableStyleElement type="secondRow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Combo!$B$3</c:f>
              <c:strCache>
                <c:ptCount val="1"/>
                <c:pt idx="0">
                  <c:v>Sum of Sales</c:v>
                </c:pt>
              </c:strCache>
            </c:strRef>
          </c:tx>
          <c:spPr>
            <a:ln w="28575" cap="rnd">
              <a:solidFill>
                <a:schemeClr val="accent1"/>
              </a:solidFill>
              <a:round/>
            </a:ln>
            <a:effectLst/>
          </c:spPr>
          <c:marker>
            <c:symbol val="none"/>
          </c:marke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 0.00,\ "K"</c:formatCode>
                <c:ptCount val="12"/>
                <c:pt idx="0">
                  <c:v>3382.4639999999999</c:v>
                </c:pt>
                <c:pt idx="1">
                  <c:v>2765.9930000000004</c:v>
                </c:pt>
                <c:pt idx="2">
                  <c:v>16131.282399999996</c:v>
                </c:pt>
                <c:pt idx="3">
                  <c:v>4121.0440000000008</c:v>
                </c:pt>
                <c:pt idx="4">
                  <c:v>5454.9394999999986</c:v>
                </c:pt>
                <c:pt idx="5">
                  <c:v>9404.0889999999981</c:v>
                </c:pt>
                <c:pt idx="6">
                  <c:v>7191.7</c:v>
                </c:pt>
                <c:pt idx="7">
                  <c:v>11455.759200000002</c:v>
                </c:pt>
                <c:pt idx="8">
                  <c:v>16604.560999999994</c:v>
                </c:pt>
                <c:pt idx="9">
                  <c:v>8646.3689999999988</c:v>
                </c:pt>
                <c:pt idx="10">
                  <c:v>27299.644800000005</c:v>
                </c:pt>
                <c:pt idx="11">
                  <c:v>16299.460999999996</c:v>
                </c:pt>
              </c:numCache>
            </c:numRef>
          </c:val>
          <c:smooth val="0"/>
          <c:extLst>
            <c:ext xmlns:c16="http://schemas.microsoft.com/office/drawing/2014/chart" uri="{C3380CC4-5D6E-409C-BE32-E72D297353CC}">
              <c16:uniqueId val="{00000000-B797-4544-940D-31B2A26196EC}"/>
            </c:ext>
          </c:extLst>
        </c:ser>
        <c:dLbls>
          <c:showLegendKey val="0"/>
          <c:showVal val="0"/>
          <c:showCatName val="0"/>
          <c:showSerName val="0"/>
          <c:showPercent val="0"/>
          <c:showBubbleSize val="0"/>
        </c:dLbls>
        <c:marker val="1"/>
        <c:smooth val="0"/>
        <c:axId val="1665014287"/>
        <c:axId val="1664698799"/>
      </c:lineChart>
      <c:lineChart>
        <c:grouping val="standard"/>
        <c:varyColors val="0"/>
        <c:ser>
          <c:idx val="1"/>
          <c:order val="1"/>
          <c:tx>
            <c:strRef>
              <c:f>Combo!$C$3</c:f>
              <c:strCache>
                <c:ptCount val="1"/>
                <c:pt idx="0">
                  <c:v>Sum of Profit</c:v>
                </c:pt>
              </c:strCache>
            </c:strRef>
          </c:tx>
          <c:spPr>
            <a:ln w="28575" cap="rnd">
              <a:solidFill>
                <a:schemeClr val="accent2"/>
              </a:solidFill>
              <a:round/>
            </a:ln>
            <a:effectLst/>
          </c:spPr>
          <c:marker>
            <c:symbol val="none"/>
          </c:marke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 0.00,\ "K"</c:formatCode>
                <c:ptCount val="12"/>
                <c:pt idx="0">
                  <c:v>-863.38240000000019</c:v>
                </c:pt>
                <c:pt idx="1">
                  <c:v>488.01990000000001</c:v>
                </c:pt>
                <c:pt idx="2">
                  <c:v>3906.3353999999999</c:v>
                </c:pt>
                <c:pt idx="3">
                  <c:v>563.12929999999994</c:v>
                </c:pt>
                <c:pt idx="4">
                  <c:v>678.36899999999935</c:v>
                </c:pt>
                <c:pt idx="5">
                  <c:v>517.99919999999986</c:v>
                </c:pt>
                <c:pt idx="6">
                  <c:v>907.16709999999966</c:v>
                </c:pt>
                <c:pt idx="7">
                  <c:v>1644.0792999999996</c:v>
                </c:pt>
                <c:pt idx="8">
                  <c:v>2817.9514000000004</c:v>
                </c:pt>
                <c:pt idx="9">
                  <c:v>1386.2609000000004</c:v>
                </c:pt>
                <c:pt idx="10">
                  <c:v>5147.285899999998</c:v>
                </c:pt>
                <c:pt idx="11">
                  <c:v>3495.1098000000002</c:v>
                </c:pt>
              </c:numCache>
            </c:numRef>
          </c:val>
          <c:smooth val="0"/>
          <c:extLst>
            <c:ext xmlns:c16="http://schemas.microsoft.com/office/drawing/2014/chart" uri="{C3380CC4-5D6E-409C-BE32-E72D297353CC}">
              <c16:uniqueId val="{00000001-B797-4544-940D-31B2A26196EC}"/>
            </c:ext>
          </c:extLst>
        </c:ser>
        <c:dLbls>
          <c:showLegendKey val="0"/>
          <c:showVal val="0"/>
          <c:showCatName val="0"/>
          <c:showSerName val="0"/>
          <c:showPercent val="0"/>
          <c:showBubbleSize val="0"/>
        </c:dLbls>
        <c:marker val="1"/>
        <c:smooth val="0"/>
        <c:axId val="1667919663"/>
        <c:axId val="1664699759"/>
      </c:lineChart>
      <c:catAx>
        <c:axId val="166501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698799"/>
        <c:crosses val="autoZero"/>
        <c:auto val="1"/>
        <c:lblAlgn val="ctr"/>
        <c:lblOffset val="100"/>
        <c:noMultiLvlLbl val="0"/>
      </c:catAx>
      <c:valAx>
        <c:axId val="1664698799"/>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014287"/>
        <c:crosses val="autoZero"/>
        <c:crossBetween val="between"/>
      </c:valAx>
      <c:valAx>
        <c:axId val="1664699759"/>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19663"/>
        <c:crosses val="max"/>
        <c:crossBetween val="between"/>
      </c:valAx>
      <c:catAx>
        <c:axId val="1667919663"/>
        <c:scaling>
          <c:orientation val="minMax"/>
        </c:scaling>
        <c:delete val="1"/>
        <c:axPos val="b"/>
        <c:numFmt formatCode="General" sourceLinked="1"/>
        <c:majorTickMark val="out"/>
        <c:minorTickMark val="none"/>
        <c:tickLblPos val="nextTo"/>
        <c:crossAx val="1664699759"/>
        <c:auto val="1"/>
        <c:lblAlgn val="ctr"/>
        <c:lblOffset val="100"/>
        <c:noMultiLvlLbl val="0"/>
      </c:catAx>
      <c:spPr>
        <a:noFill/>
        <a:ln>
          <a:noFill/>
        </a:ln>
        <a:effectLst/>
      </c:spPr>
    </c:plotArea>
    <c:legend>
      <c:legendPos val="r"/>
      <c:layout>
        <c:manualLayout>
          <c:xMode val="edge"/>
          <c:yMode val="edge"/>
          <c:x val="0.78304389481989611"/>
          <c:y val="0.10205421739256761"/>
          <c:w val="0.21695608165840705"/>
          <c:h val="0.130814869071598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3382.4639999999999</c:v>
                </c:pt>
                <c:pt idx="1">
                  <c:v>2765.9930000000004</c:v>
                </c:pt>
                <c:pt idx="2">
                  <c:v>16131.282399999996</c:v>
                </c:pt>
                <c:pt idx="3">
                  <c:v>4121.0440000000008</c:v>
                </c:pt>
                <c:pt idx="4">
                  <c:v>5454.9394999999986</c:v>
                </c:pt>
                <c:pt idx="5">
                  <c:v>9404.0889999999981</c:v>
                </c:pt>
                <c:pt idx="6">
                  <c:v>7191.7</c:v>
                </c:pt>
                <c:pt idx="7">
                  <c:v>11455.759200000002</c:v>
                </c:pt>
                <c:pt idx="8">
                  <c:v>16604.560999999994</c:v>
                </c:pt>
                <c:pt idx="9">
                  <c:v>8646.3689999999988</c:v>
                </c:pt>
                <c:pt idx="10">
                  <c:v>27299.644800000005</c:v>
                </c:pt>
                <c:pt idx="11">
                  <c:v>16299.460999999996</c:v>
                </c:pt>
              </c:numCache>
            </c:numRef>
          </c:val>
          <c:smooth val="0"/>
          <c:extLst>
            <c:ext xmlns:c16="http://schemas.microsoft.com/office/drawing/2014/chart" uri="{C3380CC4-5D6E-409C-BE32-E72D297353CC}">
              <c16:uniqueId val="{00000000-AA41-4699-8543-50658F0F0D72}"/>
            </c:ext>
          </c:extLst>
        </c:ser>
        <c:dLbls>
          <c:showLegendKey val="0"/>
          <c:showVal val="0"/>
          <c:showCatName val="0"/>
          <c:showSerName val="0"/>
          <c:showPercent val="0"/>
          <c:showBubbleSize val="0"/>
        </c:dLbls>
        <c:smooth val="0"/>
        <c:axId val="1865081839"/>
        <c:axId val="1894015375"/>
      </c:lineChart>
      <c:catAx>
        <c:axId val="1865081839"/>
        <c:scaling>
          <c:orientation val="minMax"/>
        </c:scaling>
        <c:delete val="1"/>
        <c:axPos val="b"/>
        <c:numFmt formatCode="General" sourceLinked="1"/>
        <c:majorTickMark val="none"/>
        <c:minorTickMark val="none"/>
        <c:tickLblPos val="nextTo"/>
        <c:crossAx val="1894015375"/>
        <c:crosses val="autoZero"/>
        <c:auto val="1"/>
        <c:lblAlgn val="ctr"/>
        <c:lblOffset val="100"/>
        <c:noMultiLvlLbl val="0"/>
      </c:catAx>
      <c:valAx>
        <c:axId val="1894015375"/>
        <c:scaling>
          <c:orientation val="minMax"/>
        </c:scaling>
        <c:delete val="1"/>
        <c:axPos val="l"/>
        <c:numFmt formatCode="General" sourceLinked="1"/>
        <c:majorTickMark val="none"/>
        <c:minorTickMark val="none"/>
        <c:tickLblPos val="nextTo"/>
        <c:crossAx val="186508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-863.38240000000019</c:v>
                </c:pt>
                <c:pt idx="1">
                  <c:v>488.01990000000001</c:v>
                </c:pt>
                <c:pt idx="2">
                  <c:v>3906.3353999999999</c:v>
                </c:pt>
                <c:pt idx="3">
                  <c:v>563.12929999999994</c:v>
                </c:pt>
                <c:pt idx="4">
                  <c:v>678.36899999999935</c:v>
                </c:pt>
                <c:pt idx="5">
                  <c:v>517.99919999999986</c:v>
                </c:pt>
                <c:pt idx="6">
                  <c:v>907.16709999999966</c:v>
                </c:pt>
                <c:pt idx="7">
                  <c:v>1644.0792999999996</c:v>
                </c:pt>
                <c:pt idx="8">
                  <c:v>2817.9514000000004</c:v>
                </c:pt>
                <c:pt idx="9">
                  <c:v>1386.2609000000004</c:v>
                </c:pt>
                <c:pt idx="10">
                  <c:v>5147.285899999998</c:v>
                </c:pt>
                <c:pt idx="11">
                  <c:v>3495.1098000000002</c:v>
                </c:pt>
              </c:numCache>
            </c:numRef>
          </c:val>
          <c:smooth val="0"/>
          <c:extLst>
            <c:ext xmlns:c16="http://schemas.microsoft.com/office/drawing/2014/chart" uri="{C3380CC4-5D6E-409C-BE32-E72D297353CC}">
              <c16:uniqueId val="{00000000-D336-4EB3-AFF9-04F6A1751C6E}"/>
            </c:ext>
          </c:extLst>
        </c:ser>
        <c:dLbls>
          <c:showLegendKey val="0"/>
          <c:showVal val="0"/>
          <c:showCatName val="0"/>
          <c:showSerName val="0"/>
          <c:showPercent val="0"/>
          <c:showBubbleSize val="0"/>
        </c:dLbls>
        <c:smooth val="0"/>
        <c:axId val="1865093903"/>
        <c:axId val="1893982735"/>
      </c:lineChart>
      <c:catAx>
        <c:axId val="1865093903"/>
        <c:scaling>
          <c:orientation val="minMax"/>
        </c:scaling>
        <c:delete val="1"/>
        <c:axPos val="b"/>
        <c:numFmt formatCode="General" sourceLinked="1"/>
        <c:majorTickMark val="none"/>
        <c:minorTickMark val="none"/>
        <c:tickLblPos val="nextTo"/>
        <c:crossAx val="1893982735"/>
        <c:crosses val="autoZero"/>
        <c:auto val="1"/>
        <c:lblAlgn val="ctr"/>
        <c:lblOffset val="100"/>
        <c:noMultiLvlLbl val="0"/>
      </c:catAx>
      <c:valAx>
        <c:axId val="1893982735"/>
        <c:scaling>
          <c:orientation val="minMax"/>
        </c:scaling>
        <c:delete val="1"/>
        <c:axPos val="l"/>
        <c:numFmt formatCode="General" sourceLinked="1"/>
        <c:majorTickMark val="none"/>
        <c:minorTickMark val="none"/>
        <c:tickLblPos val="nextTo"/>
        <c:crossAx val="186509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95</c:v>
                </c:pt>
                <c:pt idx="1">
                  <c:v>81</c:v>
                </c:pt>
                <c:pt idx="2">
                  <c:v>184</c:v>
                </c:pt>
                <c:pt idx="3">
                  <c:v>122</c:v>
                </c:pt>
                <c:pt idx="4">
                  <c:v>156</c:v>
                </c:pt>
                <c:pt idx="5">
                  <c:v>163</c:v>
                </c:pt>
                <c:pt idx="6">
                  <c:v>162</c:v>
                </c:pt>
                <c:pt idx="7">
                  <c:v>181</c:v>
                </c:pt>
                <c:pt idx="8">
                  <c:v>362</c:v>
                </c:pt>
                <c:pt idx="9">
                  <c:v>214</c:v>
                </c:pt>
                <c:pt idx="10">
                  <c:v>397</c:v>
                </c:pt>
                <c:pt idx="11">
                  <c:v>296</c:v>
                </c:pt>
              </c:numCache>
            </c:numRef>
          </c:val>
          <c:smooth val="0"/>
          <c:extLst>
            <c:ext xmlns:c16="http://schemas.microsoft.com/office/drawing/2014/chart" uri="{C3380CC4-5D6E-409C-BE32-E72D297353CC}">
              <c16:uniqueId val="{00000000-E2F4-4B0A-9664-E9BDCAE31465}"/>
            </c:ext>
          </c:extLst>
        </c:ser>
        <c:dLbls>
          <c:showLegendKey val="0"/>
          <c:showVal val="0"/>
          <c:showCatName val="0"/>
          <c:showSerName val="0"/>
          <c:showPercent val="0"/>
          <c:showBubbleSize val="0"/>
        </c:dLbls>
        <c:smooth val="0"/>
        <c:axId val="1865085551"/>
        <c:axId val="1894051375"/>
      </c:lineChart>
      <c:catAx>
        <c:axId val="1865085551"/>
        <c:scaling>
          <c:orientation val="minMax"/>
        </c:scaling>
        <c:delete val="1"/>
        <c:axPos val="b"/>
        <c:numFmt formatCode="General" sourceLinked="1"/>
        <c:majorTickMark val="none"/>
        <c:minorTickMark val="none"/>
        <c:tickLblPos val="nextTo"/>
        <c:crossAx val="1894051375"/>
        <c:crosses val="autoZero"/>
        <c:auto val="1"/>
        <c:lblAlgn val="ctr"/>
        <c:lblOffset val="100"/>
        <c:noMultiLvlLbl val="0"/>
      </c:catAx>
      <c:valAx>
        <c:axId val="1894051375"/>
        <c:scaling>
          <c:orientation val="minMax"/>
        </c:scaling>
        <c:delete val="1"/>
        <c:axPos val="l"/>
        <c:numFmt formatCode="General" sourceLinked="1"/>
        <c:majorTickMark val="none"/>
        <c:minorTickMark val="none"/>
        <c:tickLblPos val="nextTo"/>
        <c:crossAx val="186508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26</c:v>
                </c:pt>
                <c:pt idx="1">
                  <c:v>23</c:v>
                </c:pt>
                <c:pt idx="2">
                  <c:v>49</c:v>
                </c:pt>
                <c:pt idx="3">
                  <c:v>40</c:v>
                </c:pt>
                <c:pt idx="4">
                  <c:v>41</c:v>
                </c:pt>
                <c:pt idx="5">
                  <c:v>40</c:v>
                </c:pt>
                <c:pt idx="6">
                  <c:v>40</c:v>
                </c:pt>
                <c:pt idx="7">
                  <c:v>48</c:v>
                </c:pt>
                <c:pt idx="8">
                  <c:v>104</c:v>
                </c:pt>
                <c:pt idx="9">
                  <c:v>49</c:v>
                </c:pt>
                <c:pt idx="10">
                  <c:v>98</c:v>
                </c:pt>
                <c:pt idx="11">
                  <c:v>78</c:v>
                </c:pt>
              </c:numCache>
            </c:numRef>
          </c:val>
          <c:smooth val="0"/>
          <c:extLst>
            <c:ext xmlns:c16="http://schemas.microsoft.com/office/drawing/2014/chart" uri="{C3380CC4-5D6E-409C-BE32-E72D297353CC}">
              <c16:uniqueId val="{00000000-8BEC-466E-927A-D319536804F3}"/>
            </c:ext>
          </c:extLst>
        </c:ser>
        <c:dLbls>
          <c:showLegendKey val="0"/>
          <c:showVal val="0"/>
          <c:showCatName val="0"/>
          <c:showSerName val="0"/>
          <c:showPercent val="0"/>
          <c:showBubbleSize val="0"/>
        </c:dLbls>
        <c:smooth val="0"/>
        <c:axId val="1865096687"/>
        <c:axId val="1893956335"/>
      </c:lineChart>
      <c:catAx>
        <c:axId val="1865096687"/>
        <c:scaling>
          <c:orientation val="minMax"/>
        </c:scaling>
        <c:delete val="1"/>
        <c:axPos val="b"/>
        <c:numFmt formatCode="General" sourceLinked="1"/>
        <c:majorTickMark val="none"/>
        <c:minorTickMark val="none"/>
        <c:tickLblPos val="nextTo"/>
        <c:crossAx val="1893956335"/>
        <c:crosses val="autoZero"/>
        <c:auto val="1"/>
        <c:lblAlgn val="ctr"/>
        <c:lblOffset val="100"/>
        <c:noMultiLvlLbl val="0"/>
      </c:catAx>
      <c:valAx>
        <c:axId val="1893956335"/>
        <c:scaling>
          <c:orientation val="minMax"/>
        </c:scaling>
        <c:delete val="1"/>
        <c:axPos val="l"/>
        <c:numFmt formatCode="General" sourceLinked="1"/>
        <c:majorTickMark val="none"/>
        <c:minorTickMark val="none"/>
        <c:tickLblPos val="nextTo"/>
        <c:crossAx val="186509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-0.25525250231783697</c:v>
                </c:pt>
                <c:pt idx="1">
                  <c:v>0.1764356959688618</c:v>
                </c:pt>
                <c:pt idx="2">
                  <c:v>0.24215901148689833</c:v>
                </c:pt>
                <c:pt idx="3">
                  <c:v>0.13664724278605125</c:v>
                </c:pt>
                <c:pt idx="4">
                  <c:v>0.12435866612269476</c:v>
                </c:pt>
                <c:pt idx="5">
                  <c:v>5.508233705572118E-2</c:v>
                </c:pt>
                <c:pt idx="6">
                  <c:v>0.12614084291613939</c:v>
                </c:pt>
                <c:pt idx="7">
                  <c:v>0.14351552536125231</c:v>
                </c:pt>
                <c:pt idx="8">
                  <c:v>0.16970947922079971</c:v>
                </c:pt>
                <c:pt idx="9">
                  <c:v>0.16032867669654172</c:v>
                </c:pt>
                <c:pt idx="10">
                  <c:v>0.18854772425463928</c:v>
                </c:pt>
                <c:pt idx="11">
                  <c:v>0.21443100480439206</c:v>
                </c:pt>
              </c:numCache>
            </c:numRef>
          </c:val>
          <c:smooth val="0"/>
          <c:extLst>
            <c:ext xmlns:c16="http://schemas.microsoft.com/office/drawing/2014/chart" uri="{C3380CC4-5D6E-409C-BE32-E72D297353CC}">
              <c16:uniqueId val="{00000000-07E1-4F43-A9B1-A7F83364BE2A}"/>
            </c:ext>
          </c:extLst>
        </c:ser>
        <c:dLbls>
          <c:showLegendKey val="0"/>
          <c:showVal val="0"/>
          <c:showCatName val="0"/>
          <c:showSerName val="0"/>
          <c:showPercent val="0"/>
          <c:showBubbleSize val="0"/>
        </c:dLbls>
        <c:smooth val="0"/>
        <c:axId val="1893772111"/>
        <c:axId val="1893975055"/>
      </c:lineChart>
      <c:catAx>
        <c:axId val="1893772111"/>
        <c:scaling>
          <c:orientation val="minMax"/>
        </c:scaling>
        <c:delete val="1"/>
        <c:axPos val="b"/>
        <c:numFmt formatCode="General" sourceLinked="1"/>
        <c:majorTickMark val="none"/>
        <c:minorTickMark val="none"/>
        <c:tickLblPos val="nextTo"/>
        <c:crossAx val="1893975055"/>
        <c:crosses val="autoZero"/>
        <c:auto val="1"/>
        <c:lblAlgn val="ctr"/>
        <c:lblOffset val="100"/>
        <c:noMultiLvlLbl val="0"/>
      </c:catAx>
      <c:valAx>
        <c:axId val="1893975055"/>
        <c:scaling>
          <c:orientation val="minMax"/>
        </c:scaling>
        <c:delete val="1"/>
        <c:axPos val="l"/>
        <c:numFmt formatCode="General" sourceLinked="1"/>
        <c:majorTickMark val="none"/>
        <c:minorTickMark val="none"/>
        <c:tickLblPos val="nextTo"/>
        <c:crossAx val="189377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Pie!$A$4:$A$7</c:f>
              <c:strCache>
                <c:ptCount val="3"/>
                <c:pt idx="0">
                  <c:v>Furniture</c:v>
                </c:pt>
                <c:pt idx="1">
                  <c:v>Office Supplies</c:v>
                </c:pt>
                <c:pt idx="2">
                  <c:v>Technology</c:v>
                </c:pt>
              </c:strCache>
            </c:strRef>
          </c:cat>
          <c:val>
            <c:numRef>
              <c:f>Pie!$B$4:$B$7</c:f>
              <c:numCache>
                <c:formatCode>0.00%</c:formatCode>
                <c:ptCount val="3"/>
                <c:pt idx="0">
                  <c:v>0.35695904959938229</c:v>
                </c:pt>
                <c:pt idx="1">
                  <c:v>0.27106161071779922</c:v>
                </c:pt>
                <c:pt idx="2">
                  <c:v>0.37197933968281843</c:v>
                </c:pt>
              </c:numCache>
            </c:numRef>
          </c:val>
          <c:extLst>
            <c:ext xmlns:c16="http://schemas.microsoft.com/office/drawing/2014/chart" uri="{C3380CC4-5D6E-409C-BE32-E72D297353CC}">
              <c16:uniqueId val="{00000000-F71E-410E-BB16-C9B7358FF5C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Bookcases</c:v>
                </c:pt>
                <c:pt idx="1">
                  <c:v>Copiers</c:v>
                </c:pt>
                <c:pt idx="2">
                  <c:v>Storage</c:v>
                </c:pt>
                <c:pt idx="3">
                  <c:v>Chairs</c:v>
                </c:pt>
                <c:pt idx="4">
                  <c:v>Phones</c:v>
                </c:pt>
              </c:strCache>
            </c:strRef>
          </c:cat>
          <c:val>
            <c:numRef>
              <c:f>'top 5'!$B$4:$B$9</c:f>
              <c:numCache>
                <c:formatCode>\$\ 0.00,\ "K"</c:formatCode>
                <c:ptCount val="5"/>
                <c:pt idx="0">
                  <c:v>11145.522899999998</c:v>
                </c:pt>
                <c:pt idx="1">
                  <c:v>13229.764000000001</c:v>
                </c:pt>
                <c:pt idx="2">
                  <c:v>13692.678000000002</c:v>
                </c:pt>
                <c:pt idx="3">
                  <c:v>18331.226999999995</c:v>
                </c:pt>
                <c:pt idx="4">
                  <c:v>20376.386000000002</c:v>
                </c:pt>
              </c:numCache>
            </c:numRef>
          </c:val>
          <c:extLst>
            <c:ext xmlns:c16="http://schemas.microsoft.com/office/drawing/2014/chart" uri="{C3380CC4-5D6E-409C-BE32-E72D297353CC}">
              <c16:uniqueId val="{00000000-7F05-4768-A0B4-614DA309A6FC}"/>
            </c:ext>
          </c:extLst>
        </c:ser>
        <c:dLbls>
          <c:dLblPos val="inEnd"/>
          <c:showLegendKey val="0"/>
          <c:showVal val="1"/>
          <c:showCatName val="0"/>
          <c:showSerName val="0"/>
          <c:showPercent val="0"/>
          <c:showBubbleSize val="0"/>
        </c:dLbls>
        <c:gapWidth val="182"/>
        <c:axId val="1885561103"/>
        <c:axId val="1893946255"/>
      </c:barChart>
      <c:catAx>
        <c:axId val="188556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946255"/>
        <c:crosses val="autoZero"/>
        <c:auto val="1"/>
        <c:lblAlgn val="ctr"/>
        <c:lblOffset val="100"/>
        <c:noMultiLvlLbl val="0"/>
      </c:catAx>
      <c:valAx>
        <c:axId val="1893946255"/>
        <c:scaling>
          <c:orientation val="minMax"/>
        </c:scaling>
        <c:delete val="0"/>
        <c:axPos val="b"/>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56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3382.4639999999999</c:v>
                </c:pt>
                <c:pt idx="1">
                  <c:v>2765.9930000000004</c:v>
                </c:pt>
                <c:pt idx="2">
                  <c:v>16131.282399999996</c:v>
                </c:pt>
                <c:pt idx="3">
                  <c:v>4121.0440000000008</c:v>
                </c:pt>
                <c:pt idx="4">
                  <c:v>5454.9394999999986</c:v>
                </c:pt>
                <c:pt idx="5">
                  <c:v>9404.0889999999981</c:v>
                </c:pt>
                <c:pt idx="6">
                  <c:v>7191.7</c:v>
                </c:pt>
                <c:pt idx="7">
                  <c:v>11455.759200000002</c:v>
                </c:pt>
                <c:pt idx="8">
                  <c:v>16604.560999999994</c:v>
                </c:pt>
                <c:pt idx="9">
                  <c:v>8646.3689999999988</c:v>
                </c:pt>
                <c:pt idx="10">
                  <c:v>27299.644800000005</c:v>
                </c:pt>
                <c:pt idx="11">
                  <c:v>16299.460999999996</c:v>
                </c:pt>
              </c:numCache>
            </c:numRef>
          </c:val>
          <c:smooth val="0"/>
          <c:extLst>
            <c:ext xmlns:c16="http://schemas.microsoft.com/office/drawing/2014/chart" uri="{C3380CC4-5D6E-409C-BE32-E72D297353CC}">
              <c16:uniqueId val="{00000000-7786-4E83-BF9B-2932A61C3A45}"/>
            </c:ext>
          </c:extLst>
        </c:ser>
        <c:dLbls>
          <c:showLegendKey val="0"/>
          <c:showVal val="0"/>
          <c:showCatName val="0"/>
          <c:showSerName val="0"/>
          <c:showPercent val="0"/>
          <c:showBubbleSize val="0"/>
        </c:dLbls>
        <c:smooth val="0"/>
        <c:axId val="1865081839"/>
        <c:axId val="1894015375"/>
      </c:lineChart>
      <c:catAx>
        <c:axId val="1865081839"/>
        <c:scaling>
          <c:orientation val="minMax"/>
        </c:scaling>
        <c:delete val="1"/>
        <c:axPos val="b"/>
        <c:numFmt formatCode="General" sourceLinked="1"/>
        <c:majorTickMark val="none"/>
        <c:minorTickMark val="none"/>
        <c:tickLblPos val="nextTo"/>
        <c:crossAx val="1894015375"/>
        <c:crosses val="autoZero"/>
        <c:auto val="1"/>
        <c:lblAlgn val="ctr"/>
        <c:lblOffset val="100"/>
        <c:noMultiLvlLbl val="0"/>
      </c:catAx>
      <c:valAx>
        <c:axId val="1894015375"/>
        <c:scaling>
          <c:orientation val="minMax"/>
        </c:scaling>
        <c:delete val="1"/>
        <c:axPos val="l"/>
        <c:numFmt formatCode="General" sourceLinked="1"/>
        <c:majorTickMark val="none"/>
        <c:minorTickMark val="none"/>
        <c:tickLblPos val="nextTo"/>
        <c:crossAx val="186508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-863.38240000000019</c:v>
                </c:pt>
                <c:pt idx="1">
                  <c:v>488.01990000000001</c:v>
                </c:pt>
                <c:pt idx="2">
                  <c:v>3906.3353999999999</c:v>
                </c:pt>
                <c:pt idx="3">
                  <c:v>563.12929999999994</c:v>
                </c:pt>
                <c:pt idx="4">
                  <c:v>678.36899999999935</c:v>
                </c:pt>
                <c:pt idx="5">
                  <c:v>517.99919999999986</c:v>
                </c:pt>
                <c:pt idx="6">
                  <c:v>907.16709999999966</c:v>
                </c:pt>
                <c:pt idx="7">
                  <c:v>1644.0792999999996</c:v>
                </c:pt>
                <c:pt idx="8">
                  <c:v>2817.9514000000004</c:v>
                </c:pt>
                <c:pt idx="9">
                  <c:v>1386.2609000000004</c:v>
                </c:pt>
                <c:pt idx="10">
                  <c:v>5147.285899999998</c:v>
                </c:pt>
                <c:pt idx="11">
                  <c:v>3495.1098000000002</c:v>
                </c:pt>
              </c:numCache>
            </c:numRef>
          </c:val>
          <c:smooth val="0"/>
          <c:extLst>
            <c:ext xmlns:c16="http://schemas.microsoft.com/office/drawing/2014/chart" uri="{C3380CC4-5D6E-409C-BE32-E72D297353CC}">
              <c16:uniqueId val="{00000000-DC6B-4CC9-B3FD-66919938B5C5}"/>
            </c:ext>
          </c:extLst>
        </c:ser>
        <c:dLbls>
          <c:showLegendKey val="0"/>
          <c:showVal val="0"/>
          <c:showCatName val="0"/>
          <c:showSerName val="0"/>
          <c:showPercent val="0"/>
          <c:showBubbleSize val="0"/>
        </c:dLbls>
        <c:smooth val="0"/>
        <c:axId val="1865093903"/>
        <c:axId val="1893982735"/>
      </c:lineChart>
      <c:catAx>
        <c:axId val="1865093903"/>
        <c:scaling>
          <c:orientation val="minMax"/>
        </c:scaling>
        <c:delete val="1"/>
        <c:axPos val="b"/>
        <c:numFmt formatCode="General" sourceLinked="1"/>
        <c:majorTickMark val="none"/>
        <c:minorTickMark val="none"/>
        <c:tickLblPos val="nextTo"/>
        <c:crossAx val="1893982735"/>
        <c:crosses val="autoZero"/>
        <c:auto val="1"/>
        <c:lblAlgn val="ctr"/>
        <c:lblOffset val="100"/>
        <c:noMultiLvlLbl val="0"/>
      </c:catAx>
      <c:valAx>
        <c:axId val="1893982735"/>
        <c:scaling>
          <c:orientation val="minMax"/>
        </c:scaling>
        <c:delete val="1"/>
        <c:axPos val="l"/>
        <c:numFmt formatCode="General" sourceLinked="1"/>
        <c:majorTickMark val="none"/>
        <c:minorTickMark val="none"/>
        <c:tickLblPos val="nextTo"/>
        <c:crossAx val="186509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95</c:v>
                </c:pt>
                <c:pt idx="1">
                  <c:v>81</c:v>
                </c:pt>
                <c:pt idx="2">
                  <c:v>184</c:v>
                </c:pt>
                <c:pt idx="3">
                  <c:v>122</c:v>
                </c:pt>
                <c:pt idx="4">
                  <c:v>156</c:v>
                </c:pt>
                <c:pt idx="5">
                  <c:v>163</c:v>
                </c:pt>
                <c:pt idx="6">
                  <c:v>162</c:v>
                </c:pt>
                <c:pt idx="7">
                  <c:v>181</c:v>
                </c:pt>
                <c:pt idx="8">
                  <c:v>362</c:v>
                </c:pt>
                <c:pt idx="9">
                  <c:v>214</c:v>
                </c:pt>
                <c:pt idx="10">
                  <c:v>397</c:v>
                </c:pt>
                <c:pt idx="11">
                  <c:v>296</c:v>
                </c:pt>
              </c:numCache>
            </c:numRef>
          </c:val>
          <c:smooth val="0"/>
          <c:extLst>
            <c:ext xmlns:c16="http://schemas.microsoft.com/office/drawing/2014/chart" uri="{C3380CC4-5D6E-409C-BE32-E72D297353CC}">
              <c16:uniqueId val="{00000000-A368-4247-8FBB-0BDA239FF2CF}"/>
            </c:ext>
          </c:extLst>
        </c:ser>
        <c:dLbls>
          <c:showLegendKey val="0"/>
          <c:showVal val="0"/>
          <c:showCatName val="0"/>
          <c:showSerName val="0"/>
          <c:showPercent val="0"/>
          <c:showBubbleSize val="0"/>
        </c:dLbls>
        <c:smooth val="0"/>
        <c:axId val="1865085551"/>
        <c:axId val="1894051375"/>
      </c:lineChart>
      <c:catAx>
        <c:axId val="1865085551"/>
        <c:scaling>
          <c:orientation val="minMax"/>
        </c:scaling>
        <c:delete val="1"/>
        <c:axPos val="b"/>
        <c:numFmt formatCode="General" sourceLinked="1"/>
        <c:majorTickMark val="none"/>
        <c:minorTickMark val="none"/>
        <c:tickLblPos val="nextTo"/>
        <c:crossAx val="1894051375"/>
        <c:crosses val="autoZero"/>
        <c:auto val="1"/>
        <c:lblAlgn val="ctr"/>
        <c:lblOffset val="100"/>
        <c:noMultiLvlLbl val="0"/>
      </c:catAx>
      <c:valAx>
        <c:axId val="1894051375"/>
        <c:scaling>
          <c:orientation val="minMax"/>
        </c:scaling>
        <c:delete val="1"/>
        <c:axPos val="l"/>
        <c:numFmt formatCode="General" sourceLinked="1"/>
        <c:majorTickMark val="none"/>
        <c:minorTickMark val="none"/>
        <c:tickLblPos val="nextTo"/>
        <c:crossAx val="186508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4"/>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26</c:v>
                </c:pt>
                <c:pt idx="1">
                  <c:v>23</c:v>
                </c:pt>
                <c:pt idx="2">
                  <c:v>49</c:v>
                </c:pt>
                <c:pt idx="3">
                  <c:v>40</c:v>
                </c:pt>
                <c:pt idx="4">
                  <c:v>41</c:v>
                </c:pt>
                <c:pt idx="5">
                  <c:v>40</c:v>
                </c:pt>
                <c:pt idx="6">
                  <c:v>40</c:v>
                </c:pt>
                <c:pt idx="7">
                  <c:v>48</c:v>
                </c:pt>
                <c:pt idx="8">
                  <c:v>104</c:v>
                </c:pt>
                <c:pt idx="9">
                  <c:v>49</c:v>
                </c:pt>
                <c:pt idx="10">
                  <c:v>98</c:v>
                </c:pt>
                <c:pt idx="11">
                  <c:v>78</c:v>
                </c:pt>
              </c:numCache>
            </c:numRef>
          </c:val>
          <c:smooth val="0"/>
          <c:extLst>
            <c:ext xmlns:c16="http://schemas.microsoft.com/office/drawing/2014/chart" uri="{C3380CC4-5D6E-409C-BE32-E72D297353CC}">
              <c16:uniqueId val="{00000000-7BCA-431D-825A-AF172A96B283}"/>
            </c:ext>
          </c:extLst>
        </c:ser>
        <c:dLbls>
          <c:showLegendKey val="0"/>
          <c:showVal val="0"/>
          <c:showCatName val="0"/>
          <c:showSerName val="0"/>
          <c:showPercent val="0"/>
          <c:showBubbleSize val="0"/>
        </c:dLbls>
        <c:smooth val="0"/>
        <c:axId val="1865096687"/>
        <c:axId val="1893956335"/>
      </c:lineChart>
      <c:catAx>
        <c:axId val="1865096687"/>
        <c:scaling>
          <c:orientation val="minMax"/>
        </c:scaling>
        <c:delete val="1"/>
        <c:axPos val="b"/>
        <c:numFmt formatCode="General" sourceLinked="1"/>
        <c:majorTickMark val="none"/>
        <c:minorTickMark val="none"/>
        <c:tickLblPos val="nextTo"/>
        <c:crossAx val="1893956335"/>
        <c:crosses val="autoZero"/>
        <c:auto val="1"/>
        <c:lblAlgn val="ctr"/>
        <c:lblOffset val="100"/>
        <c:noMultiLvlLbl val="0"/>
      </c:catAx>
      <c:valAx>
        <c:axId val="1893956335"/>
        <c:scaling>
          <c:orientation val="minMax"/>
        </c:scaling>
        <c:delete val="1"/>
        <c:axPos val="l"/>
        <c:numFmt formatCode="General" sourceLinked="1"/>
        <c:majorTickMark val="none"/>
        <c:minorTickMark val="none"/>
        <c:tickLblPos val="nextTo"/>
        <c:crossAx val="186509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-0.25525250231783697</c:v>
                </c:pt>
                <c:pt idx="1">
                  <c:v>0.1764356959688618</c:v>
                </c:pt>
                <c:pt idx="2">
                  <c:v>0.24215901148689833</c:v>
                </c:pt>
                <c:pt idx="3">
                  <c:v>0.13664724278605125</c:v>
                </c:pt>
                <c:pt idx="4">
                  <c:v>0.12435866612269476</c:v>
                </c:pt>
                <c:pt idx="5">
                  <c:v>5.508233705572118E-2</c:v>
                </c:pt>
                <c:pt idx="6">
                  <c:v>0.12614084291613939</c:v>
                </c:pt>
                <c:pt idx="7">
                  <c:v>0.14351552536125231</c:v>
                </c:pt>
                <c:pt idx="8">
                  <c:v>0.16970947922079971</c:v>
                </c:pt>
                <c:pt idx="9">
                  <c:v>0.16032867669654172</c:v>
                </c:pt>
                <c:pt idx="10">
                  <c:v>0.18854772425463928</c:v>
                </c:pt>
                <c:pt idx="11">
                  <c:v>0.21443100480439206</c:v>
                </c:pt>
              </c:numCache>
            </c:numRef>
          </c:val>
          <c:smooth val="0"/>
          <c:extLst>
            <c:ext xmlns:c16="http://schemas.microsoft.com/office/drawing/2014/chart" uri="{C3380CC4-5D6E-409C-BE32-E72D297353CC}">
              <c16:uniqueId val="{00000000-C335-495E-8368-361BA84E3C8E}"/>
            </c:ext>
          </c:extLst>
        </c:ser>
        <c:dLbls>
          <c:showLegendKey val="0"/>
          <c:showVal val="0"/>
          <c:showCatName val="0"/>
          <c:showSerName val="0"/>
          <c:showPercent val="0"/>
          <c:showBubbleSize val="0"/>
        </c:dLbls>
        <c:smooth val="0"/>
        <c:axId val="1893772111"/>
        <c:axId val="1893975055"/>
      </c:lineChart>
      <c:catAx>
        <c:axId val="1893772111"/>
        <c:scaling>
          <c:orientation val="minMax"/>
        </c:scaling>
        <c:delete val="1"/>
        <c:axPos val="b"/>
        <c:numFmt formatCode="General" sourceLinked="1"/>
        <c:majorTickMark val="none"/>
        <c:minorTickMark val="none"/>
        <c:tickLblPos val="nextTo"/>
        <c:crossAx val="1893975055"/>
        <c:crosses val="autoZero"/>
        <c:auto val="1"/>
        <c:lblAlgn val="ctr"/>
        <c:lblOffset val="100"/>
        <c:noMultiLvlLbl val="0"/>
      </c:catAx>
      <c:valAx>
        <c:axId val="1893975055"/>
        <c:scaling>
          <c:orientation val="minMax"/>
        </c:scaling>
        <c:delete val="1"/>
        <c:axPos val="l"/>
        <c:numFmt formatCode="General" sourceLinked="1"/>
        <c:majorTickMark val="none"/>
        <c:minorTickMark val="none"/>
        <c:tickLblPos val="nextTo"/>
        <c:crossAx val="189377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Analysis.xlsx]Combo!PivotTable1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9525">
              <a:solidFill>
                <a:schemeClr val="dk1">
                  <a:tint val="5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Combo!$B$3</c:f>
              <c:strCache>
                <c:ptCount val="1"/>
                <c:pt idx="0">
                  <c:v>Sum of Sales</c:v>
                </c:pt>
              </c:strCache>
            </c:strRef>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 0.00,\ "K"</c:formatCode>
                <c:ptCount val="12"/>
                <c:pt idx="0">
                  <c:v>3382.4639999999999</c:v>
                </c:pt>
                <c:pt idx="1">
                  <c:v>2765.9930000000004</c:v>
                </c:pt>
                <c:pt idx="2">
                  <c:v>16131.282399999996</c:v>
                </c:pt>
                <c:pt idx="3">
                  <c:v>4121.0440000000008</c:v>
                </c:pt>
                <c:pt idx="4">
                  <c:v>5454.9394999999986</c:v>
                </c:pt>
                <c:pt idx="5">
                  <c:v>9404.0889999999981</c:v>
                </c:pt>
                <c:pt idx="6">
                  <c:v>7191.7</c:v>
                </c:pt>
                <c:pt idx="7">
                  <c:v>11455.759200000002</c:v>
                </c:pt>
                <c:pt idx="8">
                  <c:v>16604.560999999994</c:v>
                </c:pt>
                <c:pt idx="9">
                  <c:v>8646.3689999999988</c:v>
                </c:pt>
                <c:pt idx="10">
                  <c:v>27299.644800000005</c:v>
                </c:pt>
                <c:pt idx="11">
                  <c:v>16299.460999999996</c:v>
                </c:pt>
              </c:numCache>
            </c:numRef>
          </c:val>
          <c:smooth val="0"/>
          <c:extLst>
            <c:ext xmlns:c16="http://schemas.microsoft.com/office/drawing/2014/chart" uri="{C3380CC4-5D6E-409C-BE32-E72D297353CC}">
              <c16:uniqueId val="{00000000-D651-4ECD-826C-C0B2CB550677}"/>
            </c:ext>
          </c:extLst>
        </c:ser>
        <c:dLbls>
          <c:showLegendKey val="0"/>
          <c:showVal val="0"/>
          <c:showCatName val="0"/>
          <c:showSerName val="0"/>
          <c:showPercent val="0"/>
          <c:showBubbleSize val="0"/>
        </c:dLbls>
        <c:marker val="1"/>
        <c:smooth val="0"/>
        <c:axId val="1665014287"/>
        <c:axId val="1664698799"/>
      </c:lineChart>
      <c:lineChart>
        <c:grouping val="standard"/>
        <c:varyColors val="0"/>
        <c:ser>
          <c:idx val="1"/>
          <c:order val="1"/>
          <c:tx>
            <c:strRef>
              <c:f>Combo!$C$3</c:f>
              <c:strCache>
                <c:ptCount val="1"/>
                <c:pt idx="0">
                  <c:v>Sum of Profit</c:v>
                </c:pt>
              </c:strCache>
            </c:strRef>
          </c:tx>
          <c:spPr>
            <a:ln w="34925" cap="rnd">
              <a:solidFill>
                <a:schemeClr val="dk1">
                  <a:tint val="5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w="9525">
                <a:solidFill>
                  <a:schemeClr val="dk1">
                    <a:tint val="55000"/>
                  </a:schemeClr>
                </a:solidFill>
                <a:round/>
              </a:ln>
              <a:effectLst>
                <a:outerShdw blurRad="57150" dist="19050" dir="5400000" algn="ctr" rotWithShape="0">
                  <a:srgbClr val="000000">
                    <a:alpha val="63000"/>
                  </a:srgbClr>
                </a:outerShdw>
              </a:effectLst>
            </c:spPr>
          </c:marke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 0.00,\ "K"</c:formatCode>
                <c:ptCount val="12"/>
                <c:pt idx="0">
                  <c:v>-863.38240000000019</c:v>
                </c:pt>
                <c:pt idx="1">
                  <c:v>488.01990000000001</c:v>
                </c:pt>
                <c:pt idx="2">
                  <c:v>3906.3353999999999</c:v>
                </c:pt>
                <c:pt idx="3">
                  <c:v>563.12929999999994</c:v>
                </c:pt>
                <c:pt idx="4">
                  <c:v>678.36899999999935</c:v>
                </c:pt>
                <c:pt idx="5">
                  <c:v>517.99919999999986</c:v>
                </c:pt>
                <c:pt idx="6">
                  <c:v>907.16709999999966</c:v>
                </c:pt>
                <c:pt idx="7">
                  <c:v>1644.0792999999996</c:v>
                </c:pt>
                <c:pt idx="8">
                  <c:v>2817.9514000000004</c:v>
                </c:pt>
                <c:pt idx="9">
                  <c:v>1386.2609000000004</c:v>
                </c:pt>
                <c:pt idx="10">
                  <c:v>5147.285899999998</c:v>
                </c:pt>
                <c:pt idx="11">
                  <c:v>3495.1098000000002</c:v>
                </c:pt>
              </c:numCache>
            </c:numRef>
          </c:val>
          <c:smooth val="0"/>
          <c:extLst>
            <c:ext xmlns:c16="http://schemas.microsoft.com/office/drawing/2014/chart" uri="{C3380CC4-5D6E-409C-BE32-E72D297353CC}">
              <c16:uniqueId val="{00000001-D651-4ECD-826C-C0B2CB550677}"/>
            </c:ext>
          </c:extLst>
        </c:ser>
        <c:dLbls>
          <c:showLegendKey val="0"/>
          <c:showVal val="0"/>
          <c:showCatName val="0"/>
          <c:showSerName val="0"/>
          <c:showPercent val="0"/>
          <c:showBubbleSize val="0"/>
        </c:dLbls>
        <c:marker val="1"/>
        <c:smooth val="0"/>
        <c:axId val="1667919663"/>
        <c:axId val="1664699759"/>
      </c:lineChart>
      <c:catAx>
        <c:axId val="1665014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4698799"/>
        <c:crosses val="autoZero"/>
        <c:auto val="1"/>
        <c:lblAlgn val="ctr"/>
        <c:lblOffset val="100"/>
        <c:noMultiLvlLbl val="0"/>
      </c:catAx>
      <c:valAx>
        <c:axId val="1664698799"/>
        <c:scaling>
          <c:orientation val="minMax"/>
        </c:scaling>
        <c:delete val="0"/>
        <c:axPos val="l"/>
        <c:majorGridlines>
          <c:spPr>
            <a:ln w="9525" cap="flat" cmpd="sng" algn="ctr">
              <a:solidFill>
                <a:schemeClr val="lt1">
                  <a:lumMod val="95000"/>
                  <a:alpha val="10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5014287"/>
        <c:crosses val="autoZero"/>
        <c:crossBetween val="between"/>
      </c:valAx>
      <c:valAx>
        <c:axId val="1664699759"/>
        <c:scaling>
          <c:orientation val="minMax"/>
        </c:scaling>
        <c:delete val="0"/>
        <c:axPos val="r"/>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7919663"/>
        <c:crosses val="max"/>
        <c:crossBetween val="between"/>
      </c:valAx>
      <c:catAx>
        <c:axId val="1667919663"/>
        <c:scaling>
          <c:orientation val="minMax"/>
        </c:scaling>
        <c:delete val="1"/>
        <c:axPos val="b"/>
        <c:numFmt formatCode="General" sourceLinked="1"/>
        <c:majorTickMark val="none"/>
        <c:minorTickMark val="none"/>
        <c:tickLblPos val="nextTo"/>
        <c:crossAx val="166469975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Analysis.xlsx]Pie!PivotTable3</c:name>
    <c:fmtId val="4"/>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B8-4B46-ABD4-5EE37BF5394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B8-4B46-ABD4-5EE37BF5394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B8-4B46-ABD4-5EE37BF53945}"/>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Pie!$A$4:$A$7</c:f>
              <c:strCache>
                <c:ptCount val="3"/>
                <c:pt idx="0">
                  <c:v>Furniture</c:v>
                </c:pt>
                <c:pt idx="1">
                  <c:v>Office Supplies</c:v>
                </c:pt>
                <c:pt idx="2">
                  <c:v>Technology</c:v>
                </c:pt>
              </c:strCache>
            </c:strRef>
          </c:cat>
          <c:val>
            <c:numRef>
              <c:f>Pie!$B$4:$B$7</c:f>
              <c:numCache>
                <c:formatCode>0.00%</c:formatCode>
                <c:ptCount val="3"/>
                <c:pt idx="0">
                  <c:v>0.35695904959938229</c:v>
                </c:pt>
                <c:pt idx="1">
                  <c:v>0.27106161071779922</c:v>
                </c:pt>
                <c:pt idx="2">
                  <c:v>0.37197933968281843</c:v>
                </c:pt>
              </c:numCache>
            </c:numRef>
          </c:val>
          <c:extLst>
            <c:ext xmlns:c16="http://schemas.microsoft.com/office/drawing/2014/chart" uri="{C3380CC4-5D6E-409C-BE32-E72D297353CC}">
              <c16:uniqueId val="{00000006-9CB8-4B46-ABD4-5EE37BF5394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5'!$A$4:$A$9</c:f>
              <c:strCache>
                <c:ptCount val="5"/>
                <c:pt idx="0">
                  <c:v>Bookcases</c:v>
                </c:pt>
                <c:pt idx="1">
                  <c:v>Copiers</c:v>
                </c:pt>
                <c:pt idx="2">
                  <c:v>Storage</c:v>
                </c:pt>
                <c:pt idx="3">
                  <c:v>Chairs</c:v>
                </c:pt>
                <c:pt idx="4">
                  <c:v>Phones</c:v>
                </c:pt>
              </c:strCache>
            </c:strRef>
          </c:cat>
          <c:val>
            <c:numRef>
              <c:f>'top 5'!$B$4:$B$9</c:f>
              <c:numCache>
                <c:formatCode>\$\ 0.00,\ "K"</c:formatCode>
                <c:ptCount val="5"/>
                <c:pt idx="0">
                  <c:v>11145.522899999998</c:v>
                </c:pt>
                <c:pt idx="1">
                  <c:v>13229.764000000001</c:v>
                </c:pt>
                <c:pt idx="2">
                  <c:v>13692.678000000002</c:v>
                </c:pt>
                <c:pt idx="3">
                  <c:v>18331.226999999995</c:v>
                </c:pt>
                <c:pt idx="4">
                  <c:v>20376.386000000002</c:v>
                </c:pt>
              </c:numCache>
            </c:numRef>
          </c:val>
          <c:extLst>
            <c:ext xmlns:c16="http://schemas.microsoft.com/office/drawing/2014/chart" uri="{C3380CC4-5D6E-409C-BE32-E72D297353CC}">
              <c16:uniqueId val="{00000000-316A-4F4A-8F92-EFCB3EC2167E}"/>
            </c:ext>
          </c:extLst>
        </c:ser>
        <c:dLbls>
          <c:dLblPos val="inEnd"/>
          <c:showLegendKey val="0"/>
          <c:showVal val="1"/>
          <c:showCatName val="0"/>
          <c:showSerName val="0"/>
          <c:showPercent val="0"/>
          <c:showBubbleSize val="0"/>
        </c:dLbls>
        <c:gapWidth val="115"/>
        <c:overlap val="-20"/>
        <c:axId val="1885561103"/>
        <c:axId val="1893946255"/>
      </c:barChart>
      <c:catAx>
        <c:axId val="18855611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3946255"/>
        <c:crosses val="autoZero"/>
        <c:auto val="1"/>
        <c:lblAlgn val="ctr"/>
        <c:lblOffset val="100"/>
        <c:noMultiLvlLbl val="0"/>
      </c:catAx>
      <c:valAx>
        <c:axId val="1893946255"/>
        <c:scaling>
          <c:orientation val="minMax"/>
        </c:scaling>
        <c:delete val="0"/>
        <c:axPos val="b"/>
        <c:majorGridlines>
          <c:spPr>
            <a:ln w="9525" cap="flat" cmpd="sng" algn="ctr">
              <a:solidFill>
                <a:schemeClr val="lt1">
                  <a:lumMod val="95000"/>
                  <a:alpha val="10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56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CF02-4875-AA9F-3A40FB11CB42}">
          <cx:tx>
            <cx:txData>
              <cx:f>_xlchart.v1.1</cx:f>
              <cx:v>Sales</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_xlchart.v5.7</cx:f>
        <cx:nf>_xlchart.v5.6</cx:nf>
      </cx:numDim>
    </cx:data>
  </cx:chartData>
  <cx:chart>
    <cx:plotArea>
      <cx:plotAreaRegion>
        <cx:series layoutId="regionMap" uniqueId="{00000000-60C8-4EBE-A4D3-642368579F27}">
          <cx:tx>
            <cx:txData>
              <cx:f>_xlchart.v5.6</cx:f>
              <cx:v>Sales</cx:v>
            </cx:txData>
          </cx:tx>
          <cx:dataId val="0"/>
          <cx:layoutPr>
            <cx:geography cultureLanguage="en-US" cultureRegion="GB" attribution="Powered by Bing">
              <cx:geoCache provider="{E9337A44-BEBE-4D9F-B70C-5C5E7DAFC167}">
                <cx:binary>1HxXc9w4s/Zfcfn6UIsc3nr3VC05UWEkKzjdsMaSzAyCBPOv/3osyZZmtbv6anUuNA4qDQfDJh50
erqB/14P/7nOb7f1u6HIjfvP9fD7+7hp7H9++81dx7fF1h0UyXVduvJ7c3BdFr+V378n17e/3dTb
PjHRbwRh9tt1vK2b2+H9//4Xvi26LY/L622TlOZDe1uP57euzRv3N9eevfRue1MkZpa4pk6uG/z7
+6tmG79/d2uapBkvR3v7+/snn3j/7rf97/nTPd/lIFbT3sBYqg8ooVIKwtGPF3n/Li9NdH/Zwxgf
CKkIIUI83HWzLWDkP8nxQ4rtzU196xw8xI+fD6OeSAxvXr5/d122ptnNUgQTBm+ZpLm9eXfRbJtb
9/5d4srg7gNBuRP76uLHc/72dJ7/9797b8CT773zCIr9afqnS39CYnPbv1ttC+vipL59mJx/Dwmj
B0JxgTW9h4Q+hUTiA74DTCP9E7K75XAHzIvFeh6hveF7UG1WbxKq2W2+7beviRIoDkIKYKBc3732
UOIHTCjBKFZ3l/nDCrlD6SUSPQ/Qr5F72MzmbxKb3YI7vK3d7fgwQ6+gQ+gAU1AQTvFPHXls1iTb
WTUOVvsePPZw71869M8yPY/P4+fZQ2hz+CYR+qNOptJsH6bo38ND2QHRlBCF2d38y6fK88PrCMa1
4OIHfvjh3nfwvECg57H5OXAPmD++vklgPm3B95ioKc3D/Px7bJg8YBhTLpV8HhuCDjgXTCF2p1t7
2LxMpufheTx2D6FPf7xJhP7It9+2xWuqDjmQQjAIyPZ0RokDxRClBJF7m/awJu515p8leR6Un4+w
h8gfx28SkdP6NnpVfaEHmipw9VT8nPfHrgb/0BeFEWeA2ONA7Z8leR6Qh3F7eJyev0k8lrdlHSWv
qyFgnYhi+t73g4F6DIiiB4wxKhlSd7EBxNePYXmBQM/j8nPgHjDLt2m6ThLndn+tTR4m6N97Fwrm
i0DcrB6iZr0Hjj4An08QGLg7cPayzhcK9TxATwbvgXQCGeUbzEGDbZ58L2vzqgokDwhnQmh8n2Du
KRDGABKWRGJ2Hz4/rI87T/MymZ6H6PHYPYSCt6lGQWnM7XWTXLfNwzT9ezViOw6AY04fOII9iCSo
GQUbiMle2vlCaf4CnMePso/O2+RwLsq2id8F27rMk1fNcCAqQFQzgu+d0B6Jo9CB0uCBINO5ixr2
7NzL5Xoeqv3xe2hdBG/S2u0MeNnWr+mP1AEVkv9MZtAe/6nJAZOSSkzucdrTp5dI9DxCv0buYXNy
+iaxCcq8rLc35esZOaoOtFacQzBwFwvsGTkIqQ8gqFZU7EVwLxHleVB+jdwDJXiboHy8rYvSvKbj
YQdIcgJ/9gwaeBwhiNBC0TuDtqcoL5DkeUh+DtxD5OPbdDgL0JLkZvt6WkLUAdecYygYPJt/KrBg
SlJGFH023XmBQM8D83PgHjCLt8kLrG+28SsaL8YOqNJIkocYWT1NdDAGCpprKhXa05R/FOR5OO6H
7YGxnr1JZ7K57bavqSS7MidwloxTdKckf0JDABqcQmJ6RwqAq3nMCfyzPM+D8jBuD5XNxzeJyjqH
ILlM3MPcvEIeA3Ua0BBw4feFgD/TAZgBtcZ/8gUP975LNV8i0fPI/Bq5h836jZovc5NsXzWD0QdA
AGimIDj+8dpz+MA3Q34JNQJgnH+89s3YPwv0F8g8DNwHZvMmlebydti+osZQDHVlqhhkjnfTvhcU
a7B0UATQUt6XAcDSPbZk/yjO86DcD9uD5PLzm4TkCCakvc7Gh5n593aMygNOJFGC/5r1J5wzB2WR
kEji+yBsT1leItHzwPwauYfN0Zc3ic3Jth7zrbl5RWwgjQRwoE/jaQQmxYFEGOrQ+t73gIF7rCkv
keR5TH6N3MPk5G1GYx8TqNC8NsXMMVEauJdn4zGpDoSGyBgC6Lvre9i8RKLnsfk1cg+bj3+8UX1x
bnsdt+62aV7RzTByAAw/ldBj9jxA0BaIOJSb1V5R82T7Qnmeh2dv+B5GJ28Uo+Q6TqLtazZpsAMl
mdRS3Wf9e/mM4sD/Iw3Kc399j14+eYFEfwHQz5H72Kzfpv4kUJ5xZbN9MP7/Phhg4oBC8ZlRsGA/
XvshGjvAGtgYaIB6uOldNnPyEln+Cpafj7GPy9sMmze33+qty14TFqiZQc1y1+x8B8s+1a8PoEtD
EujovLu+pzMvkeh5cH6N3MNmM3+TOvMpcdelccnrGjQBxDGn4t7f7AVrSoNBI8Bz6udZzBeJ9Dw6
j4buwfPpbZq0XQPql7LOHozLK1g0Aj1OmrBdd9mPF4Rjj9MbyQ+gZwNB0/p9KP0n1flniZ4H59ez
7GGz+fImVWdT1v839WYohVFgk38SnHvdgVIfYAX8phD3xm8foRfL9Rc47Y3fRyt4k2idxslrlgQQ
dNZCpUZDVP3jtR+0QdMGAgwpkz+17HFC+k/SPI/M3ag9PE5XbxKPs1tj3Jh321dNRtmuFwPane6j
NYT24jUpDxRVCii1X7g9xuWlUj2Pz9PRezid/fEmcTqPYZfWu7V7XSIHmp4EURAE3O+o0Xv6s9sY
haF+s9s48OO1Rxq8VKrncXo6eg+n87cRKVz/7Sa7uzV9Fy08+eT//55CYAa4hB7bn3bscbQAFDXa
lXx+Em/sIVK5S4P29v79tVjPA7U3/MmTvI2NhZdg5mDX5O3tw7z8+wiOctgdANw0uq9v7vc5QTWH
Mkp2bZ13mIENfGzjXiTS83g8GrqnNZdvMzVd1sBPv7sEziB/mKS/Auj/cPcp+jf3/mu5fm4Wnm2b
7fzHLuNHG2P//uoP/GHf897Q+4X07BzdrbH1ze/vMYPc/JGl2X3JkyX4pC/i0YjbrWt+f/9jpzJi
sIgZMC8ItsjACu5v7y9BRzOlmIMGCCWh9mJ24erv79luE+duGy2BHbfQ8qzAo0CD4Y9LGJrPYAMa
AjoA+mskoj+3dZ+V+QhbSH7Oxf3v70xbnJWJadzv79Vur4e9+9xOVI5234BALCB+oG2aKoDPXm/P
YfcWfBz/T4bDquUyFBseM28dhWaojowcRzL3FB65jPyBFBk1hwPSIr+YEsv1N0zkbVxO/ILJjPIA
l/RSCDx8yqSXHHEqh8bPicpD3xqhCl9PTpczj05jc+7lJKr8OOr76gqZKvR80yU5LY4ynbhl1+Vp
upEk1pXfV7laJC426yIcaSDTtgqKEUczU+RshiGtWMQJJmSe6vZDZnVT+ynqw+OcWnvsWtIsR9FV
h0TX/c2E86+saNQN0w59yftSLpFN7Ne6yFDAeCHWgrotrVMMz6viMfUlqeOjaYyHFbIlWwBQ3sak
XjjMpOwWMXTQ1mFQaxJ1dSBti4tuwV3etD5J+vTUi2PyqRuHY9ZSO8PJYAOXxOh8dKY8b9rKzLoG
fcp5oq8GPoyngxno0hL9aRiUmHdoDELaFR9Y6lUr1tZkUxdFvW4VDQOUJslx0ZX9mos4OdFevtVN
xVuYazvnVmRHVZHpZV563TeXyXA9hpwuMoPz2yJP6vmUKnxLoQhSBcrV5UqT5LZtST3XfTJ8hkCm
N36UpJFfWRUFVZGrr4S02ZzLNIa5KT8VSfGp8uDWprKTj+K++xI2Hp9Taso5yxIZcCsL48vedM7P
i45jnya6uJDTwIQfotiudyvyquqcWCgcJrEftnm2kqStEj+WsgHpOzkzXtfRJeqoGGc2H/rWFxmO
zlmGs7NxdNNp2McoiCdWHceUeM5P0MDhLrScQ8zMlizN69EvPJpc9MLlx7yw43E8CnpCNEkXIg77
s76u6oVxbrhuFMuNjxFtgjbz7HftXNr6Uc/wspBpf1xPYbIauHHHTaim0h9EH93EJPeC3Fq+inFj
In9srTzCVselnzQSbXozIl/Uesr92hBkgkp02o+Uaz/SYWx7v6IjWWQ0q8ZgQDKZkSjuFl1MeJB5
hZf6ZUH0UVcUQ+o3lrUm6KqyXuh+OE4qEEpWwh66aXRXUS1N4XcZib+X7VTOlcr1SiaZOK65dyMm
jnwax2nqe2EkfFp7PfGHKSoCaqldyBTpT0k3Zn5XyyMbmuSsUCpe5BFH3zqB8wVJsLjOqnA6nIai
iwPRxWLZ1x73a9z0n3XJ6JmXhXKGpAoXbVPqKDBZPx6VvceaQKmwPFQi6+2sCL14PrZkOpOclfOp
0iYQYjCzZqBk7UhWn+eI86XK+/Yjj3n5IUlMPPppmHm+1FFy5Fk6+rzQqgiUhkcSJewK9UmuXVDI
vvKnuhvneOrS5dCE4zzp1XTVDdXgd32FFzFHahbrESBpWHgSK1OfCVHNcKjqyyTzxLmm7ao2dDrt
W9QH5SAPeQtq7ac5GdZJWPQr1YvyLC2IN8c9doOvrBovMpfbk8J15JKQKv2aIFzNPJGFftvX/VqN
SRyuDRRHLoa0IoEuXUAHi04K6c2RKfsPEavq4zG1aQDGE21cC3CX3MSBKRIKRqHSs4j2aD1V+Ab3
XGwsq8ya4I6sC9cKP8GuCAZjSbYDeVmTMJ6Fib30pB1DfyS0uZh0PN4WyNpg8uS4GtOCfZBjVSSA
YtzNgGeLA5zwbCnbwc6SEAw5IlNzlMTtcGVyxBaVNVEgVCdO0GA8vyzBEOko7mdhptUXWqJ4Ndo+
D7wh1/OaNaM3Sx0XX8AJTitg6bxbnFaeP/QxDUbB2u9p6JUbxpPy3FUCB5YVflNWaBtNRTSvcJ7P
SNl1S9U5rw5sWMVfyBQ1x3WRn7uybA9jLUxA69oekTxqzibDy0U/qOkM4USfurjOKr9pw2nOIlEv
C1YmAaGDmrlMdbNWxuw2Gk037+Vw3eZxF2RgM3M/zPo4qAX3jmOPVX5pef/JDjoJGLbTuVC9njW0
FF9aFYNuUGFnE1f5GifZcGLi1gODFfV+zxP2Ncs74ytZJRscGrOcUIm3fRGx2dBMV2ELJp30I1nx
TtjCR17IL5IEDzOLJrUudH4+IbyG6AH5uqZYzDM0AsCGcD2TSfeht1n0yRt4EaRt4fxRmPgszd1o
fK+K+o8oEtWhppU8jFRsFVjQUK/AbnqBa9Cxkx49n6b2rIWDV/wqR/lRCxMWcFh7l+lIisOwTHxQ
iWRpNDbHYoritVbeeTZqWGp9XSqf0jAKmInUKhlEu4hUk88dbYsAqfA4zWy2LIVr1yFKlW8mlMx6
W7A1KFS8aIsyWUZNm/pkyKv5oMLiOOI1mO8+7LdxguzS65A4mjonr7HM82+1s96Gu/qDowW/mBS7
QiNzm0yH1XHfU7muG29aqla284rL7soVcXvIRbFNp7RZx6mMFlWWlMuuHbNVO+VS+IMXucOEhO2c
JRE7d5Epz6aKZzMFnqvz0/QDjiz54vWmP9bglWOf4rD7hJPEW+VTx48Lm6SHJOGLkqZVgAg6zQT7
OHg985Eq8nliaOjLqMsvtYrssm1UdWpVg4PBWbpAVXirsghMYBTHS+W09fvY5StX5tNxzFh/ZHkW
fe60S3zpunJmp7yaMcGn77zKL+PCmIBkqbzIQhChwVkTgHyjL1J60oFVndsYfw0d8/yiZPFpasvj
vPfGk0EMx2OI2VVeZeawSimbM6/ulkkd60UyZOHXuh2HJRuS+uvgGeFHutXzsiPdWvZpu8iF+9pj
sCsaFXgR9Z2fsaiY52289Vo+zuqRIl+qdDrUevRlFuVHQ3MkS9hC7rOy6DYsL6MgVqgMYiTzq9QT
5gKCquzIVApcPceh9JM+U+lpWTZ4qWVkN3nEFoWgdqkGVJ/0lJmZGbi3jFNWLFBMomOZGjA7JG1X
UZgmHCx+Ks4qbod1zHK8GFRbz8Y05UHP+q8Og60tZc3tsu/xdGp7mQYZr/FhOdVmwVU/bFsVqtx3
1QRBSuYE97M8qowvxorNeDkN1yaL7VcxdgGCMHdbRDqcgSDfi7aoFmlhdBmMxqvXo0MqKNLMW0VT
nYlAVlmR+phl5sQOJAtoxsS874oqDjwW3YRNTWbMTD24NFE3PnSkDOdZlp5C3Bs0CcoXPRHTAoUW
PGgf4sMJ7EAATtjOYki1VyH10Pfddle/Ad7Sb5u+nJWiieY4KWofQo967vLsA5dTRn2HxuEoDB0K
KkPSNQKov5bYRSsyhOFcmtY6Pxpddli71gVR7LlZ1ect8ysZys9VjGq9wK3kfjKhD9KCQ/L7MUo3
uG/w9WBlfjoNAxiEjuQBDTOyCM2UG3yhhrBNw1nYqbi8TtqiE8wvTK6LSznEWcYOQ66S7KgZlC4v
+7GDWSubm8HzRl8biJT9tBZ4opGfY9kFpk/5jOskk7MxjszMa8K08btoHG6tsPFNr0FCiBH4ZxhT
fvWiPlyMpLPrcAyH2sedGmbIqeSw7VR1Uln4dOlE+YWC5tFsrBdwR+8k07qatdFIlonktvQjO5ib
OkT4pEwGtRYET6DBkMxtZCsupzi2flVzccNy60J/kpM9Crnu53zS9XldVNRPRVEfeoUtPqA+jmeC
lmPkl3HfrljeqJ01GGcQ9ZFZySCEIb0r/ChKspWoczaXOSdHyDh2WKMaQgAgwOYqj4cZF2NBfenB
/VBmy6sh6dgnhzM++LC1upC+wx7xK5RnAYKZO++p4kGSN+OXnoenUapgWlGuh4uh19GsS6MkDJp2
QiejjUiQNs7NapoPle+4Eq0fRladKvDCqQ+RVrtOHYYY2VlTHA5Fml5GKm++NBB6Qs7kus1opuii
4JNbqN1kh0WcLj3dQPbFSRFvvLDra780QzcXrUXrMXXVRRgWqJklJXy0nTRfZ642502kaz+qcPWx
jmv8GVtVfTZl9DEsJDpmxPaJPxnkrSixtvWNRtZvO3QkdWEvunhwZhaG1siTdojZBxNXWznVeebb
aYhi34vRFKgegdtPpoj1MCGhOM3yMf+UIpteqbQPl0AM4ygYW0yWkAo1V1nd9jedh2lgCYuOXBHZ
GUhkFmmdghIOtZn8WjR89CH1gFinSioyC2Pef5sg6oOI3+POr8thPKukyuKZ0XlyXkcaIrFqqiu/
S1syd8rDcyInve4zlqzjaUqPedwl64Jquck5ZA5yELCYkPctV+V0FUcs5L7AAh6OjmA0EM/GTxmY
CgIrv0fBlMrp1BvLaZa3Nlw2pMvPzS5OohOsq3pijY8rFB2GJEsCC5FvkCS6XJk0xEEKaVkJ+ecu
kMW8PuYUguvEIL6zYNFcj1UvY1h2aVF9LpteFac4Sx2d56OAZKzC4AX8rnSxCtpYONT7QIlMN95o
UH+GtZeuRFwW8IWdN35qzGCHy6n3UvCvXgMJb3PWIkclmbct7A23vqb10B/BlNRKLcqoikVAHS7b
zP+fgnUuZo03bKZoWIaerC7zvBg+PqJ/niFVMLAzTzgVaBCEorPaHVWDgN3hUNN8zKnYaujTnOJ+
E3mOzzxNYh+TDhAp1p5SszD6Sgq67FJySDO+8Fi94DGeKxme2HaaQ1PQHB51qad0llXJ8u+FA1Lp
z7JBURwzIeFgEAIc92PZCtxVBoWk31hbb6SFWDFcJR0Qoj+P73tmBp67CYbDLGATEYNWyf0J4Gkz
QNLb9ZuEIH/3T3j5wshy8eM29yTg/X3u6Kzr0o51EsX3BxX+/PV/L8sC/v44Tu/Xm7tzDn/9Bk1l
dwck/u2n4JSMHc3v9j+0k+bnd4Ew99LtaMAnv/yJk/wL1vHuvMW/uPiEkrx+XBV5YFV3rB1hgNpP
PP5ESO4VGn5RmT/G3dOSQhxoSamARQoHxGCGYJHe0ZJAtUO9Co7xgzbYB/LxnpeEShaFna1QIrnf
wg9+bEdKYmhlpgQqyBqYP6gjwxlADw/4BEXgYJ9ZPRToVfuLk9zRnXA4jRaYEliiu+MCnq7RHKe1
wX3Gb4EcaiDqJJZZLw+Q7ZLpI+etzbYQq3K3MNXoRjZryMDjIfDKEH2LTM2MF5RkyOShjvnYzjLt
mWrV6yJ3JzmQQBA+lNnA7TeeNekAxKQQeUqDCDgjfCuHcmzPwYPKfKsUt+E1LWglNpFIKkv9AicO
RGGW18VpjFHTm1mU8zqzftnzojjGkE6DyFFR4PEI1Nyk3z0I22HMI0ifmaSnvC0T0P9KmIa9Y7sK
MUzXnh5LXCRgLGN1G/alSatVU7CcrXIwcLVcTS5qkj4AshZO6chRCOnNnerdnVv5zO0xNKU9wQgY
NOgIgNYb2FcrMAjzFKMppcoJJJKbFAN9lQRNSTmNfbA4XpUuwAJHdTOr4yZi4EcZhCHmrGd0dCTA
bBI9PWxEbFwGBEJFa7yB4moF1/5+jjBQ64+EhH0NMDuwU4jserPgzDa8Z4gNauIwHay+Rinh4iuj
deddEJFx7vk1LSKy6nrVGQhNC1YT6cs6dzLzc0i5XdBQM8irtEetd/EPct3B82uJw95x2HYBZS/o
W4IDfxQc0/R0+hCqTCmT2C3riaDYzQkfOkRmLew5b8vvbjJSiaB0ke2d9otwirHwGx41uDiChQxq
CcF+ZoExOyZsMCk6K0IeReUKXG3Fy004JBkegEUmgyNfXFUVVTSvU8JMNS/ydiJNgEokXDFTNUdJ
fkwHIPHFmR5lJKtFBgSPR09DU+BqOMmAk9SgRm0nEqx9lAJ8q2oSMilmuZfa2szyvOMaiHAPhsV+
VvQSfkR5qUgFqVImxVeg4eN2nf2YzT4uCKRg2htGr4CkhwDVuSoJUJYbQ1qYbgwa18oNdRDdVr6X
kgqSSTtNCHBDVuEJSAnXFHjyjau1SWYCkgxga8sETl+sA1E1Au6PhgHg1mkE/4Oq9jC/U6WqOlzI
qqPVWiIvE2RuVQm3LLIhpd0h6kmYREE+FHAC0RLi2zzNr2jZpppuxNhoZtcpBFWkO+Suq2HFjgnN
pt7X/ehoNYuzttDdeZ8OkgIdm8aNKsPAa8uoRwWQvWBRyJmutJX9PKqgYaC65KPupvISobGAiQxx
BkWhTdm4vhSXiYWmgggqDgxswSKuK4zToMDA238fJamcAm5j6MlXDDWERm1Y0Yf2g9E6zaAqYpyH
ct8C1T40AZSdVEXmphwB21k/kAmoceQNtuyCCpY7V8HIxrA/zrRrHESoedonh8bTqvaCAUoXbslQ
3vTfBCqyEXhFBmGz8QsgnevPpqqU1/oKw66KOpiKeodaZayOxLEqEgkGwcS5IG0Q8hYD8gVjIQA0
mkbBj7ulkScQ9X01Ms8EWtY6TVoLZDQSBfZrF5USxCBZBpll5nX6sm6Ae7qwBsofiyLhEYeSUtRf
8DHh6WxMIC5PWEdXCaLTuqiHbtXWUXkua0GCQfN4I5Mmh3SXdfVlCIt6xSJeOh+0L/6W1jb/HKEE
YnWNgQpUOW2WWGMZ9MTwI2XR1zIDdTS9FceiT+xMsjgGdJFXL1I5sHlaJu3plOYNmsPKbeZqRDSH
FSuK69i2FwQze1QzLzoqOtfMuWND0DoWrbqy1cBM9wqS6LgKssQmN4mrwlkeW6gtMGNmPNTVoZpI
sRhDE9a+sZzBV6vRBCw1ctHDV66VN8bf6qFsl2SMw5tKZ/kyG3A++aNOoWqWovLCMkEmP49Q5XyP
ltFVP0xqm3uGQwDdFpe9IskckQYdMqTjBNISjx6zhk+LunHQJZDK8APyONCGcUP1DQZCEyJcbPF5
R9I4WVhgPeZASDfnrmPNemcKZm4c2kPqaigz8KJXQSh1GKvPSUf0uAZf1147wlI8L1vb1EGUFMD6
d7AH91Y1XBYzL/Tqw0LzEvIK3KQfho4CVcmL8oi7BldBCDTCFqXOHg9wyNqRE3i3QkOeWJ9FXX84
1O1wgmTWrVVReodJRmMyU2D9gE3vqfGnSeHYbyDW+NLbqr+tPG8IoO4xwdaStCS+Di2EFNPkYOXG
uc19D5d1C4Rcnw2Hoo0qyJixTTYjlmCICzsEXU9zegjFidwe1gNUmohtyRGHlMNPKf/I+/EatWG4
YRjUp3NtMytkhRI/ghKLnPGxpHMmG7OxMau/jHboFikibRM5v82yIcsCmUTc+l5L2bZrq9KnJDfL
cuipT1DRfBiwyT64eGyyIGua6KqKx+pzPUD65ldDOwQh3iXsKchHfaxEmIHiDfEUsEH1Z5q4OA8M
lFG2aQGVPi9CxUfYhl351nb4A1R81NqSGpK2GoWHLDFs6xSwiumE686HomkLNw0bqO15VTBGbXQM
NVSgk3Oc6W3tQY/OTFW2Sn0O2f2Z6EW2AEMvRKCTSa4aXMZntiyqOe3j+oqUxgJrO+BlajuxrWl4
1QOnezVVxaSWlWVQH6qK6HaECVnGjWzbecnReNHUmod+zarxCGcR5NBx162FzuyykhoKk5F0+kqb
Rn+DWgy9TOuw/NZN3XTbwgKfdbIkJyxMoQoJnmJWDVVzUdDS8znUNo+92mVfgc43S5oD5RqYdmKb
eEQMfNkAFgkqtcoDr52JlUQsDKwz6TLjbX3loBgD8nfkECNDFykUn7/kUNs40yauV3jM9QXUe6ej
yKVAi0swuX4KRaCNYag5rFvWnxkX1peQ4LJrmnVgHEg1AqU6FqA8Fe1PMW3ao6GW/TrpB1r6ZavM
MhQFm8WVgKirB5u3nrw6PA7DuP4AzEN8pcBuf6km1VyCw49WoGzyZMJecwauPlnkOuTHSZ8Dr9FA
VWKmptFQWO/Ak06RV55l2f9j78yW80S2Nn1FdACZTIcN36BZtmSpbJ8QVrk2MyTJlHD1/WB5/7uk
6rB7n3dFRSlK+iTIJHPlWu+wCPMPmelUn0Sqtk96KfsvapxkFqfett3oSE7XRbpUcWY13adMbFFD
zG7MUQRVeOF0Jktmtcn7cM7EOZ+09d1K3VDbNyvMUREla2MgrQ/BpGAmbypPzMF4tJGb14gNIpXe
LJbKPkSTU99Zcm2f61F/43eyeBgL53loyGDKKSjvTFQOfuwpp7iKOuV+nax0WpI6X4C25mB6Ktx5
7s8Qu0ImUe4E1zLtdHgC5m6jqyYP1aEzg9ziuYH0CqMNKK3cxmiOG5G2d5012M71avUBc+3by6hv
egrh+uQY7SyXreybe2Gk9TFoo0IlvtF5d8wjpR9A2ObmqOtuza+bouqKg6Vbbz2vaepY52Aehu1h
hauc8vOeetiHqDe0PqqYtW7JqqsKHE7XiROQuSReM6XzbVVPJSTj5GSflmDr1qSza/+mHcGLD4tD
ing90vRwfPaKfAs1cUSrEVFBbGetlaUX8+jDfLrGbstPm1hTIIzV9HY0XbkEO/sylPm8nvt6bfUh
nwdveoysrCrjxc1qUDkNCQm6aElAxEJYkR+7YPAfu9WBoll8sZaJHfSufbNEpYHE0L0d3AY14fTQ
rf126NqtuCrdsUhQh1VXo7WaobyvV8uPNsH0t7ZpDo6NOmWu4lW5XnM/jrIMx8Pql37txu00dOyH
cBv6ZHJgs47SgeK7AbAvfYBmZbZkGw1ovmjW7dEPprK6aAvpdcds8ZbbqqB0PpSmMBcio1nEwQ/t
HODUL7VzWWVagROinVnBZM36yR/d8c7yIhMA86dyiANZCZ2sa+Y/O8rS3+eI1ERoBXTcdakjjhk8
/+QmpHC51SXjYE2Dv8RB7j+sluxAtPsJ0rgG1Z9GPtDZVmGKPwlCPRqRXNUq9kA+TXSsmsAJ8qNy
Ted5t441+9NTGbZNelH2ofyWzfPXbcuzpwymIouUV8aUCc3jAt1xTMNUo7GYepsg4etHmMbtul7d
+k6LYkKKoKNEIfRQceAL0NOm8ZpH3db+QWt/jaewkMTXeWz+HLN0OwVdXcd9ZoCyKs6VxDHD0h82
Dhv5IRpy8Rh4WutDMYcpiV/OgolNVizfnU5VH1XfDuFxCILsZuja7nHqBxiLyWRzeum3TRbEVmOi
y6Yr+4Pb9vUJPYL32Fa2c4zGvLuuUs+6dSsjr13lz0mXwWhUEWXRwXVTxNvQgufNuG4dg1nVzcGO
5n44Ksfv7mCDl/FS6QVCa1hsk/RVVibSH2YARQfJQtI1VjtdDj6DO66d5TxuKQ2VUneo+3NpQZ5r
NuUSb2ul7zjlOfwLv6oPRUl+wS2kD5w6xWkKIj+ZWpU/l0XmfPU925xM5UTnzo6aU6CC8oNV2jqZ
Gz//bLfNU13aVFIUbqfATcsv3eKOXeyJDl7CTvXV5IrUxKk2ZQh6P0GZKJdBZ3Z6koWZE8SX4r6k
LLmaF6f4s8pF8LVKM+dz5YjlZnZacfBU312KNVufu6B24T2jzahYlHZ/66epIG8lOO6LUP4pq4ZC
bG2b/dQ27vDSzaFVHGu/KDihGkqWy9Zriy4ZdGHGw1hvHYUAfKGTwBXY0GZWUXq3UCHuS57nY4Vo
g3tAWBEA/lb83aT1fdZEvirvsvEnNzhQws+1JteqsqtGdeMfiqotTyolhP2VgxeiILLCZb6wxso/
jKq0Lorec5/8UuYnRCDVFBerpe49z5QvUDuK44HK89RNqdvGHeKoGygMfa1WRGKxhuvVN2aY1Evl
jqZIBqlJbIu5RiE0ruwVNiV12qQ8Ib/PS8QPo3Kej205i6ul77OUwxVhzcUcePNfeDHn9NQE+Xgt
V+q32CIdGQ912iOYsvqmzBIbDvl5HOr6S6Bmk1SDGA61bfX23bQEzuNIlRed0pEcLvbHJa/PC0nV
FdGvXY6mR9JDKheReuptQEgh8sWxkikVfR+vje2po1YzwqR+gLaRicxhWmQ1nzLUBn3UVGD3JGn6
uJexc5KufQEX6Yk23T63w9RW927nLMOBqgL2E/WN320q0c6U1evZst2ylfc+EoYwrpy+EN9qOwgs
REpWaMr0RH/Yyti3Vd75XZRQbRsJ/bLlqFWSgAMXmjiHkYJfnUZO+fXQzmvaVNdrmALpJMNEAaY+
1DMwpojNkE3RdNKT6ovPWVbJLjssbJVgJnyjPdM78QTFecrI1drLCRFG86+hH8zsHSETi6Y9ev3q
VI+p7VrBfFZWWYwtPLW07PJDCajIc5BWNxToEZDeLGaOjWb4fzUWzhnmcSjb9RCp3HifPUrc/LE3
rNavlvLBD8Y6AmawXCc16hoXgE0l7BHHqYTZh1vwHQLGNv45aKyN/dY7Q1R8mRRKjDxuw2XdLCrb
tFx8jgjC8fg85QAK4c1IQmnu7DJC6JBM2TD11XkrbJenxZFXduWLCKd2bg4e4sO1vRYTw9tiXmbj
ukPiewgl0kcBT1L4R7/r80Jc2dPUr116EMVIjkPtkPUnpUJUGLk1dofKq7NbN6dqiFMVETHXqCCJ
CuUZSVuzruqUy9kVfZG0ZCP1Io9Za2RRH9WyyC4CO2i78GYj9QuPqVX76RyPcxpBvzmyj6As101I
1Em6eVbhVD9ZWzeMsdsBSMdyYu8cHT9vvtttRZY1eTaClGPnD1F+mLXbBibe3H78CIg4rUd4SHUV
Fdn8AaXrfCH6qbjp7FQkletPt6Wzrs1RiWa8HOfIPgtQ5McyMktw2ZPCBbFo1Spj0y5Ve9aj7SZQ
zQr942zP1Xe12WlFaJVNGvucoxOKn219GAprMSQIVn0kA6VCTEuFWk37cmwOaROaF2tLzapiJ0Nt
9hBWReUdeFdT+6dG+6XjoZwpDdrNmqlGEJzmR9IJPVxMuVfN3zPL7IgLGbXbJluVZyew2zm1Ts3k
hNHT5O5qudSWHVLL1R4unKELvtRzLQEsg9TNugRAsfCoUIN1uGtC354Oru1N4+dhW3TGw1GQrUnr
RP1MguS411ICbt1lVN5NLHvy8FujJmniRVTBMaj8+gqBDFTuNnmJVuF8p5q1T9x1Gg5h66HTDawx
R9W08mACk1kxpGF/0au6L5MJwOxlK2fN2kijj5Nld4xzUyffUebDysM+yCgNo2M5dctfVrknBVWp
shuLMDx8pbhc8o9B2eg96xJucUEG419pGXjFCyFSrGcxy/KhW0R6axor+55ph5kPl81cjCmi0rja
tsLEqrCXp9B404dFo/G6U0DbCIyDpiOaBg261sqLHhzgw+AQlSjaHEALlEoiK/5AZQK34FWDvGhl
WSb9or3HPs260+i29mdfD04cBWY75LreHqVAjRnTvGq9g2dxEXROwzxSobRoKKJijuZLZGgdYb7d
DKqKdEE8uER1Hi+aajiBREUQirhLBDHcYjEcslnMhF6rSUFhRhWkUyyyoScpaNfhVkxqusnQAIYH
28tUcCrHWn1aTDA6p3VsGWVT+cFXqfMwixsS8Pve2jPegU5ObUxOvRY/NGFL3MI15gcO9HIBFpqX
D1sDAhBvvlKIzuatXA/Cbgr0mobfyTxvuMyM3ajDLNS/FmTaRzcdTLKM3volIFrM6H1arQ51P4cP
g6eRRqMS9noKggIUqHG7W1Gn7jUCuip4iax0bRAhptG1ZeXuy1oX1ZWx1PBBNEOJJjF0v/V0T2qP
7RBEa1J4QwnevMhiPUwL+oC41uGYHqe8CGviL9qE69JxVyRR/uI9W2muzB3IFWoXjfxojWvVOF+K
qM1QCCtH33UpyvBjsHgrRUHkao7M1PaaY+OU+SdUE3pJODfJ6sjPD7nQ/Q8tnX+/CJRD4C5dehfW
jfjcrxoVwzzV6Eaa7rMeuy7mXSlgjyPbJoyymSVf6y+ZtdgZuZWxEovM41ZPW5MM4C5f22yyLnXJ
pj5oxCz3I2Laq9Hrm4SKvLoBFwgurNQOn0GMi4BlkPkvyt3E0Uh7eJj16iKN6EZEGjPaBbI1u7n0
ohaIJxiG8GIQeesftsgicWqKyJxbb+f6YdCKgwbcOmiWukx64aGIE5Fz3a5dfmrKxfmcp6v5HKWj
E6thsg/Z5lXHBpn/v6DE7IP05PgUku6fHZk6L102V59tfsWLLcPEucL6rBsZ3preKs5qHnc1+fSt
a7rxg5pslGTh2NkO+2D7EGVWRUbjyObMeaBbyoxBHHBQXIOiWTdL7+o/SsCOQ2goVHrMD1tscqd7
tsJaPpa5kE0iQfUvlWodr4vLpa6E+HOdQP/1sVLgQfqFA6pq5gPGiHQNPlPRdo160HLopHc/lnlP
lB9wX/bQWD2cKPovg162h2soleju5boO0XpeXGMgFhC+mjG/tKe8KbfLMC3X8SktzOL96bWyqy7K
LmxGmaRS26N1CGdPLprgVUX+16BprPGyjJzCt7EF9M5G2hjaa5GgE9O2uUSHB4oZ+7CcJynbJfzq
t+1IUOlVVZuaOOblaC3I89oGlHT1M4Szvcy6+dJUpPHlyazwo2waX9CKMl7nXHV/2b21BsPBB9YP
suOglrXK83grsgriTmWpA7nBGuyhQbIy2+z+4yzCkRKmEMbX+rkLl3QuDwu6V+o+1xeFKe/Kshum
7jAsvJfEOdpKTEP/MlXb7Kwxf0UVa7J0kpQs3lROZLhI4TjLKAGx3kci/cyO6nOemTno/5isbHMR
laVhxc9w8gW+ubZG1MTmulyHtPbRzEchdoxf03NvqVVYwwBCE+oQYg47oL2T7X+XSACVhaONguyv
plM7oTEXnqLsEV6rB0l5muPISMbZNpab5EUJRfebG3grn9hvQAqfd4XQdgKWEFLo7Q0U3uoGXlYE
36vXG2hYJ6w/bB01K87q4MXiXw95J0L/Q0dKZCpC0M8yEnunhJ3Af3tFkxeWm2uBUQANKMs5237w
gHUoR0be6pE8t/LsdMRv+j/ChP8Ljfx2qn9cV0aSg9Dj7UAhIp2311XT2gWdJcLv2Qo775N4qXr4
nEtKsyxe4ICK+zblfZiwDHnnuv5vhh39Y9j7M4YgjqQX8uaid/xw5s2FZZtcfLeCOuhF4i22731D
csCG7LYiqO8KMH7ndvdnTOj7bRsZKK++qpmUX0/E20fORHguD9wDo+MtI64n3k3E6Bd2uVZt+mca
oWDX565XuJ6OVtrsQWYN9R5kfn3Jfw4e/aePUjjEaYbn9Z3zKw/ytC5XW3+X/oIe4rQ6/uZUJ08v
kFHHIkyh4/TErKPx89kzXzt7nXV0nIvOVstvFsJuqXu7AlGwYvTcJQ0C4cl7H1qG2smL1Gi98FJL
aqQLoukuHWhMl/MOzmkp5SaTogE5V7GJXMFdeYWdT4+N8kuwdwsk+jFq8obiHAZcuw/NXLTDy6/n
7K2ySwa8gIx4YEvP4S0X7Jb3oWHBI4IMz7wYCEgWgT1VNpNlw7hATRstqAHxX+x0NTBrt38pVDb9
t5PlwKRK4DZce/gKEYG83TYwucO4ok19aZH6oXYp0XlAQs+rTR19LVIPhQzlsq6+NaXXoj3RqtGO
dxFapQVY2ufoUnaNzJrzW22x1fO1NKhEm98JMN6vMd4iIfzA3d/UyhL338scjFhggdtNvAyp68P1
7/VaPcEojIVqk6Vfe27OCpqZnwH6Nt16CKtttR4XpdLLIYKGzpJmo7q4bnLyv3SXcPopFi3PtuoH
v4mwiZBaRIbTyrXK1Wmv7C2q+asVZAMgyK+f/ztFCZHKp8yim7zNm+h8/JfvIgYrs+3ndlZfA2hI
mGxlw+j3MbUGOWfibBgqSBReVRQ1eBw/m36EE4W9iB+ZZRR+f5oW8fsNLd9HcQ5ZZFte5DgcGgSS
d8sCRnCgSujUV6XZRTBnoJry1nVysV6LYVqZjggwbXtuyAbWIMbrsaA3J+Av/kPWb6l1QYZWbs96
h6LvwsLfpVRGzk0dnavJ2x9PNwBpgbfv8NaD0mW1PW81vq4KcWy9y3sKZp8H1LVRzjcFqr7tOWwM
TixOUNKilFLSzsbwoMAmhhOo+/7sKlBgpFj9j8vjk7DWJQ47U/InOrQb3HlhtbuKalReU30zg4/7
8BTN2pmpuboNQ5Cu4MORc2qXTDlLG3ORSWRIX9qwTeUzJb3DIgvCDEUWGsgOMdev18b7EM7sB8Bb
pAwy8D2sOG83JVlkmzlwX183pxmoH4xrBxR9S1d29aWY+oVA8esrvo9GbkAsciFm0e9xdr+/4qDt
IV8asXwRFOe7p2GSe/hz0TAh4vHnHs0T5CV4CZzMNA7ZbfAq0fj1bezv7nkTu0XAKxZQebq8uNSV
kCJvR74J6AP4nea5kW0zCvxbk2f9BdjUE41ySl3nqNOgKz7MQ5gRcRSmvuyIU8idO5xRwYJDYcQW
fF2nof9ohK7DNR4Wx58fxtCyi6T3NtNds4jAwkuo1J3RT31n3+xkvvNDN+dkF5dpWY37zp/pt36/
v6lQrSj3tTDzb0S0zru4FgoOKNINRs1oBerJtyOu/DRvl34InuaptZH7QWq4yP3mbV+3kiRLYghd
YGpAFnBf9XE2/tAAWhQP+66YSnRGj6nx9yXt9gWamYtCUSIRIvsNCvHU17Mi9d68tWLXpUuzqw+d
NWzYnYHTs41+8xDfauVkSAaEUA4ZnMcTpInzu6SzR6+0dWXrPoVjLthbo8r2GxgtMe1b98c+pkfD
yr2ludm3OLFyDyla9Rw0Vu4geHSMt3+r6yta6NVRGcgLOON9HvoVduAu7Q2fKnKxD3HNGn84VVag
xUmFehZDsnJeMNzfDO1dlsnQIocXTThsFd52SL739mmNECxBPXXrk6AmZfpHjQ33Yau3ovtztMMK
HmDFc7g9By6e4wrLcOfwQIzf1Nl63BrfGbNTJKxpeSJL1UwHzJlg9Yl5I5q0hRWxxORSqz26TYTN
iwLrAWFtJCPhgsWY2vwfalSHqUAqw1SMYwDcmnhwtGyJHEcy//c6P3so3DsQ/irTfrdHQ9IFsqvA
9UIEuvY/Ul1n2aS/+r31aW6Cjujwmt66eWhmzEehS73zm8PffXcc7ZeU9Cx0bY4ldGrvJap22ZFC
KhN8GiZ8Xd+gMEYWFGc/8yNLJTvvmC4WbHrs1wL120U9py0pC0GPWVq0qccPgT9QTMN/yJBgwIac
H6DI+RRwHxt/NC0H1c/HlvULhqnY1GHLXmEX7Y8jq8z+IAD794I2WkvkeTagA3fiwQpsz5UP8/o7
da6M3uWzDH4/BAgSDm0V/llRkQ4OCGbghQHSfTohjFMlVJIudlreobySej32ufaxZEauG2Gt1xon
yJVdT8J4sSLbsa511lhyN8cEAtgRhcSfiJXsiyWdpH+ograrv+Nx3/RD0/mN/rZAYC33cnZs0MgQ
I5ynULgJOUynZfFAbnWfp6aL/QbL3o2wtRMdgPAjDBxmnHQadyC3Wxnn7ayRpGWmmtkM86YX7BzG
8kpZniLXmeSjj09IQl0ZZ1qms4qW3EnJ39IMoD1HVlknwVYv24YAmKWogCFWYEs4qNI/zTj5IB0b
y2yfcFG7xfMk6ww2Qo6uk6zUpx3uxWwcokNUuEuVZPARF5TJ46Hv7GW7TqPWts/4rnP3hMEizO2j
qrpGPq3enFXWUwQUYz4ZtLHjrTWMrfXAiRFM3z3t+/ppC2YcnsiTOicfPkZmq6tzWqADP20Impou
jqpud0EH8Gl9+OI0EOnY/NFJmgNLZe3/ijDTYZip6mVwSmDmtvfCA3WAV/vntIGcvEMraFXVGYoN
djj/C4e5GJll44hQy1vMZzNLGpXUoPKPNJ4cffvYtlKp4HKK6IZQ37SeqRDslnM2LvMNhqysKE4p
8s7Je0hbuJfLnd3MwhNrxRfIEOZt55tq3GsL7QUs6YNa5akGtL1csoFmDeelaDhtoMPhaPCTqWLy
PnfWBEF0yeJYrDRZQFpRYk+KrCvCNihC49/XboCR6H58/aZVFDU/o1mc5HLwNrJ/2aY+cuer0tcw
jBcO7rwgSNbSq6bgjDLZaWrsPDh3cE95VsFwMuFxqHwz6UrPzaT08sjL7tdFLSr4gBkcrO5EVxHL
VZfVtEbhfI+VlUYZcR9FuzY50KOXV89BlqbWBntRD8yUtfaE7Fuidp9715ZIdVDfOEVfOPWHslwg
Fo5ocpchO/5bIizc/ZbWGeTSPdpZvhb9wUazoMNDOyJsbD+7GWxTD/JZRxAvWdj3GMKDgJl1w6ng
BEngqfY/wv2TssR9H+05vcSvtxcGOdy6fyrzZZ8xUY8VX/A4jdZjSz8J4pScxywMkmgZOxbABl/n
n8dIN3xOvQ41R27J9PXlDhlxlgwpV6tzhyKzBRHnuThK0iviD6c2+zy3MioB76zJ0jwKq0WSJf9C
LRJRceiiINNKltBZgz4pwtybLJ6gnPrpeSzbqWiZLyvfOrRXm3TMbVgG+y0XPGmFOIaVxRUEP+pf
UsvsC8zXWJsQQq8W38O1uU/NPDt8lCM27BfuYaZbK2P8OR6thehfsCbkfM9De+w/Vp5MI5HIJQIA
ilWAzt0+/lw96Tbs6GtQWvvgoMB/TMbEqtHJzxw38rZdd+6KwatuhV1o6/HnVFuvH//3JL9+DqTA
rW4DFwlZkDgtqo2XqvBVoc+YtFcG3bt0t6jRW8D82I8U4FkXxd7rg+o2wFmQ0hHzbHYJg0Zjldip
0ED591EzdczS7DY1H3EVGJsG7Bcp3T4w7O9Jb9Z4CJ0TwFa7h+74MYOdYgcR117HlLsFNVqiutZf
nAvA6r06t18f7evyQKFZMz8+DApfPMyf/EXjrznrNHOg90gkZO7zzZUWCkH+tFkF4iF03LnYp/d1
IW3TOnGXDHL/K06hoQapzQLB6hrGfL/11wm1tgWXKu+mE50MjpbttVV5CSQbGHXOdkTLPi4FzN18
8yqyV8PC8y1mpOkvjp+1LB+kFc0+eD2T7N4PuDT2P+jO+xc5ZyFf6tbet0Ozefv9txNG+OVpqrM6
K060FWCx571wMnFRDWvgjNfida0U5RCNwfnnlKPB0NyOeVXjcwJ0XLxURcU5PzsoGO0nMreSlg+q
t8a2SOwhS7m4V+aoFFCqKLDNGsAAyOZVjx500Fs4Mjhf+V61Tn4ZniqSRbNeiWioTXcxys5umqSO
JF1u4nTIgA0Rik98Pke3wReSRq++a2ixVN+tuCL8r569OEBFPa6n+m5GewEosOiSqzs5iP2z36aG
KiBdt33toy/xd/xewHigRNd5PYXHuuGIbY648uGsoHY4qswXVP4l8QbPRVdVFz+NN5CBuS5PU15T
7/5JpwQ66V6oMmc6zuLHnum7sGbWB4SZ6fYs8rBbxicUpPniXyDf2Yduogyn7UEgl6sYUZUtg3f0
N3sX8o+QafzMMWpfNeBV+xJ/xU/DoVr4bWdy9/GOReHyhZ4CPZ/vC6BQKy7qDVyZl5VWbRQDWax+
cysg4/iEj1KDRT170wCi9gqybI5XY96YWiwcLq2q+o2/sb1CbyllOahh78kKvBQXBaVv01A7tclY
A0x41/Cg+34a5VJgV8qqcCRUCj+Fr7sboHKYZmq9ffKmQuxQgTuFFa6lsoYjhHhaa0b5ZSE9S62r
JR20Lu4iUe4gJfYQwk9QpcJHmACMtaZHk5ao8E/+orx6wABsOb5EH0+B+1VmtF9CCsRZzcPfLLkx
KvRt+7HReOk+56gjHBbf60yWI8KsO1HYBQYV+JYmDT5W27RYj5pkGlRhQ8rjfyXesr6sRW3MQCnt
fQyYNCyCP+XljlLV6EZ2LCBqukV99aM1750XaWq/vqMBDk1iTtJFi2H9C3lwaVJIpEjUXjzU4N9W
EuKy188gkks1frKzvswy/ByryM3DEpDb9N+juZh77EYpBhU8HBiGmiix3G2onjc5ubKLJ04HdDWj
43TklEHgodedWOVNGbnJzDdR5uyNo8g/Dz9H8vose4Xa20PtL3bLUPrD0/PTdBShsGTVkf3vm7cY
mv0TaEeZs7T84RzyHNviE0jc9g+mAnSiOVK579xGUaeKrZyRLaZ327g66oiQbaf7uKv9Jz+X7E8z
kRfsP3rFw/dwamWJNquGrXdcbYcfpjzIli5e7Bb0XK5bGrmXS9/uuzyzth0OHHDU8UWSlo2XWG9Y
39KGf7gDt9zvvPrhg6Hz234hT0ccaRCmPOzXiq0tyi3Y5eCIND5WrwELne/+l/vQ2cFoq+53EHLQ
vpby0GRN36Uxsm9EStMrkzUu+B1nmp5kexqXS8M1grneb2v6seGsruIcQbj9w62j3N2QeUARta/J
IN2wgMdePsA2HvOy3g1VrxMCDrwHvSr0dxeWHByrvM5dUQfhb4CvdwU9WA7xgRWMDgKu7h+wcj7C
IYBXu4951/ncdZBlht2wdITZHj81N1G/cmYzbbK491/X0juO+je2bL889BzazNf3W77HWbGRdNYy
BEBVr6GxBAPe5x92p/6Nk/od0MRusjFCcC0gK/7r72X939rzLWHVI4px2n+vEbsyXZf0KpXyntdw
7Cs+8vOdnpyKkifcIVdkn/wMjr8e9lsIwbPpace/e7PuQAiWn/v2XtJZuMC3Zfa4M6f+18Jz9nwc
TUEgjltH6vy7ef7nBbFIAhz4YeQCLkbvcMUq17ZTN3b68Cq0yypO/Mvgh53w587+9QCdHbb7z4Pd
Rwh2S0tEjASuAx317oKmLmXWjrX/8DNiLOji2UorYnXPOxk5hDhwVLrpj9OCfv3QTO0ez3/YSq1h
k5xHv7mjtyudO6KUCiMOL9wocPPvabE1sq0lWEX/UL9uqoW8jj1upiolrhfhXPAIIKRXdmYkOBxI
Lax8vxFECv200S+Oyv7k4VqhA5zBYrdij1Q9HweYTJ27YhXUk8nyymep1zD760G8f4w8OGkL24Mx
cWhP855l5dztR9dY810+VHtk2n4kQmrw2unjaoWT5M2H/+9QF0I/rufZPMj9n72x/Nt1GhiyEVpp
THc/jz1aeaBXtjsia4eXkDfi/HfXA/J3aJTBxsBnLDnH315PYKdwaGJZctzsVlOS5P1pBFXNvmiH
fo/jv77g2/gDPhtBP0l2IM59CaL5Ds9ELGoKjfjmIqCzUOUlKEgC8dXXbJjfbcF/XopHhwjBDyWV
fvB+bE3qNuuU+dnFayoye6AjrCO334XgP0b1/7s5/K7BrE0P1/8s8H+0c/jf9beXbw1r8j+NHJwf
v/Kzk0PIO5c4J6CA2Fysvv90cqCZCG+JhwxkhQLG819Wys9WDjRetnE5BHSX52DxOSv+p8WssP+X
i7GfNrNsHhoGRc5/083h/Qrir+xR1YEa2t3u78UspaNcOQhpXUSWJcu4KNftYork8Olvc/LhNUj/
vZPtuyCz6wbCAFUkjXSFjZbj3Z7YnEGvGPesC8Kw8wk8ELniZIf3zQK3/Jv99xbY9vZrwbGimIFY
Zkvsrxz/+6HMs6D2nEV6sTpddG/7er6l+QBGz802H5Tf0ND014Ojaczbk4lLBnufBc+GveBVQfur
AP5+SZhdryf9plfLqlMsdX033mA+pe1Oh53OA2tYomebM8I92ROSUeTgiDvOPn6R9tx72ZR48yyX
eDIt4ruy0BdRZ6wCQ7C2X1rCyU0fDdEZXWt0XjZdnBt/dRNq0faKAqn5WFdQwLWlxydn9NsriFd1
QpxS3KXrWNzJDJnBQWRtfl575IZFNgBvj0Pz0aW6+Qsz9/acV1I/Byq7tae1OC5B3SYTRsGLzRXV
rZREoCQvxfTRHabmX5vYuvtNLOWTaxdl/H/YO6/luJGs6z4ROuDN5V9AOXpPSjcIUhThfSITwNN/
C+ye+SVKIcbM9dx0tFOhCiZx8py914ZYU+6cLq0RglYyHJtaHfQmZl68dObelzrrOgOmrZHiXCmF
NZzSKGgu+tZnw4f071kvE2h97mpFgnx66GbaMBt7CmIX6ZnZfBt80B3uUk3YWpd03OidQi/b+/aO
uU3/BSpooIpoSntvoNqcFXvgL4Q7OvNwltZtvvNqD122irnPQz1FH4N4t6pfxt5rv+T0Dh/zoDBv
AtRtaaj0IXjNfZrhGzbNHhZlc25AdubZtOuljyqUMiV9KdJyJXLVdnmpl9hWQkgAzZlHw/10xp3w
4M8Lo8446zE3rSbjfMEWbGe5c8n29SadMj2Mp3y+SdkbbgdD778w+JG7ZtLFDnwn4NaJqcFrX1Xp
Pq3Tb3Oft/BFfec0CXy898bipNV24OSkdVyed2W1PCLg0a4tBCNn+sImbzNMRoEzS+paVGR5rG+0
ht2MmznHmHEQcI162FpzVpzpeTK+JoMrXgpjzsvtkixuvdVEFpxwCgZ61e63TpShws5zAWcU64VX
vurWpFAn26exJqZNUST3wYB2tIvbcq+1/rp3riZEswpOqmnrIc1zd+O14jTXehvHiEgodnQ/f6au
gr2meV8teJsRdpQZV63b3cSqNM/cdLhyJqWMjU+2Hbc2T8+EJhbVlw1GwZDfJxCtO6fXxDmjwuVF
gIgJubLOS4sH+xIRMcXUIsRNR2M7hGlww8Y5247O8qSNvXVhLqm5NedluNC8ZdmqwFW3dR2MYWIE
cjeDYK1V9ehZcWMeMnxo0t4IvIHzt9rNAB7EckRS6Y4AKsrN7LdmvlkwEURFUhU0YkxQluFcdu5y
5qtyno5loKOmC1Msmvom1hBRPhSDotnGa3scVMKJaEDYzXLI72xaYokoN2z3fanuvFmk28AYvATz
+QoC1WKKpo3T6e4mED70UiXhfjxNIAr9HZW4iUvLV4MeZaU2+7shH7LOptUp6EQVakluZOGsY4o2
k8mF22FehWjc1+oqweXlW5vW7Yb0NIg1iTGcJpTzxWzx/lKt1SslmBlgYD7ktDqcXQe3wXsFDMiF
SgV99JMCFN3Y3xYVnBJEx8FQfNFQPt0Gssr2vV6zDDeV5xykLsoHL57hx8aWCRtTja51AnCl0Tdq
kStsUkuDvSMsHFwmJFFjmpyDWWm6x/h+RmFeLYFxZ6ZNkkOCXP81wPT4dgbg/M01a9xPtVG3O/ye
1rEpoWVsRhurUDGW9rEd9PoEIXCwFdW41GHVxbhKMKw1p51t40z1pGfsDHdoorLP8CgBMg9rYJHT
hv4RSpY4Dr7iEq7CTmj1LVPNGO9drY0I76WqrifLbr/baAvP+CJZsitos+BlC6olopNaptuewfsR
h39wCW7cfS4rZP7MIyRj/MGrrjVVeNAB6NLWIeoE/pujieoN53X5YOliuiqL3GWcuFTNbVKlKC8G
6DMGi0fhjjy3ZfS/KvA9reCzKtDQ1w31v/c5v5SBu7LBT/pzGfj3n/lXHaj/xUfobE1RddKE96kR
/gka8L2/ePO7xM+ggVijnCgv/lUHGtSBBlHDFh/GMNaifuMCrlQv0yaYkC0GexuG2aYbOP9JHbgW
YD/srSExgQ6zbHB4FDIWvZufK5hETQCN22Y8mLjHRVgWAa1zeCvBysgP8BY6fX3GPZXVUZBiZ/nh
XH1eHqJCQOVL5WTquARQ2H4oD/FlLmB2JrFXoymxoFUugw+zjGYvqw7/xaECn7078ixO3YdD9VYu
DaNyxN42qKNK02C4MqTt1vLhgf/nh+JUrhpLVGC/9CsWgybYbNvw8qcp20/W0kW9APYhJu8zzenP
jagVWIUsiN/EdpCbAq3Qz5dvkggYSocTGGRxgNLUvMb8575N0o2SOs4hs1q0HljbkETazSdSEu7B
H++dfw6+6uq4iw3K758PLqYUI3IrBNp3EgR4WaXbGjPhf9Y34Cjo1wwkXYg3EFB+7FMMvJAG2cXj
vmfqQv/SrPElOlPnyW3eVlDC/nzxPrR23g+39g3MNWwBfcz6o39o7TmdNK3UEOM+mV307UX/nZbb
m5+AuqTrderiK/xkG/HraaQPaQYmHQNEKfrHxkicFrnyLbBAue44FPdBycUKmu2ff9eH3dH77zJt
One+p6Ort9atzA+/yx5jqDNdMe4tAgU2lqadodK4nEnqwK5ROZ/8pt+dxR+P9uHWYDsMdwcRFbsA
CoMVV57ISjDqXIl8AdTUvihe/vwDzXWz9cNS9v4LV+382gqlM/lxKZtTGFp4XaFCpa59aTd2+ZDA
8TlijvYPsL6KaOxuPDn7YVfaw6uLxuwEv/hhTPoVPR5ImAam2vTKa79Nk6UdZzB/GzMW3e2K5cIM
n4RG0S2fLEzGb64/8nU2j2j+ael8vOP8IXHNBjPFPkMpWmzs9d2/odaRW+BO6+gEiFLLBDCyOHtb
s5zsrzqezqvRwDXviQVGYpsEl3Qrk0+eBee3X23d2fKEI1n5iCXNAzTECxbm/UQFSnCBEwEih8Lg
u2KLwGOAX2zBC1Eu6BnI6MTR1Hl/NsRYY6JqEhLnSA2BfMANj+FtYxktXOkarmxtJvNpMpr9Bbxs
7bgUMHg7KRitgm+mpuqDh1Fl2oOASBEGVobIw9a8HWK6DPZU72/HZjoRRY+QVyvHUABvRmGGrNUu
7kflw563Z2szW0ux660Rz6gmLpvAWw5d5sHbsrHdTXEZn+n4uB+1vpP7vC60dXD2VswW+lZ8/Sii
igM8RHHJJ9e7P9+tvz4gzEooDHjqeQd7Hy022Oad0VHrRR8AKxdjivhDJ6hguhuXuN2OI4C1/+KI
ziqCppW+rjc/LwABuDUYEoXY93GMk9belkbyLajts96qbRRI7tOfj/ehN8LjCGqX1YbR+jouMD/0
e4ckkHgcRrHPZ5goJm2OY4IleOub/WdS0l9vUx+jEPhc0Ll4pj62Q5PRkbmSDW9BXzqnjdYZx0aN
3icn8LdHAYNKmYIvi3P48wlk4qFVginrXsP/1wPQCLQDig3/6s/n7YOZYX2n82t8uoZUi7iRnQ/H
KTJtMdw2GPYT9McI4juhOFOVRC4pRQisBwRcFje+7lnJSe8/9maybwj4+WxZWttlPy+nPn5mmlvr
cAm55Ifr13UNgCfpQRicSm+ruqDcxSoXO1uJzA8tjD9HowZz0+vN97JR3g3YVrUnmUaeYw1hJ1cw
4PzzqTF/+53osNNZpf/5C8I5sTUNz7A17HHj1ke9d7aBTlzPUovuIh7aMUwBUX0pHR5lxq3z5bha
GzFxMYXx6yby6vI7egF5UQCVXxb1dcwxC3aZaG9ntFabVmTOwUHoclLP8Kp08Vlx8fsf8N6lpKTn
+f/QMITsFlQzW/O9nc43Cd0KPCd2cp+yioVt5+VRTE+IuBxX8MbqqxOsQM9+5t0xNg6OEMDjEBCB
3KZ6E1w3i9fc+TTyFidG9OyTEKHaZI5UkWu8K0SJugzv+p8vwcdh3PvdyYaFPuvfv+DD3akEaImk
mYf9rOVwx5egxgVNTFCu6ZHIehb5EQBRnutHiPkyHNbkmD9/Beu3dwEdcqxLDAR/mX74M2vJ7IzD
CvgRoEvoyL1QVl159lADHdNfm1JOjx4Om2/DqnuRSZg3ZhpBFgQikQw7U2dfDxrCW4lrqiJVbGzX
0At9PzmwBOw8Mb7PtWGwVHq3nkXKFqrpyNWCR3gckOCko59pjlEelqZ59qR+684cCBjVGLaKKINP
zvmvpRtACFrMDLGc1eL04ZQ7po+IJWdB6PLysY6hjuVlpC24Lgh7sz6pE3+zbLuU3Ow8kaVTK37Y
URA/4dY9i86+Teq3AL8hb22Z05Vdgk+OtH7ShwWGIzFEDmxk2frHwp6m9gg3weFO6pM7wEfJI6pp
yJ7VzG4CgwXIKt3V/BMsJZ917n/z9nV1mtfM6ngx/TKqEwl0/ziHnjp6MzFp/tXkdase+a30xAtb
Xjf68y37Xnv+8ltREvoGfiT0Ah8uIRCaYcoyblm24fXNaFH3zLEVzTXRRtgVvusxPPWsnKJkbilu
bD8L5ZD0xHYtnzw9v72ZMKHxZoFxjA3g57dYNgpJJAHPr/IbgbaWrB07BfChZQS/OGn+9udf/puX
JrxpwORMyx0mW+vX+WHb4QK9TSq8ZPt57qd9gt8uXJBQfrJH/O35NehkcCdxerHN/HwYci2SBn7r
sGePjMRTTmBpahzsbuxrRzVAfEskqBgEyeVWxeSr0Q0ot4CITxdQGp88r79uyrHRsytkUw5r/xfX
sJrpMTNU58tIWLNpQrzR0C9wDOckTCpAUO1Q1fvUEybE81H/5LH6OJRaV2jWRZeTTd2Oy+bDvUaT
Gk5Trfd7VPvpS+utaXBAZsTlkBlOtUHdD82zQWQKuG0OmDZJtyudSM9b2tpV56VFSBSROpepBTbL
FGI0QlC+w+uf74zfLDRInFEJvdvzsLj9fMlSzc9mp3a7vTvF/W60F7ml8UpDNnayT07Jbw7FbN72
CD2gDcfZ+flQWW4MuKG8bi+WuHqDd+5dLzWe5I3m6v/Fz6IGRQblri21X1Y14h4X0fp2t3fMrL8O
HMPdNbMXnyIBp4v470bj1d+rx4+z1d8sYhyJtgglImyCj/tGc4mTvBk5UmbpSRSLur2tEmjSvN0I
gJwqe2M3oHr/fNDfnkr214y18cuh6fj5VCaJDpU1dbr9DN0mrJjQMDuuzKjXzeGTQ8FV4MM+rJpU
GnoQMAfH/fax4vahiY3JYnCL2Pi7d+48AyDOUlstOFXiugzdfjAjl5q8hIwilbZj5zhO2wXOd3Vd
+Q4PV2bRYzzGw1w+mK0s0wj6mQ8euASPtxEE1z2TEECAECO2YZek5TpMQMYP/oufRL6p25ANEkhH
GTuEs1h236cSzHu9ZYusC9BbUqTGHVC8xYhKmxHVDnfF5G4tmGTmUwDfr/ruwng3kw0QQDc9ZV5p
xStEpk/vh7Ix5iOpSwF83Myo0AnqrXFSkcyk7YexkMOFU9Wjf26LcY6v3cEo6x3/rKldpQDdTsw0
ggIVYCHt5Nz3aseLRjiEqIvJIbuV+D/jk77WmgNer5q4wQQN6wZy9EM14BPbTKPd5EfEkUkb+iMi
5d1cZHOyJZOz7s9yyXYyC92A6MD9MKiAYat05gke0Rzrp5U2xDp9h6o1o7Zy1uIqw8347EHBJVws
FlNIFlzT37ZOpnl76On5fKViT96C8+zFFh5r4N1g+/LBSc4SQz5F7LTrfBL9dmTXufhJ22RZQkDP
wb7ueUVty3ht/4F6DzDMI2O/BwlThlNZNVY4QD41UFiR+1n54zV93t0onfYR+GL5VGq+fiPQ8G/i
Kp8O2jrvtLrgcixnAiuG3ZR69U3s0UTFwrMtFgbypl0o9FhFtUtGiatwVqHZDs85QXIbZzTjaMwn
awfl7tW2NLWVkJ/4Dr23dwelbwM7c/d2QN4SFfOCNDQgdshupxdPdCqyR9Jsa08+L53LLMyaQNdO
xGdm5QPqqa2LPvjKCap+C4o4uyrQkIWjnhmnRNel55bierBbYDiXxQ/TYjl7RzMI5CTWKp2n+BgH
dhFOeTFSVAxeCDDEiYbBW64h0xw7YQsywSAAZUtxWdBdmpTdnxTTBIlfL0AbC1TtOYDHkCEUyQZW
Chk0869i376ptHTaGooQUpJ8lnDWxBjFJvDUhdL1BrRs+7X2B/2sTj0/mkXnRky2+zdX6xhkCdlG
Pg3rvdc0zrEvodJ5iBmOWESIGJ0RpNKkODGNaYci1tgVzvxU6SPRUVl8IJX0FiPGkzPF9VbpAY26
MX6qGFiSNFVU/lGOXr2TGlx25HZ3xF7GJ0NsEUKQNP5Wz4naw0iwbOw8AArGvuEGW4q86pIeDtY4
8V60yJCdibcrJ4IMZg2aeqfag2+J7IB8uTrUlS/f7AFiFiR7CJZRITOxzOgeOlgKbM1NvU8w3GUB
rOYGm8jG5OZ5rJDfEE+M4AyupmCRYOiuvrSc+wuckRntkZggysKAUoStVWtEA4dt8U/5m4bwRU53
/Lekwf9b4MAEeJU7zGaM5DtaViEEsVY7ZvloIzST77z3VvHERIhce7CK0hyjyl+BjHNjeP6Zprki
3xSejxm+nKWjrWmS+kCTtssOfc+Z2oiiLqPFr+RdSlf/yixz8y6u6iI7ktvXb0lz60iRM8lxyqSC
8dTRjEuzQX9x9Zh6kv5uu/UWYitbXrLfBPZyl1QpKHg50ZvW2QQn4NaWRfwW0NxHA1Mjztm0sdSj
Zfane+ZM1Vvf9i4G4GowvhL4gZxibJ1LZvrtigdT0YCfay+oWO782c6/SLItuRnLaQtiqztZVgN3
NtX2EUXV8LiiXZBeDumyE3LkTkitoHvCqdd961q72BWT1j15HSQ7SOMCLMAkil0GyO/RaToAaF6j
VOTGTiWicRl4OEpTIwpYt4socV0nzCm4juOaTgk2gYjuFMMY8cGGrA6wUfn/BSzEhy5WybL1nczA
XUrMXQY7GPRiWDEaPLZEMaz3oKZOEnynt3qVlhtCEEdzh7y21R7qwOYnem0RpKeJufBV3UI+SHMa
1Tmmu+Qy8zs/QuOynDcCFLed2nwqI/69rWfurRSms2yoRLoTUvdInFRD+5XWnbmlceZcJj2PKjkU
1bJbxqnYYWuF8oX0MLksy1biFSPy95KHqOOh4urShO9OiipA7kyW3ksvkx72Y2/cDRnnO8uLGUBl
Pe993FMHZB8z/Dizu26dfs33YYcJUXZpUUt0ebbnzGYHZ6r4WG2croze7k5aIw/OSBhtX8Tc9k+E
wpnbxfO6b42R9GQJA8nAggdM+QSK77wfAzG8BlhgLu2l02CuEHR8OWUOg3Hl4jh5JRnHZnjfmsoi
mcFSkOHPDF7LbQTnOgm1FCMh0LY0r1mhxnjY4Go17lqy1i/Rp8b3rZsilXDG5qubuEUk4CVCSoYp
aWwQBw2vzmiZ2wR/HcIsPY4SbZSnfcWPB2g13UN4YV1MiKq2iAKPWl1LLscAccgm9bFfoqTymVhY
XXkElwHYUqBryqOsUPFJWgn+BxxrPvmCqhRRvrTNuFl4zmlj1cPjPNO0Brc1vHqJ7YRxPBN424v1
Lh9T8J5tbpJdW6XywW7EiNew4UuWjl7c4LVpn608dW+1YOkwotUqvcTtUxubwa77pxKkzpXvDuOD
jqTmJlsvt9nH/pmTG6i/bcmBCm3eEUpEXh1FRnppD5w1P0/nKx1YyJu+ECWrTbYDzLv34xuzyu1j
p6dk1lqKT2yW4oaSfbqHQjS8Lkra2gkytyHdaqRMvHkoSeBqjmncbOi3DARruBqyIldrEGihrarI
u9Pc+MZO2XKB/R66+VhJCSw9HbmTFq3rWXpdmzuNNSu9RDXRGES1LM2VBkoZOO1ccq117MrkD1iN
X4cErbw1vsaeSeoVXMlKdW9akxsPdtKqSOIu/u4S9jeGPHrdNavF8taYeUu8jVkj+elzZ/yOE3Vx
uGYe937bclpc3uTDXleF0W9WEePdQkL5TSB0VjPPRcrU+t01nmUa/53ZXgg5t19A9XbXhvCTSzTl
EB+C0Y+ywbeOrGMBaGAYREeA8OKxI4hbv+41f2CNb4rKOTZzw8lDvX7OnjjetWNMpCFaAo++qbCw
fMeW/3UZfHERV22yl1h2DjYxBMeO1+aZ1dsF4hsvya5ce2h3bW0P9/CKAYov6ZtIGv7V0LYtCaGt
9eIECfy7tlzC1p5BeltA4x3C4ffk867mYseOCtHzHApw7jdYgacrihAchXYeP5ANbYel1txCJD2X
HkvipJNFTMxqH6kxyLGN+CfQ+zAyV23PYQv3UleVcZF6iIlca2G8rmfa+eSCkq5nJ751Y7M5BlM2
Jiy61bIxaoaNHQrOI6EoJ3KeYX/zbJ7rierP6sSrT5K0JnMHa+UOVRPh0G3yTBRNd8TJT7ZrI61X
OK4nHbnhLGk+f7GGblu7RhtOwj6dptx+pN6G6Ii78QXbMHOmRpDmopnHLm48pmUpBanMm/nRB3xz
o9ep2uHVPLgNkcGB0rJkk3XNATzqM/2/6gvc+AUtU8NJQqeZsNCzwwm9ebbTlQs9HAtNh7Qfa0Qa
V3a7IxWawZexSo9mpa5sv8BGmOfDLfgXMuUJCr0ZkddjIoq9q1EP6g2N6RkUbWw/B1ngPriDKA9Z
5j1MuV7taZem1IGUcoAoZ5SsmUrPMzLfwsYwj7G1GC+pHqsdjHF9DxwAFVKGfE9JHkas8wJgMq3C
ZJ7dU4oL+zG3HWCWU7PjcWIBbnJ2p4nbBXuwecEbIHDzcWptssaqYEG1UNl3sJzzcKKG3TmsXadV
PJQPhuN51zMwkp0jhwm/OXXhBncEhlmMBd8XRk1m2GJivuhyboOsxqcK4bImD6Zt53RjV2QuTC10
UgYIm2ABxDl6LgU9ItnnfJ6Kk0TVB1GQLLVxbO2smfPpetHNR5Fp1Y5HEcDiklOoOQ4FmTdeVLYT
35dFQ5lhy13BEphvyI/Obny9XyKI7P7pMGcrFTjdpg75nsQOOJdV62AUSlVgMLQol+M8N6tKWeO1
U/lawQOHjLdNJhIVcittMJkvUCqwXrItJdSLx4gZmjyH9pk/Vabt7h2DBjytNWKSugWcGIYjbboi
Ebs7m2lms6vzJMZvxHvFSaAy/cZBTNmTh3SIpQgldtDzkqt8OtQKmq/doGVkwEOK0iDO6PvCfBjy
FR8QPAXMTNnnPPdNPYZV6iz4nXDb516d+hsphfE0zXZ/bEzvxVjc73HfdF+pWMuvJcRVFq1Bu8cZ
re3AEiVb4Y3VNeATPyoRMjP0DsQC2iJOW8qh6YB9WGYnBCApO5KePngHrwCvxaLhNpcauRrJpp69
5pL2DWpB089RXI8YShfuUSfHYprX12bnV9duRh8Z0jwLKJ5/8VoOJsLqIU9f4cjCTDc1PrBDBXDi
9HlzO9umr556Kh6uG278XZW6UO6l5lrHsvV5owS4TXlb0jtbSoPorISG5LEhyu+O+pidaVGl9gl0
k+G1KkhFHsaBJsIwI54u7FX6OCwi/qoPuYGSuOdN39jzdDV0U/zVLKDch1CUNKIdlnh4RTWJRt5c
QHNsl8Kpb8tuYmEY0kk1Oy8BXbSzA0VHg5Rcbo8UZ+xEOm/Z3KbIUgmMIt7gq2M4/Jmgncoey34A
9NqudW4jjPWiiOTAt9zmDnKpqEal5bGJwee8yTO7Hk6zxRHsG/VaGuijCe1NdhSvfPICSL452hin
/Si18UfugZZSAggmpDFi9io4y1OdGHC3ryhaieflKml4P10i3Mb4q+wlUNNkhHNLRLGDrnEcOerY
4faPFB6Ir3+fTEdqCVxlxpNZiMQSZZpngJzasJ9o9haAh5BEuqEI6QVx6gFC1bcO+rF6X2Y57R6U
BaSzA7svDq1BF+jS7JzJ2IFvcE7nXjS3jkJRwSVk3opKvFt1mp5DP6Rv9SInI1gWcl8hSk/PAynk
m3TpjW5G02nTc1czABDP0tzXY10/VkaA+9cLOvKEWl+/U2k7zKCKbCO+tEd+9MGUOt+RqpxvndUx
F8+dp1pj/oc9MuSa8OzS+0/niL4MZ1GCVBUsEubwmrF7wdqpqIjnQQ7f8djn5T4Y+44BRlBl+V4v
MqItiJSkAaC4nMuhpv93ojLC5jbch1R0Tmq3hIi7PU0U0nnKnMUlg//MM8WGm5cw76+wGle4eg26
HnzfAoXlMpUg/7u1hCy92oSYjTbw3sihc3Rlo58wk+4Pqhqt6yrxpzO0TNkDoSbqXpm2/Lut/j8n
0mcaVORaPzRpf5Gg/j9YfU1N8/gHJ9L7H/lHgUoD9S8EgjhViZZliri2Wf9RoDLW/wvRmfu3uTLQ
XWYF/1KgeihQ+VM+ZSLONoye/1agWuTNEvsIFx9xJBAv/z8RoKI8+bnLCwsYF42BnhWZH1/vo72T
icMwTIWrIJ20QMlcyOuiKtdXLcvGadNKH3Rg3qF0GvcFKI9KfxQwAYxtUbfVcGdWtlgIiseAZG7L
Pu9bhe5RAiL0bzMXwLsLlzKvs/fh7ERiiw3+siIlIZgPuaaUBncfgV4lj/1YVjxfmwWguWjP63Lm
tSzpfMGI99v6zCG19ARjj9SPeebO57Mdx3e51bWQPNwnbWjkXjXSWwlMUJJ4+Z7lFaALyh6U2Y5D
ryJ1MwTdWYp0fhNUitcY0/xgq2DRKYTmC68xt3Snm4XUi2e9NdeHUQzyHKQqaSBmKtS46eWYLSAs
Er3cE8Ve7icJmS9ygiY7ugwAvAv6LzLnpaNjytA0SOduO4u96As5brQVwplWNkti3KtdvtDHJiug
5oPXipwlQMby0kRR8EWo2bhR5MFKWrc55KJhwK2QkJSEuyOZl81QVH2Uo5h8AjgxP8RLwwLfJ107
HacGJzgpDQ4/lISN0XyCatvBTDJoJJv0kGyjIEU+aTv2mkZ/pgA/rYmNBHAyTWQVY+/rHF3ELg8B
1dmZKZir77Pc7iith54ETcmtHkHBm/Xrzi22JjL8am+JMg7dxlm7qbnw0M7lucZ2pJLeBqVu30T6
CGqbuqU64L9PI0KMRn9nKqW2SuRNSPisTHazKXROdEInOTSGUr2xM9GfF5zV9CR5GnerwWcLTGB+
ZuEPzB18IGePJK29Neo+PYVIVT41OnFWsS4NFbZs08CopYkemb13ST+ij0YzjbfEjIH9gblNVr1u
TIbcJknZ7eiFT9vU64PLyenIxIv7MRxBh5+kQTx5m8aqCmBfFhmDTjpiyMm15ogF3DyKikBGwqXj
rzwNxP0BegpeUOMZNDQHIYt9IjpaeWU2HlVfeTuzBJy/Cep4uCUa4JvOJIRNhL9EAHXpe/EEZMfG
a60KSsMkgzBxfeOsctkPFanjf1mNbXuy29144wyLYUSOZMox4NGwoiHu7gjB7C86X19eSlHRLu+S
+WHM2uoQL5hDQk3TA4pmDUi+bFcxajPVFx0KDOxhTU5325RZHDrgUiODFsC9m3TsLrSgPpLSljwK
zE/ENIi4vCns1gwH+p17Kaq9aEjp7dnesIu1C/2a3RzNQTFZwa7hbQfC1ImN+JQXNZEyjmgvKcQC
YAl6+b02ivmI564Jp9WdTEs+2NSx+JbrmR1B4lGhQ7TWYYVPhY1tPk9qfgR/gmy3SIKJOZHp9UXU
WaT+lhA12fqN7pUayFzjsNBPxrn/e0r2v7fiJ29FB9vEn96K4TMh2lBusp9ejH//qX+9GHn7AXdD
h7XCvR3kbv//xYjLgpcfoxYb30aALvvfL0bb/EunT06qnL0+2+/u3X+sGRYR7TBIGfozZV5fm/+R
RfejEHB1zGMMgcnvMVi0zbUK+FE7gbK3aTv6WBe1soKtVGt111gAwJjLKHmNWXA+ySdZF1tdL8QX
0djyHrHtBM0kqLvHH87eb6bNxodx87t/Xw+YNKMawbXhckZ+/DZYp9be8ygvzK42LhImZJT6XkPo
Fy4EeFxS2eMXjwc52/SVLzqqxp4XHLgwz8YI69WvgRC0LII0JfymLI175jT0U2bXib8b0Mqm3Z+/
8bs6+Yfx8fs3xiKzKowchEwfpS52RnwZOB1xAY8vQT9JPXsvbaSFO+HNDQ2+eTLosno4xRbPJT5l
LnRrX5HVYRAbx+4tnYbBoMPYsgsSWQMhp0oxQXq9U9B3aPL0qhhJnyQEaYjgHgQPQ9qdQiCkRUDl
7Z4jlpbV/s+/6tfL4NmW7nEhXO6NXyTZ3qwRcgSO/wLsdvDQJCiONnZhcmu0NS1PNfXBbRsb5dOf
D/th7o9wYmUo43Y2uRf5y/q1ftDxOPqUIK9J6ovaX4wL+GrjBSHfiJbj9OHPR/ogC3s/UoAuaaWV
sGta/VI/Holu47x0vBgvfCwrzwA2+3KPRGs2N0WbbvUO9Fdo6bPPNMlyVPXZTbPqn368aVZT/mo5
wRTluqwOHw7veVYGdBULtdcVDqD20Xku8ICVe6B/w5aQoIZOH5d+r8pOEdhbNN53UsbgNQazfTa5
Vq+HOKRJAKUzUt1bfWvibfXn+XurMf7UNaJJQ4o1uz84lruMn4gmPqp/OH1YZFg2cIgBlvXstdr+
4ULp7ujUjhNr58YYV89ZD196Y2iFqO2NNcPCPlFpVryAeCOPeelAYRH8kYWIObw3gQ+2CWcES8S0
5PJ71lveKwP01Dv58yWGkPLxLMOg5SZCr83aurrof/6Wbu9nep8K65yKro0DP0JUsuAyWN/RjOjG
sCfS9FpWyDzJmEi9sDdqCse+3Zfrq74ou+qmLR3e/16pkkeV02KiwsFhQsF0T0/Aj2L4Tsxm1zqC
RDVqijgf6gu1FhrdWnIk+HxzuhJrJWLKtDo4VG03Zp5cJWToTpty9LoLBCJ34r2ecdfSxsiQvUS9
PS4obJSfn5VrGUR9a5+ka2m0vFdJSk9JuuGmy47aex2l1pLKWIurJZ++tUMnbkfgUsCsKuFh+OzG
I9ka5l2XGgruqadRry1pEb8E71VcVnfa13Et7dp2IEaI0OWjgR77NZMtGgnKs+I2e68M5Vok9mu5
OK+Fo4Ef6LJTpPnaqu92xnuFWaI6J9RXMf1khkERWiGPi8Y2uExj2LgREDBx4FVjKroSlLC+8Mqn
qdLTU7MP2lvHEpS6Ae1tKqYKdbLb9NtBn/JlJws/2WngwJ8BrKq34b1+Xt5r6fq9rp7WEhvxgtrO
73V3v5bggAGYrVNqg0xaK3Rqc6p1WhxU7l5MV9J7r+fttbS33qv8nno/QUChX6t1E5C97wfy972B
9b5PmCxvOsO5Qu8UJFAnqoqR/RqI+4rS0TSXL4PSJo+AsaBnKW++mXP1f+yd13bjRqKuX2VeAL2Q
wy1BUEyislrqGyy5QyGHQigAT78/0Pacds/e4zP3cydbTRGxwh+z3gI77Yeh0S993pd0h8MYLTcj
ubLxoSSns9lkJtiaTpfAIZstcK2Be4CkptWBsahPRCdUxTHzIdkGqo1I3xd6KIseCCjBqu3V+3z2
VLKdpyLoz4DuFk+UitHaqhC+SNu5WpLFdyOvjivw2DTw+YZFecCuKlIZbCjmoZYN0WLqAmLjuqAz
KGYTEtYYbnCWB4OKd6rwCvIBYlYFO6cS5RL6GHiWsDJzmr/LRGpsnbpZdPcdwDb1DiL1f0CIeKm+
1WsTP4rtD/7FYcUaHyvL6z0nC6upa5d537E1kxTaCtiXKO7GpWXj01Xpbi7cct7rXVc2oWNSEhZ6
kzMXN+jPUy1czSGftaZE+mBZbs4GJS91DYBb12hM70HPsrIMyoMlg76IcmLEHpcB1/eObY1pnBKV
dLB9XsL29yaWY1M9MRlbR9qPzHw3NBwBpH+xUusGIuXQz+ZG3Zb+zKOt8arILUFAw1FajlNsRWyJ
AR/AyO1MvW7FkWGGl++kUQTu1ucASpb5xDwfDFb8e9p+cjc0c6pDtmmdIi0ZYvBPSrqagFRc6k9C
vEnZQllZtmgn8jDsHR4n4XC4gddEBvr9+oCwSyEpCuyELQH/joAJNAw8PoKIpwmb07Lpp1T7Iun0
mslf5D0yLwYKJHQoPpSo9TwXyhwumEJg2CoSKG+doWJKElQK8IEACZK1I6LYqN4Jm66SI6KFYtp1
ylnSEynp/bMNgveBdAZg0Td4eIlrRCMXde4ClkCJYVZuC4t4+JD6qCglove9IHrB3GQiG586x1W/
UV5h0Z6qULj4dA6Bxfsxf8cpakKaKzkaF/ppLfuh6x3j2ehpIYV5Jwc67Im2nSIQ/Qx5yWSa1G17
ojPvkIQFr5Xerg9nlgFlegWijntIhN4P9XYFRxJVcWA17TLGiRkseCX/n6e7ZJSUW98IAKEJpI7N
+0wOef5o+ogkDpOdqeG2R8LB4hM11D1uEBddiCr56rpeFlIszLJfAE299eTXQ1eMTxwX5XMXuGrO
AjEHlyrJ63wJg3zk1WkKkae4a72Vj4Fx+xD8jjHV7KvkrjXsmT40q8GYcUjIRxhuEUo13SaFpqJK
mDQ5K5pJYVwHDV6mkDNiAJkCY10n91X5ioIkOJIblvobQoBzngvyEz9URU8oBTYEhlj9pHcnwTI3
AxMjzerJZ7a46SrduLSBaN/RervtGjSbmsfaF8FwonSEXjuUii0WGeLKbhrUQfla7z1/zYvcuZ+G
jurHlgKh/DMyCdHtqVQufxByuo4haQu3wD7At6KUTppuR4ZO8FlDqo72sBEkrtgMc7NUCUR+353o
rc2crWNiSGLYw4m2oUk7eJWU24ioMCtek0WLreBgV7XRfi8ZkOejb/BIRWodseEhKGHdUcs6Rkwy
qj0ZyF/cEENsPzLTWqPO0rvNvshgDJ61mWX6cQl6aXzrO6R3m9IwvPGQKpM/NZVGsoS2IiNrFcHQ
lKzhcCNMHKLqdpo9CkdHRFS+1+3tEk3jflEuN4fO6m65aaD16tvKneyz1mObjui4KceTIA07CZGJ
lskzK5HuG1QqwwhDZzdu8qRTwIRq9Ftmgbl9KkRrpG9GvVj+uFlYgc0vTW9pAX8MeSToDl16Ry1u
1G/AQtpIAnHn5ocUHfPDBF6w3MiBkrcoXVa0LzX7zLqf8mJxLqWLdnXTNqPu3tpGQiT8zOqmi6Ac
uGvKr6B65QI/vvG7roiMyZrkdiyIjrhZCJLnUO1JeNs5Rt8UxsCj7WfqFY3n7MpHMdMFrzzrZXdf
BaAhu8FsAjJYIcLI8B/ekTYo3yD1ZfReHNq+1VY5ordv7bigCqCNKQdicueJjhoI03bHxgH4LrX6
nJQc2STWPc31hXsg8T7gvJC5ittcakgrSsSkxKpU5dDfFgUhRhtJqu2uS/w82RJToB/m1ua9n13X
SwEVE+/2uir9L5LyN0iK5RK/8NMC/l8Ihs/fu/4fr6kU6S9oyh+f/ANO8bxP2JfdtfLGIIzAtvij
fyZdmJ/wvBCHxo4OJ+GVTPiDZ7B1QjB0Q/fICSMf1F1F3n/CKd4naAFXR0SP/sckhPo/IRpc/5c9
LEkJayCDjVIAnoGj/FW7DrNdVJlIDl3pDSfEPo6FEbnpTsz4NtrtHhI9H4hpIiIV5SECCD2dUmq/
DbWHrdWyiEIpbydR9z3h9GHitYrgNfV7uhED6tGtdAjqUw1muxvcksCHCZT00MWLh78hG+IlRA+h
0Ef6Dvm9NnDgdgzmfOs0tCK1sX2s/HwYNxKRNmE9vngxKma3zehIPNBuhpZcvQJHxzh20LO/LP24
DnHol9NxNd/Z2fBAyq1x7OuVaaaDQ2Gm0IoxZNhtH6mASc98BJxd6h5N27X2kMZNRswT1QJ7abX1
7aLmikpvS/+8SDmeMvbZz3EzW7tZdsm9GTBYoJ1Yz7yA7Y7M0k23hBIXO5feqYr5ei6fREIoJzKg
Jsw6fu3prXGiRfOlzoFcaBcab317Juuq6EPq1OutGGtohS61+6ec7N57FsTWQwwGAplNVq6BfWLg
jAtfW7bBQMoFigY7QstvbFzsPFuOOd9aHTWe1FzDl1N0QCeo9ZkVQbNHyH/2bOTJxpDcCZ+s+K05
63ax9ZibQttRNiC3WOxzr5GFjvKfzAffXejYLvt9oKr+xaY3AJA6XYxIG03yJ1j7U4nbVQ73wxnO
i2/u+0x/T1lhbQfOJcrj/jWuZh29hXyZcwrCg1mvvkiVzUcjaTwMbn6ydfI5Egb8Ol1q4hG9nQXX
5NUFCf9le2ERV3KpC0pGaB2p3TsxdC4ycC3eaok3vsdkbT/QrpBFjnCn87w033vS8WdkEYsbrVT2
/aKy7jgFxUZmrkWXjDGdcfPHm8JwgeIrLX4wrP6NEmn0Wr2XHxKXCLuT6ok1eyBBt24/pBDdF121
w480G40HF/HKKROt9YQAPttSxjCcna5r3bAfSy6ZQn5yO5j6FzXZw0VrTC0ylf7drsovnlJ1h1uk
ag9jBixfYFm5g1g36LCXM0SCSIbnRRvAdMa4iNw2xtS/lMNQ7nWbEq0dCgLsHkWl1JdELDW7VGqq
m6jTaJKnm1oip+EuR47XlxH9giPYQb0GsVFEdW5wGVjhZOCfGBvzHg7qfemCd11C8YB1RdKjL3kf
uGkThLaXtBJKgydGF6b72Yn9ZxE333VzIKEq84omkqTL7J1iHP27BDCC6jvMeogozb1gzHnkL4iN
R7TMpWvTE/ijOkxGVXY8zGtjNV3xyrztgm4RN348SREOsnkvwRiHR9nT/ib1jo3PEN+ThL3m5+UN
xjFr3HajO+1Qb93MtpUccspb2wdzMf1yT7IHgd4+hoJTbulZDvbYVFTD6LVz2zlWHHlWnRySMjai
tumJbvM0bWs0rv/ZlgAsm345Vexq96LvkpvcL1g2uybJavE8bgJ9VjuIQfI7piJ/mxyL2K2sVSdM
yVg0+hLZ9mwMLDVIrsgRPz4kdZlHiFzHjauIx/LH3Ia8LdtjllvLtmaDfTPaHfZGoxS3Cl8NVyBb
lue20J2D0/vyFsOA9qrEFmrrNOi52NLuhIwrXXX8k2ahxmpOaCfeTLoLtjUOoMO0xEvk8K9O6Frr
W4OtDHoJW5tw6detqW/JWrC8Q+6OPiOVbB8IwraefcdPQtdt0LA4BivEuVnIqNfQ7IVBkefvSxYM
+F49daK9CqRIjl+KHMooGYdkQh+JxpvQDDK3lvFSLGL+gSZ45Leet0scgcrYS5vhZoq7r7SiUVDM
ljDfJG5lbGtTHw4xypKwrmN5TovhCxOLu8NcPe6rpVW8pXG9bgsbpdywLNP+q1kx20QwpN0ZeUiw
G4XxJAC/97ST6aeUUrtQVn52U3goaZJF7jt0KBuDCTaqPJLxDDq09qas9INOXwOL6jw5uMqeIloi
9ZPb00nNjE1YXKOb54FUh9NUeWlEk/Nj7OJy8Drh3ShiCXxo3fTHkM4DSKjn2+x9GXuVQTF2YJkt
7JmB7jITOc0tk3UvjTqkTcqcQ4dX9DZpRHpJ9ckHw2u0cF7ygC1DahzxioBeDO1pKss20qlh/0Zf
KH1HZaOiDBH6GUiAlLzBTg5yCX5jr14ehCO/sfkZoiFXv5WlPUS6MRukZzDdGDI5+LIT+0EV1raM
/cuIapmtgnWh5hx5Ad6gB5rKy53UuouYs8eB1PcHlWT3E9f1GGPl4m0sLsJDFT+5OcLJKSXfYOOO
nbtzMAJsqTUQyCnHoSefZJpf7Hy+5tgp+7EdUuEel4xektu500UdmcyccmOmk4UYFgWmQJWo6lmP
XDB1fKJx0CxPZaoH2pvq6LOAmfDADVOHhix9zCuIeirTisKOPJL65z2uqifHk262XUZ84NDxhU13
hSF5rBzD2pgZvc8b3ZDld5wf1Ffpw9LembWpJVuEkMtnqxmmzyWtHEevz4zT0FZYzGdNoQssqRcK
jTkfjzo4FkN/UXENxqTfz6W+REbJiOmzr/6YMz/bsp7LjqMeDNbGMb3y0WfTcqTOqgPwcSLPCxSU
ui++sf/F1dYr576b/Xan/NbYWZKem03JnmkDysIFymdabxNdiFd7jtEEZOQGySbvrjgHFW5yscet
vgAMKxLv1IbZbVHo6BrrJJuhTKKezZnRbcx5QDPPzKXvnI65bQMi5COL8Ah6WPIiOc6dUQlsLt04
HMiBGU5FkmsHrW1dFn5gunRnIqm5oycDBUndL20K+49BtSZGRVI2P9D2RZrje0dbibFFO5s9+Ils
H7OA7RhgJlXh9errw6NFhChZU/uFJNQRymBiJ6uzLydeTc79Z8jkgOCHAGo984liKrj5b4uV2ju3
c9A0xEhdU0Qp88aHCeTzsOJdbY3AU5oacW5ToGQh27vYs5uJdQWEJa50Tf9gp7b+OY6TjIggxGGh
GCw/3xFOVo08Lr0ewg/0bwzeS2RxkU51QPOEl1Mk6jl6SaPUENNPQVXOBFSak/zYD0hC5eDQoddj
4AhtNynvsM/5RujCCUW9k9w2jqIDFGj7rAYPEUfiNzQB46986ApwmoiE8eLGrhCBBNy0o49qf9wW
0D7fpthPvgSsuV/M2fVOsZ1UbphSanrudJZm21gYIrgtkTqFJuXwfYnXZI7BeVzh2LtCW0RoTki9
aX1cZAiC7L5bjT2qsPMbmhwtj3GgMINbMnjn7yYQZ9jTRfXBeJoe6XIwInaY7hv1at0c5ugj4p1G
LCPkhL6YdEWWcjfTTvE4GLUVgYlVq58mj3I7Rcw8lUPkTON4ospMXeZOqMfOyyW+PzVRp4W1uoa/
+phb+ic3Zl0DFIKauJvGaGTUmmMflvWUbizipiLNTdwdgkHvm1mZ05nCx+XC1r15ahQNyCHjefaj
7o3uOaj04k0Y5OiSDJoFx3oGtaViQz/qDZJlj+f1pLfCfbCWXhFx29QHc9H5AuDmjeHZTTRXnsHa
H8shpNEQ1l6P/Tsvymqn3Ma5yQqtOrD3RrgdFOoZHszaabqM+qbN7lIhKf7MyvGSeZ55YpAYt7yA
vCzeaLJgYeSj5zMNE61torzM3Gi2jZK2s3FuNzW1ZqwY7OwEUBDTnqO3LKD64isxXs6y94pERWlL
lh3ksvrmllPig8EF0+1omrgulbTr36m//+7//2b/TwsnJOg/nef/sv2HQMGg8bX/R/3jH7BWQ/nb
XzUVv3/+TxDA/RSsdVE+7K1FtOMqG/wDBAAfAIGD6deB+a8wwD81FZb/KSDsMqB7Cz2FTXHt/wMB
/E8oDa01uA7h0tru+p+AAAZows/0rh3oqDpskryRU1iutZ75z/QoTdS5ASis72nsQO31gwTqu2mO
D9nK3uAAYP49EuYaBfHwhrlpk1nd32SBBL9wn9dDsFZumSx3UA3kk385hJp898b3hb6v5axfYvtt
hovtxjyqMBrnFKnrfTtsA/JX2PXGt00jshvPtHG9mu/2aIZLsq1QlN3qMAlp7e96lpWNBwq86rBs
Z9wYDbszXBwbvflq42xNa6JvKyI+8i9ZZ0brj8RTkko9v3Q0y1Hfvum0aHaCPQ6xFmF27p5bHTvz
ZtF7vGaa7Cxrq+ewilb1Ovs5yJxhoW72NyVLMtu0iHKDqKMD58GmSnzjF0y8vnbrOJm/sQj+jrr8
bGvDQ5FUQzRV6xwV9A9u8G5YWsTC8mPBHhCVmcG0Se2c64VlS6FhkpDzVmzHqQyZOB6pt31m7yEj
OLFo7JsvQ2DqN6ye7yFCTplR/baQqN5nedi6GKTdhcNQPTnKVlV9LSdbv8kzKoxnXX2tbIF1c+jO
gCRMuHoTNm7Hly27NLfuRIkl8L/g4v9PgC7i/DWO7f8eXf5XXPH3D/05pDifcLLwv0yCeta4WN7p
P3FF65OLxgGVg3fVb62Q45/65eCTjbnM0CllcJHK6Agh/sQVXWRaYI3gip5P9OZ/NqR4xipW+Eky
QtoMAALCEJrGSW/DqvnXF9of3bpm5jX2vj9XyP7G2g8lLUXhUs3tOSXzbqriL3MF7LcZgDpe9KER
oa1bNZ3LYrhYNVEUgRxh0zyEiQASjn+fzKI5YYEunutqRmpFAwF+sv45prLPD+eh/dCthtl1KwFu
XzqpVa9m71J0UCoylEZTk98Q8QJHJoIsX7xAH79zbZPZOR+4UPlHZFEGrz1l19/zCZNqbtXl9J0s
jsDLjmlnqwvq1EiWkIIYkk4gC41/41IG/IyHVuAhx+RqXwYsYMaWFG7tWbOdBssCguEIaSUoCA3U
m65MW3tLGNF0MegO3rKM9NlHF755QpHqc1lq08RhpMQ5a9BoD7nLEKSbVh3FxHk6O6PVbVr88t9s
wrBPQkG5OP5ibx1sim8STUfkGDFSYA8jdhFb6tU0octoXzDEwab2+aZuyuY+Xj07bMYT+6AT+/Pe
d0W6HboJtzl17WtOfmHjoBpb75XlFqsxz8X0FJFxgLIKKybxI3EgVmZ7sXvzrr2SGxrb/2fZ+vbH
QOPngnZbNe+2IPX7avKkA2+9yrnBtUhYWj9jv4HimE1lPIt0RZsLbNWrM3KN1pes6C4MtNBQHoNo
B5tYQej4zggPS7jbKpiVLbS+qoYaaqzAWHT9sQCAXWByXOluWswoiHWTks+A1eTeualwLLH1RCHg
IMJ9zfAHpqEzuD5gsI1YrwBQM7ZicoJXv85hJa/CMmPQengkH0CTR5PuDvoCOY1yGCmt9ephFetg
W7eS3vnAXAR9C20r4WymbjkFFbmyIOhGfTKFAYWa2Qsn5K3OV7Nd13x9vrAD0/yZA1BGO4nIExlX
F/U5+X2qhPUU8YhWwJlJbt769A7YWx+1oXmJxwKdQ0d3tzj0zQg7hhKv/8ZeFzNwvvLZ7MT5s0nd
QpEXWQbFWmvVCEnnajq/sH1s4xu8OfzsL/1KS5owa6FUa/XGQlDD4WqGnaZV7Ld0ffPuCmpZbby8
xCSAcN776eier9/oejQAEDuBC0wVGBg27UgPG0EHIn5VMofKJgcQus1W1NDfSGnYH/o8Q4vbYqpP
rg741+KhZFfoTJINXebYDyKjuz632qQ+pFYquyh2B4uuaXMVoQir4LRm1CZnYt7dz3afzdrr9Sjp
jBzEvphtbIesgDhYp3F5yjSyji+BBLJnL9dZFUV5ivucl2O7PJFoSepLXay3lCL59ZpQlNRd+hku
IyAAH6tUzX8Hc4rJzKdazaVPAuNtXhMAiPYAa50HrxJvvKyVsKkgMLu0bYofy0KQGttzRPphZaCd
2QgEn+VNPYzE7HuE5JDX2ORTOHl5r1CAmQs1Ma56RFk13eM9bN4tnjQr1Nnn+zynFZmorCJBgnx2
Ko3DXO6YWstW1uyCaCgrYYUQFd6FaCsCl4I5eOVmugkohGc8Ykrvl00hu+a9t4cu3nmZOZGLEFg3
mfLL3UIgNDiLcB6GtO++ZpoFhkK0YPBaBMX05Lsa9jNT8mCbUklOhgtwJmVO4+xw0VFtXjtVF/aK
PRJujGpl+Yl9WPZrQ8JeIXUkbCJDdGFUNZS6Tck6g0OX2wchcMXT38H1ncnUfpXgPmd3aOuRLyzV
nTIcO6IpwqRRubdwBbexESBcsJuDRQDvTV34SRJKZoyHymiqx2Ksic4Y89Xj5eWJ+UJ7irdDtDJ/
t73SOsaSSJNs9I1vaMGWV18Mk7fDQpadW+mm3612Us+D48yHNV47IigH62+qvUDky9fEtOnNbPOe
WBuAbzLGtGyDZ5Be56miBjmYqp3ul3NUCX35TpRQzhugiu7kO8pDUJ95M4jhElvvc551p544oDZE
7GochkXmt7TxIiFQxJXB4fSQ/yns2dkR7UW64FjIuxOKNTHNgG/P7Xys+sm/FErDWK6ZU0QMP1Fv
uT92xrm4QuTLipYDTd30K36+XJH0FVNXK7qerzg7teqMJiDv1RWEN6rqzRIKiRzNzoD0uG2sc5NX
uvkSN1b9qpJCPpHoc584Y/tIcTEaLtEZj4iMvKeK7TPCwan379qVJmAr3kTUWOtv6Eumkw2bsKy0
wrASDBCFtbxxVFUHvB9N0exHijV48dV+aoIyHCArum61BJVN4kTFymWoldWY47bXHzpaFoFnPT0q
Vv6jyyw5gT73ZNoXFF3qtEAk6gs1mmURGlcSRb8SKnBmkCuaYRfRCOcX+uDtzyahWO+pGegdUyHc
zLCyNKi0msPoWjzVysq+TEzvJ1UMw6VfSR7pt7dNt8z9xlBT44Yk+fRnBEXZFpma+USynH2ap8x4
yA23/zFSZ/llvtJK05ViSq90Uy+X/CCKvAoJaHsDtokfElrr6XSHqWIpOJ0xFlth0bGk8Vx5HDpL
u5OydyN8tdBds1d+L3o1ndslhZ51ZvMhS/vx3U8huSjGcO+DJnDupkEJb5NfSTW8cMRmU6Fyq8et
WUEz6NqDDTm59exBoRwpEK7Y7nRcU/q+kJdoh07dvMQoA4+5Ll/x3RLAurJ9HbSfYYoDTebdWZsd
+00pATmIKEuGBkmuEW0pyakTtriz/Hq4HTy5Rz+BS9jDSpnoSHRRNzboTFTS25whMJqZ2BY6tcYc
eiY/7eKu7KUOjVkS2Lg3C+NznCGtEUjuNtKs7bBSGHndqSjgdOBEO7Oxo2RyKZy3gnjZChtHHWAb
RCoJMgA5ptlYDz6+5Xs/kP1TjZqVib4aa84H7CZfpp3mwdLWEqVbM4gXd2Vw1/StrbGyuoKchR3g
e/mUZjWkb7byvyaRaVu4gqyLGn3SkPW5DhlFXZLcl5O0CMOBSdZXTnle2WW4FAYokpluGYHGfTp1
abfty+DB6nWY6WpAUN+bdnOyyqV9TByQpXBe+Ww6pqC2k5XlHla+O01dfStj9+D3mX+uczG/6FeG
3CmHV/JP3jIkb/TTGuSYos0VL2MTIFzqJrLJ2846uiv1PkH14UBPIIcGl/vQywyWviSXB/WkN7jA
fiuRP145/Wal92n6ZnYskkAQA10WN42y/dcm4MTHZpJPcVZ7O3wYcRYxHaq9TwHPti3Yp/txvNEn
SRNU7FYd1Gxik3kkuhM+cLqRrjD0tEJb6opy8Znp1rtiXx7jzbdsBcT8KzR2RcmSFTBrPK/dBxJp
aHGF01ZgrVghNirXQNuKFXhLVwguQ/YIT+gPt4oqxi1BMX2IKI0UnhW+y1cgbwEptV6Y3/Lbvios
0klLkM37DMFl2OVO/TiUk3Afi0CzVjVDgDe+hx4Hl7Z/yw1TF7vArSpeIJ21YO4a+Z1gkhVjMZ0R
DHTRPOQBcGjnxw8dy4Bbs2ggxKvZEm9eORLRvFgZayw7eBegrI8LEstmU4pkR3PBDNvsOJe2gqLd
BG2rbYfaGY5WXfSnyWgJG6pS0oOcvntOVHmkePjU+Mu0bQOzvSu7uvtKAoqOQ6yVRyJ84xsp/FcW
aqRxQOWMnrQfMvJgCvicPM93GZnbxZHMKJL/0mBZIHZs2WQgZFWd0Q7mLuS46s1vU15CmTLkFSMW
DPrcrQo+tLLi5ZwPUiu/zuPU3WvBvNxp8HJpJJrUGX7z++a5GeaKrH+ZDsi/b4jTo3QAUvOmTSzv
sTaKz41VTMmpKlovPhPp+YG6ubmdKHwHXuFZOOQqBaBfsjlHlJkl3iOeAEf/nJb8JBUlC1V8T5s9
MqwUHQDOT6dRn5eEJhDaUX3h3Quzae+Z/Q59yQyq9j/t5P8Xz9AqqPl5Y7wGYfoEdSO1sQ2iWX9B
ukSghtkUrGs9Ke2DstiJOmliPi+zR1qTNNK/8cY4vyp8kAkBIILtWZ5us1RY0b+fzA8FwbbE33c1
WW0yOFNH1bx3DMwfOeVJaBnr4WtS6LZ9EaM/WAcpXSueQ9Q+SXmbORmSWY0XG/lBZcu7qzC01GA5
jtI0glfIL0xYOSEoGxvvE8u20kUDKHQrYEOPB/nJdDWUfe2UwzXAc7/3TeZ81M6o+qcOIqjbLfB2
qiP6Cov/l4X9RB7G/sSGTcSOxVpfsBdBG208UxxKqXkxEwKRLNUPfxmrJysQrOj7loLnEEVX866X
9jSdsd172jp26mywDFQdi0boxI5yPxKHqC2R+5l/KOnDaAz3RiYGWtjO8Ov36164dFvjb7qRV7Tj
rzedlF8bpMYnBBVw5pebnrNCjt1VV+rM637ZSbPVKGYUbNf+/dO1/qF/+aJVPI6D3bfMX58unwBv
DdVAvS+Sglvc+MjZ+6rl/vDu2R8d+R1rXMrEJoSk9Ob9P/12Kjp9mg3ogg7ImvhFTNZos+HBi9FE
njXms6sU6UxtSsJRVcg9JY58q9t7bAI0VbJt+/dfbqwupL+eO/ZDZHsB+efYsX49dzIe0CkQsbLv
jIa/jptjsKm6b83nKsOWvSVKnJMfSWQ69aJhjapLcirQNwmv2At7Mp6vB/Rf7uRvuBOwrYA7/3/D
m7fp14Tq4urndIY/PvQHvOmbn2zDBFaDK6G3lBqsf8KbgY4JFR07aeykZzo2Asg/4U3b/2QQy7CK
Ii2XYXYVM/4Bb9rGJ0rBdPyntrEWr3r/UUHYr75Pyi7WTlW8WmxYbEDJXx70dtImnNYdS0CoVLCU
UZTptJcOQFCc6EQ3bkgZLutzlhuaermGLk4kLjVy0wWN8+GlY4VnatYza0Q1Q2sdFmjqMwGBhNmy
BQ5ivNMbtAeMVz9d6fvfX4efA5LXI/vpJTF5MxmHuLSI4h3H/PXI/Q7lRywXeSIrYXo0kooogGuI
CpFCFyKuAef+/Rda/jrB/PUrbUIsvBV5RtrFNeP3P01AWlpYDTI2cXLd4Fz3npaFdPox8Ga2jVYA
iYPW7g3J6B3QqNGiB7NHz0Z8NozUgYvEqA+xl64w1OhxVSo3XmGZHlyXxQ3YAdlL031Cn9szDWZ4
GOwV4iX9nHkH9S4wkpHHjDytbHH+ONMAXEiuFddac8fpsVgIXAJtcj4IiwYYylqfrwpIehWAzjFe
C4Uz/k/jhssdacOyJ18Mj5pG3oWbms8S1SDF5BZDrrQIYZttVoHR0jfGRYIfApCKNUBYpQG6fmM9
ctxwhA+1iTCfDUNb1exX400ns/ZdWw0awiUEDVNG6k/IEEzgypEMMXIcTCL7piuWGcxMkPOqn3iR
rZNgjGk1EzAR5UV3YhfkmRc6hOgDdb3Zbd5MC5Lr2EugbrwmYHuaiUD1cZGV+axZ6CsociDU6otl
9ly5lPgRsZn7eqqJ/mEaCUcScoBUCfkxwWhHftsMdIZEZjYy++Kb1JFd6BkG4Hg0AMTwobO+sJW1
Qn955Xxc8b9hdlk2DKsLOlDIcLZt6j4k7mpg1buWi5TONnfBtfu+e8PrMjZ7uoqZxX7HYYlK5bKk
Gj7T7eT0YHXzQkAnpj0HPwx5RiCoy3pLvPXiBG3KuK+AKE4B1ScG3Z+95oXLyCo7EWp5IP8Y2Vo2
8fJaVFX42xbtAzVOkthUcBuDo5SupzzCnc0CeIq20cJpEb6BXMzPbm/2F80JJqi5LLYJSXGG+kNk
vXM741R51UYYSDU2xb1l5eLDRFi1J4TV9kPymLyPSuQjq1kdrxDGphpTF53MoxrBR5MMuDcsizif
j+bk4p12apxBmtt2/YOZLpq7dfBYkOghPS6vSktX3uk9UsRd5wgNWWg5IBxaW53I3LW2GU+k+RXT
I/cuRf6hfszZzGqMH8vsRzOpiSRL1liZW7A8qQXPSIfMAixyhegBdLg9Ra6xa9Zixb2lMBUY/rqC
4MrwcnlZxUuZN/UKQwORdG9d7EyPEN+8CNricYFTszHdm5zFyckxVwYhnjrQXUIA2VfE5nRvW067
Ry+IN4LtApceoJNvcaecJSDQAdTDNGVcF8q1AasHR9anKslN+YyrUdNetcFb2jNKJ03ez1PAkRSz
xfC7lGoOXlD9lPljPGZyP5WQBmE8WtZhGcnY3yxzybVE9sO1nPSVTQmuvEajl3KPiYNFsM2okhyb
FtLmdyCbfFxuXK0FvMfuuL4UBL7wV34nOCq7Np/TgRDi0Df8xH2bCn8w77I4YKDwwf/rr56ljAsO
WQBjv1iXQ5hfCOH2YiGx8xiS+PGNM4j+mxX7ff5ZMkIQOTbFIMh3dVlVMM2TwPMYefD1BOFcKRWK
M7Nj13rc876Q/8PemfW2jWxb+BdVg0ORRV5c3AfNkuVBHjK9ELaTcJ5n/vr7UUmfkyjdDvo8HzTQ
SCNtU6SqilV7r/Ut/SYCmDC8d5AsxV8sYFVGuZBjiV8t1dCM3Ka8fyakN23kYz/JUM4iyclxH+wD
wwQgZOkAkxFT+dqncJiwboW+c5OZmvsBfR8V0El/UHBZ+iWH6vZpduqtYxSzK7aW9dJssRXgBvBW
pufB20sBIy84F43WCrOktRN1D+Aol1Epwvd+QP0ZZqZlZ9EiL2b+c4Iyp0Cw+a62sDebqfaJjgV8
+mwGByI6WoRBPzg7PTb8l6T21JfBNz3ybavstknsY9tX5biOk2o42bnyP1lml61TXlKrPKvNe6f0
sk+EQaTUaTTfo4eFykxrVHXn+jBLVRGXyAURxV2HhZ88GVENMk6rm800JzyLbhiWWYXBssP3ddsl
U3q0ZIfoslfJiWW9+IRSNnjoZHLXK5zA26qs5aYcy2FBbk627bBOPtA3SJ76VNY+BoosO7q8wFYJ
cXqHRLjxxjElQRQAsWmKKfw9YWfmj7x0ig+ZRfkT6m2dbTCN5+8DcJg82jTECWDjg1zSghluCnsw
F37YpVg8Vf01rEBGJ62UO2OKfFyxhnFjoRKQq0CzEDYMI9uBVV0Z3VUJnnDrJCVq3Cgx870CNbzx
Lf0UeXmx1QZoFRX3+CGKIUvxlursfTZ6oHpGXCQ3wNS9B0j/9lbAn9lQEsGcG4nJ2QDAtG9AQZdX
LNi4Y7Ns3KMxc/dTE2OAriuiiQyMhSXC7V2Q1fZjF3bTZ01LoiuEMtNVlVXE6r29Q7mgR7Alok/N
P3QbXE4tl3mhZQ6XMkoK7zA0KOIoDySk95m8hKSonFWkdfkVdrvqN3WAiyPh+aoWDXoayrpBs37e
Nf2wK5LeFKigt9wDzDiItzJkYSgagy7Y23d3cfw/XwcDEW1rdns0qy52Xx0R4m3tIoGT8WztVXN3
LZ/7nzhfWXr++cWURhwT8DIOgpfnXErqNWHZNq7NhBjpPKezDAkpWZ5LCG9f6teNLBIoVAbsxTXw
DpdnzdLHSywGzT6Y9qjfZHMP1uqJCYXgC7lT5c5vRslfXE/nHKIzTDQbeMOFSIrqANM2Sa3DNLej
vr2CsoAOEah2oPirGqrm7x7nxWme746bg5vDSwXB0C+bdexWEl9VA5zUzthdqXOrlgWVN3CGXxdl
E3ozcwl9jT9rIuL18fZD/nWQApSzeM4ULcABaRc3DRmq1PA42AfU4zANe2z+g06j8j+4ioKahwAM
LfRlvFbiGT2B4LV98JuA0gyOu60C7P+bsflX98KB0rEsCBtMvPlh/zDhbNACpSW4Fxdp7sqmDYUw
FqPD2/fyF8PEmnsGSHf58rAJ/HyVGFdHWIS5dTBwBGyB3TAoQBBjvx09tAxNgZX3N0e6X9cv1nTW
MG4LCgKX/fmSWdh5Y5/Y8iByz/6go6Y5TNqsAWiT3F1nzoi+wq4nhsjbt/rryjJThDA2nuk3v8wI
wNAhuFjLOMQtBUIvZ51scJPA80BH8fal/uIWGRyKEiBTnSP/xWIJz6TiUqlxOMfLn0UU5+5+Ihkw
WM6d1TCPmrcv+lf3RyWLShqhemitLi7aaWFmBuCoDolNEz9LYYsnmhNsOej8dqaffZY/H5IpDCtL
Sjnn+vw60wIHNTzrCaj3Gok+cTlWj59GS+6Lbqpu8ohW/8IDM3g39OzrevZa9Q19isHbSFFLDhe5
9Zz4kFH1AMEMhIssCe6c2C6S3zyWX0f4XFFWhKVSX6RAM8+zH+ZRFlp9OAqPET4jFmhGh8XHaBC8
L7GxMdQI5fvdu/IyDpiF0NVmxBOvZ1BUjpo/0w/X9BPqJR7vONQxgr3u4Mw4xGYYms9OpfPKDApv
Hu9RiOKzTcqPXWfNZA1YuvdlbZQEw/j4PDbskoDGjzoe/reHyl89E1ZKxopu8t0ZF7NeK2mJdA6z
Pp0cNt0avGXdF+ahTpAwLPqSVL23L/jL2LRhbzAbZuiYI6l6/vxAyrCeN/3jdOgkxPKaoBN0EiXc
Wd7snMb/+cWoGyF4R8PM6+DiYs5ED9wv3fEwwBW/IxTYPZIOQKXI0gqOi29f7JdlmjujTo5IEVkX
y9nFrEtjoRe43scDCRgcLL9pwpiInBLfvtBlNjaJcCyX8+bB4uZs6mI/P0M6eeFgF6pnB1EB2dA4
w6EBcOomfvJQ89RXBcZLqJyzdg3gClylpFAm9rlkfg3m5XAPNYo6geg5LNExmYqPuJqrnSZsSllU
vQigSebqR0+jbtr2xDvfNQgbSE1/+05+HQzWDIyiYOpaYNAut0JhNjqFSuv6YADjX531bylEq62v
jb/Lp/xloNvWbD9HXUrBFtTtxVBofM1oCBKsDhXcmz3cDe4fO6G7RmmSX8ls+G398GIPJHmtIUhl
6tPoR6V++S1lU2rqZWXJg10O8guq1u5QSShv54KIrWqqOuWUWE/5MBi/mWTG5RABWmjYKGURhiGu
ZCc0q1x/WHeQmjeh7MPooOtUkibyAB07JrcRRplpLHu8OS/0c2OA7HmtowebW0uZCTRgZzSzQPUs
u9TalCridCarkLg3HyxagKk0YBhHFQ2zaNvy++9UQ8ASv6kncBfrfBxRuHTM/GSRDvCumodXIngZ
bAl804tDV420vgy7BuYCKqRd1l5M3S8+6wTDskNf5/i9EV9bmoAQoelxeuqpNiAaasR2IIjrLkeo
NG2JDYE13zUZ+C7yfrQjZWktwxNmtS7olAppWSxxRyLbmfpVPpY4VrMpPPROqC/JO7FaFLx6UGIF
bKFnY3/NNcRsz3M0QM6cOSsx20JP9M/oY0BeRCJivgCNn4uhiKGCO6CD/FmJEjCQnVOi3M6t+2Bn
dzGnoqyc+NuzBvG8+ewIfh02bjLva8qCuRZkCXEvVMvDfhnPUTiknFeDi4jGEcN9MUxpcGemyPmO
eNO65lSbNV+IQdBqtc71tIjv80njfVG1jQ69RrPJuNAM50iOUU4WS6HXn4daowSG4seavph2RmOp
KjH8Lb+p/Mjb4Ae5dXhCPR/3odDR5K1jI5LHjqdJBEmB2xYdfYMw0i5GLk8dhMpVM9F83KINs+G9
mjOyqrUDT3+ZejPbl0PUioeBDFRyBWZx6MoFbUUJJ0hMYEEZTuHmXg8FwpCY4RLccV7NUdlA1CoA
yYZy33VI/+IV+aZiORHD2K9sgyXcmnxGUIb+014Yqg/VUXae3u8DNGsE7Qx6F95ga6Km5ZAfg6w1
4QyLS9Olyui3aDUe9cxCcemEFgOMrAMkqCKseDec9wHU7Bl9k09HdBdgUg8Ouq3M8cqjEOLQmodp
+5VsA++OHi7xAecSnJW0fBgzoAsn0RE9h14Aq6pu6x4b+nla2QZry5k01iszcp4z+vckosyYFhhu
Qbij2ktt3mgky3hlW4yi0rE5mdEJ5bkadco9oKRoX8aQvIjNEFKH/9aaAZDxTLd53kj4kr2dkysJ
xTiaK7EV5XkIVRx/Bl2bZbvz60/ZLUXGgNoVQjxFP2IRg8WINjk5I/VV6iJx3KaFoNOA8pQHK71O
wu5yDT881ed2rI50nPCWxKjvM9Ich0/oDU3RUeixoDY5uTu019aQ6I92FIEzaysvHL+QhsGQjZzS
kKdRL6gCByN7Y5P51yO5WVi0AQjIwDU7jxVJNwdztWxM9Z6NeYx22YLwX6DgBJKHRNHzppTavEis
6IAGlGr9mFCU3FBBm1C+yUh6OFa1gVIbFfJmtmFObRf13974/+2T/qZPigBkfn/+fZ/0Cnh9+xqP
P/ZJv//Qn31S/Y8fm6RsDP40gbh/WAp5CSrR+ThB5eJfXVLT/WNmHP6NCQTU69y5B+5LqjY/9X//
+zr8j/8l/95arC/++8dW4+Wunb2ppuOotVyTzapuXG5S2XwFlUMi6wGTeRMsTVNXJ0Sk0wbYPFC9
UrkYpF/gzQ/7opQS2zI24nukhM2uQvm0NUtiTrUm1LTf7DHB7PDi/uG4xUfj5ixqK4ZtsNU0Ls7M
Q22N2E8de69geea3rhtrt85kt3wGjjbxQm/zh1CXQq5DXNKNb7oL3r3gOgbsv5+dLNNPtW45ZbUu
kFuq91Mh/JsxKPGJy6DWP6akKWLmTbqC8LjOFmS6kNujIbmynFqsJO9gZ9fHaBGlFmdNsNKRz8aE
iOI0rp4CYOezXiJlrrlWUt47xP2MKzgHKClFnFFfq1p9nRtjtIZt+1g6RL+1a7d3zLtJt1vEzcAh
qH+nGBUSAqUWbR+VLyk+9XvpkcyECmKWbYVBrmGgjq1B3xCQHCSHBuUYMX9nyVfUmvKUlbxcZj1Y
VpGq6fliy9alOpR+pG/b1qxfwfBXty6htysb7TKR04cit+tHddaducO4VXXbXOG37g6D6AQG/gmp
WuJG9k0pzZG8qQCFET4a4slQtwlkbtqsd8PBnSN9w5QO1MIrFE59q78WPoSe6SyYU8EI4CvskPuo
6YGgyOS2AoACesJFbEdvATI9dnz5wsoWkfYS1IuB6j+ZoURr2veaExf3HUd8klKc9M7qJjXnjhO8
c21mSW0+RbOTd2D1v52mco3v3tjAtuwfR1bERRbwfub0YG2T2RdcnC3CemWzDZt9w9PsIB5Mb458
dMXCnPAXDxr9DDl7jvXZfcxTL0Gh8BKAoKIdfN10Dy7g60Nwti57s4u5mP3M+exsLs8m57gVxQME
tOnGnD3QwN/UZ1/hi5azQzoFr4D8FZ8OEZY0hM5Wap673EzlbLAuZq91zLBfmAYQiWZ2Yk+zJxvy
UX+DSq67svq6XSezd1uWQbJuxJTR6gxNbgiPdzC7vduz77uaLeDJ2Q7en63h0+wSt/glSzEkYuE5
LtZvOrzPhh8FtEdnczl9p+uSLCCsK+jfJNKJHmcihvT67E33VKDvaSVE1SrvzTFYTo0iLrHDCxUt
lFVD2TDKVBmQgqmZAyJwx1XiQyqiuuWJR4s9Glk9ImnIOqvgKxErZeEy05J9p6iqwMJLgiM+zoy0
YdTRppzpU7KL1lHdBbyoDYv0WceTr2k/E6lCik6PU1/MbRkXgWwxlWymrcjbmLnrLQ0nnGcXGYkS
4TEv+G1H/ECyMhq3Pymya6ytinN7T9Dbkxv004vqJlKy+lru4Vbli9AeXeC1ushvWAn7j10wOtWi
cOxRQ9w5QUSJwyomXqDP+nGR15X6lBHF266sshpokem60wHtKIA76lOfL1LXwUugo3VPjyOWdWPh
jl23z4kFQpXNIkJeiOckt2Rt2ShUQ9+4rRMJxgLWI53rLECJMmZ1cosXquCw6pDiTHJHLjYVeqpu
VVSTfWOzHFylgZuEi9ZLIDSiLbsn6axBdY/36tpDYHoUJTaulTJLjfzNKH9U0DUQYrekBWg5f28z
RiEMwQE9wOiornsDRXRo9PETrMkMBE2jL33SoVZQTuI1yzOLr1XH8Wvkg7pd0CrhwCLMygbXOibi
Q0Gadb8cytK9N0xOJWvYRT5fSoE9YkPX1/1STSRzUjXsP/pOkCy7Ue/u9aYrd0NerGimC9hibR7s
NLQMGnLCQF4FbhdtVN9VDyRHT+yVEI+dqF4b7/MuDe/VOKT6DjGIf0dJr0BWRnQUBWUV1J/Al2Tp
QuoZq0M1RypjVYqfOSCR62HpQ3fNTqrDK6P3FqZj4BMJ7cwmuEVTJACfdTWXS3yylVjf3XtXEI1X
Krv+ZNMTTJa+q01HZN5sJ2Ec7qsYi0fZW+WatWHYA8L3PhDRpPMvBh3rPJM8Rn4wA7oBILVTAHxW
g/UCf6FUR90nq3ChRoMQJ63Wy4MLe9Xbo2lqrxrHts9f2044wVWqVQLLtMlNdrpa09Z5BYUG6tCR
xTIuB/MdyoliHxVK3blmAA7RTF+NsnYZiBb+4UEQ/eKx9IPePfqj470ONamEqk0XZL3BtEFru6IE
WqyLQkY3I+f7rcwFkqlpGjjsMNHlog+d/oaYaW1pGK2xIg/TIMaNf4WOJj5FfVyeKlyVV9IqJa2g
Isg+SsvtXjsTt01sEgReQZTYzvuSl0Scm/Al4Aw5qpClI1KdswaRGxyJrekgUTsmOikHOCm+wQBe
FiBMJdftKEa56lHTzgw4ArhXw9Rq7+yoabJ1aZe4Mhvlx+vRnZHZGB1IxY5o24IuIvKDdI5A9c9Z
jTNtW8QhJ7MWZfjHsA7id/h4+bqCZyGj7laQpXs/avZDPHhQJ6LUT9emJJtmmdWBec1pFzCbzsbr
1otJ9WWLlX8ac6/ZNK2AENtofF+eFhFXSK5n9sm0ypTfGXafDQz/RMp4YDIVgMtrp8QaVLOcMYvq
kcy5qTPg+ocavvuELBEGiDLiZ/qnKId1pCejbkI3itziEDmeUAtmnZhR6shnl23i9RmQYWDkfaA1
VK6j8SRtPXwYkk4zV3at44/HqUnMV13fo4fmZW051nVg5WTP5EyxY2jQKFq5Q13jspEh7jwrlf6a
U0238qJRvfbRUEI7KgssopNwD0rW/bzBtIwKxzxdj1GfMC2g2Z/2TgRmeuHmrX1s4PRIuHVJaywG
VCm4HqKoO5aov8gIYx2J4EXJ2TPrRtV7A1+WOHUkj8lty0v/xKyFqqMxBmAh5Il9QEzCm0CSNVru
YmCFw2ogkMLj1Ur45yJPTOdhGKBx56UC6wwlz75ySBzCkuSaxdbJ7SS6xqKG3Y+lPb2JMmd4Vxlu
ea+bvfpUeqCrcpsY4kVMofGV3DRx4GhaZtuyrvD/Cz/VzEWgT7wyShW0UAsK/c4I/SA9OEXoclZX
xVd4KDIkB83X9jiQE22Z5Z1Y1GaLS2RokdU3VzZJArn932PdtzCx3xzrQDdxmvj7U90yz7Ivr034
2jY/Huy+/dif9n79jzlgjLIIJfAzMuRfJztlQhSl8fMvLesP+ldSWGj/nQvbfAj+8G/9q/YHBzsb
54HFudD4hyksvMIuz0+KM52hGXQ8oB790vCwYBG5NknnuzzzZ6d7mKwR5bvYqZsPox2/OFoHIDKf
mjXiTHcZRza772GMD45OuqDWOI9O58QHNmvx9dAmx85BPqeETZBKRX1C4z2vIsKVxlayYLaAtiQC
oFXpU71gy+VuCleEAEBbFzWYcTrnpJMHhvOK7ctaLxULr841gfcTx8mreKlppbaK4vpDl7g4OUOi
/orcWNpW9EJQrrZKKMQuYlzHS+LKqn3RVR8QbhXLyerMRQQbaJ166p3otfvI1F861n1+tviQ5CTu
ECC8GHKFztM2TnpANppBPjARY0Oz1qryg01wN/IwiO294PYyH3rZkGJH7ITCceHs/axpoMfzaDos
S1CVcM5G8VcjFsPCJlp5kUNtW2klv5QjJZmjsf/ELfAYNGefhnW9AgLPqU7jM3SFFIDTDDjygZHv
Ik56WJn9ZGWXNn8by1PvtM16/kkKPEBJ3DbC7Y071h95BEViNmu2YNPJz5OTOybdGogg34lPQqQl
qa3C2wKYUvKBQCbEYMf8p7ieUysVacxunn0dM6J7S7Nip+7BIe1jDC+cQ/1XLxE6z8F9dDWtWXPM
Kpa0riKy10hKkCS0z6Vjg7xot370HC8+lq5NeKRIpk1BhXbXOzw9EyY0ZT+1hzb7eB4kYUnbY5Sc
VAvVzRhMk6UaACW8icfe0bsl2jhMW5p16kI+lB/hLzZF5W70qK1XuZ8OB+U2xrqDH73SGv5fuhE3
Ya2TWpUDh4GLGi1tzybRAI42bXWQ/gjJbhjPXykzIxMjGXCR9OGLyREd0Rj/FSF/XHQ6Bf2+ceql
6nJ+Bt8YyW5oDgxFJD1dQ3dZ1dWH8/dNViT2v4Rh1fTcrx8wZBBP8tWXsB9AEyQHTfe/MskZ1Tb/
L/7mOcmWoZLPc8Evm/EpCfhPivwvlFr4/gc6yR17jJuWx6WkehwJEVj3KN94o5OjjsV7ug4Us8NV
9Qds0QXCMb5hMID415iN54eRFUyKXvC/FnH6kua9sfboFByoXVpoYhm0OOi9w5i5+n1aE69rFD1n
h2rkON0UxWZKDYN4TQCl2LN5pFrHZ/AD7M+1GLY+mpujWRJzXTaTsY45LSzH3gQRAgIPqgOjDHEI
kQBZfO0YTFRTYyFwOo6nMWaaNXXUr+BZw1MXWAjY5wECOnOn6a2xHiDkYohzoOa2M/Yv5euWECfJ
t9ay7aCZ8brT52kYk5xz/m5Fyu0Ljyx2kCIsIQyBrChd7No8m/Mon1Q8bfKicrd4WNnkpYm7odCV
rLCuF4ANeO7zCGeKn0I8UVtzZBlzO+a3nNxpd/6am5aabVMxjIbYaNYd0fHPGODEzgq41QlK/jJr
dbHzXJPVywpfwpE/9Hr8FYKkuXBNZg9dRtAQZuMu8Zl6B8it2ZHAiuHGGqyt00cvAs35Qqg+O3qx
Ea8TxYxoJw2mqcU8zUnuO47gNzdYiDn3pmZ2FLXL1TOWLwCD7FBZHBAmLwhz3rpBQiQ82dFH+gTd
UtYm5uaG7RxhIaQsG3W1721kNaRIzFqMVNtBWjXXgsRpxO9Iqr2er06o2N0CizgF9IC3k87pvkCW
s6YS0C0tguEQ5fIR+nZGFaoi36UOK1iqSFk+r02GOxjr86Ql76Nj/yMe+d3BnVUxJOgRniiIjVvb
E87CIn6L107PYCoH8sAh2S7jPMEBXmoZkURyuGlV/NWVFo9mZAacnzUekpican4l5iwXmCupKnJo
6pVwLJZAjhVk6wjvDr8AkR05wgLHK7+W80YybSkkeOwj/ZD1hDJESB29euVcYq0zgXWeTeC7NIec
Hws6NX17o0iQnLfO/mEMB/r3Ake3vrLJcEHM25MOnA3CbldTMn2KrYRig427xV5D2Yb7OE1V9GJE
+bDSiwisDpv1R8uPk1Xt9EV0jX22Bd+n8RWaxJZ7RAojzltHGgF+QR42dzQ6bDb2tp740LvrgXDM
EfjhmnA/4BqTDArohWUpDoXXPosmzz/XnKMkYtMWE/UQf3VKU0wk4Yhpqpcs//2uyap8Q+DB4Bb4
KktzCVCTOR9Jqn4+r6IVuXHetYtdX2zQRfT1DRFdjtoTUFGnu2acGvFh9InIDVrMseTmuiaUS9pQ
9rIc4zK8sTrbABBtZJ64z1q2D4GyH3/Yin2vYf9Ys77sNjuKiCvTMREbaTaV8Av1AR5eY5J51e5U
OI5bQDdfw5iXi5k5j20Fz8JqmHUyZKS/fd2Lvro8XxdxE/VotHamdtFXJyaLs35TtDu9Py92zEEz
jD9nvYgXQxF/fftqF4KBb1dTNsV5iZoRdd/PbW3aqQKpetbCRWGAzDsBN/bE2he19u2+/tvb+c0h
wKDDgljg708Bt3HyDPb5+ccjwPcf+n4GcElbRFynkO3qdFBQFf7rDKBrJkHEjFFLsQdHBMRf/Yn4
miOKUQadTXN873/ivYCC6bPcmK/cmH/uH+UTwwL4ef8POcxkX01QGZ8Ayf6lmLLijZkNNvUi2Yhh
Zcpk04DZ2Jhp4xAtmkHpoa7EJh4zwGStYwrj4gksUvQ5YYuMAgIvaEHqLzui0NuKlmreYwuE48rx
3TC6a+ysIhA9VB+tyc6oiPsJVJTIWLmzlKHUwjDFFuPFGwDE3Ypg3wxOVinyj1lQ5NcwNgvar6O+
xeLTUc0IjGJDcaNyP3a8SJ0dph8qEE05wjXth9a5o/Sr8CwAlIiMvJFr0+6ybIm32Amfu0YEH9oq
YYnKK2AKm6IGx3VsLC1oSPaC0Ul3FhkwPqKU8pTZ3yQBrm+1cUjxKW7yGpP9gtDESkEDGdlx75ra
BkuyTvNSE+khsxAbI6IxPBd8Rtyq1LtxjMmjFeUlPE8wt2Pa9vhVLJdyW9thKloS/aprrz0MmX4i
HQpJHja6rLawbGRR7pH+3lIXGRd2C0KforYhcGg1LoEknJ4o1ZNKGxW0QqB/+7z7SPU1AgWJIYL2
F32ePGhMVrxsUh+vRufnoVwo2gP+1qAUVd2otBF7rc+qO/Qw3oIOh7no6SgtojrI9oEQ3dbHsvEA
C5mOhFlr1CH1rD/R47I2tluMz6oAyQ42BW5LPAbESGHH75w0PnKsgt1Ty5RUooZo66wj3rbMcptz
T9LunY6SVRvEmzSFiwDGyL+l95ct2Q3Sf5J+vJINL+oIigbYJNc7VWmfvvcy0RSLGCPPYiJvkJQt
+ynOU/9k+mV910MnPyVF3H0MUmdY+S67KUJZhhPjISd2OA/fJfXg3SVGPr5niywQ/rRtt/QUdb1e
DxXZ0rH3LigG8I+BLajjgulZQJ8DSK4q8+jBldvifwjJu1NVPL4rSocwLEBVT6Wtk9w1grBepF7g
D0srKs1hSe69Gpb5OE37rDJse+E20B1bErj3/TBV2z6J/XcmhfErl65VsdALq3+Url7TzCsqL1q1
cZV81XsJtdlUEycRn6IEepQcRxiW2zt6eBw8ewt0pAJx0kqOlOZAOXgsfH8RhRNR417Vdret7xtX
+oClm15zu2jgaqE2SOrqFCR29o6NA1YWTxUvFPHfo9PqCHpznAPfNJAkoq+WI8j162lMhhMG+OCQ
gbxhz2ZOH1pzSlOQyIPxGuWVdkWrif5FWZrq0CcDe6+o+NK5pbdDm1UCb4nRWHgqenBjp/2g2VHy
fgRs9t7sm9Bi7+jE70uRuRw2mWG2aKqtRh1k7aq+2YSFfdXnEdB4J0y2UWWOt+T4WId+qN0e0EYM
T4OfFbd6hE1psqYoWOA9Du+yOdycwvVQ4YnjnNfpbNMCyxkg7zeCs4TAYZT3bbHsvZ5DWlI3HKwS
mNJCWxZW3R9y8pBW5mgZ7yRqr9tGVE+0Tx+iQqjPoI7oxWlup8ULq0cczMFpih5VFUmq7aN31Bqi
FOiqeisV+nt2Sep6pKnL1GjrB0CeCbw/LX+1W42XeD/ldyZEv5c5HbRc6CKBT4036cqPfPmEvcpi
P5cY1NDTclxNk+tfS0NvPzYkMGbUB5YelIXlFOs6GpcBqhC2p+cajeSXhJy1Zd2VR/Ie+rVl98MK
3L/5gZzEENK+MjCi9f14PKvpJaH1nIAaQzDjZKDdoG2hhZTDk8A+5eQnCFeodIpGd9dAofSbrg4R
yiWEiZMTkFLY3RlBM9znvUSOE/u9+dA1yOzQtSE1bMMW6djZXEJHebyXwoNw02EubWc3INUCJKMj
6YL8r5qJi1bPvGLROgHniV5q12qm7aF6q28UYWAjXR+zh+BDWjVhK8E+T0kbWxSj7hyFbuQ3EHhi
hqiVLxtteC15593rvT3usd3VS36pTy3Bq/dWXMDSKuVANJZBVcopnFc2kdbXXMjPYVEaR111NVyZ
Mh3nzve6rMhxDFMRX/cgnK9dM46PgZbbEYWm10BD4VVqdDhBWTzlWvUwlJOGjbAKKBOj4g+RiG1C
8oZAIE3uqdSrHDq2EdDHIG9r54vgJolJbJct4XwYpvT3YWnJbQSmf8N8f4044t1zZOuXAX3UR1/p
rCBBVRz6KE7XVeVZybWVc2Kx6gzkEe64HRINooDt1G62kizMEyM3XWWa29+FY07cAOlc2sJA48e2
B+qPT2/hwCccVwb9U8j7BeciwtXSO7LUrE1ijPlezxrQcrU2rEgCCI+i8tUCTE6+bdqhXUl4YR+N
qiIK08mpi6j4U1PrL1EJHmTi9Xjs+tRvafz2wZ10SmLZ6zxeDSkBNqM51F91E3ZwSyDKQ6TZ1rqT
EHLJBY430sEZZFbCewjpe85UvGbbu2bJpwir286nuLeOJhfWmjRSB7pkIPZ9e1WFMsDo079UBOV8
AgbX4iF34s+poyCkT6goWPY+BU7ypYrDeq4uKTLlYqodFn/yCMZYjBhTdl3YEDYBV3PVhbqxMZqQ
gFS0WK9u5FisnYHYNlYmFrL2klPUJObBqKNwUzRRuW/ZkFB3S9ydiUV6o4AQrASy/y3HqO4qRODI
PBqKctXohJlonKeWQwGXy1R19tqg2l/y2TGl+vqyHQN714M6W4bW9STR2GUypQNYuMYm163XUitO
bUuRKQuziHgfVKKVRv6TKT7ooRyJn7VD1Izwf+wEuUOs5TeqqE4Knbtbl9upT1uqLXG/0oLs3hFN
fIjyyUdDUjiL0p39KGEGMiYIDvWU+BtPJtdmKsS9Ww/9NqGqu5NjRA6BmZ6Qu9yNyA02NG9AAECt
XNrJeHK7du6Qx8kWFmW+alA3rqSfc/BHRrLNOlBMvlDmLWZNYhldoR7RBYa7CQMjkhr9S4mRfQ0f
HhJ0SgvSCGnWdh4900Vmtqfe0N3XMB1LRKkMv7wWO5tQceLFO4eX8RQQQNXqlAmLdj/QCNxFmS84
+U/OIW3GUxJanzCLP50PCP89S/3mLGWiz+f88fdnqffPdRBmPhFeP56mvv/Y99MUPIk/gC7NRh6O
9eh81L9PU4b8YwYVzxRlTkzfD1LS5SBlsKvR+CEpLZOP8CdMxPqDTTmCHOiXSmLC+EeR9j8fxiXy
OBucCSYjG2XxfJi7OIznU9mCJ7KpWSeQDNBNtSeOG8QgDH1Zf/rhwfy2vnG+GIc26B+aS8/1FxiU
b1ESVXD1TgE24o9nl/rYdO67OGx4c54RSj5OnGfUD78z8fxcWvl+aSobmkOgnc1D/fk+QxHrQ5Pr
8jQh/f6YueyP19+ccaq19UfTmeEEtUb/Hin7hOj27Tv/ucIyX54jCshrhz4YX9zl5Q0z9DMXM/Mp
4b0L8k3M3BataUFZhVSk0I3N+Ni3r3nhH/h+UYaKxDZq45e4KCdlRea1PovqiVhIMEQUnvZGauNE
wl7lvisayznS3ubird6iVw6atvlsw1reJrzQodvSYtsWUICHXc0L0ltPExAn2zHYQXlWp+lX3Rw1
tQpZFpNFXehIeIckw5X19n0wN4p/qyW/3cYZ5G0bFrUHeVEvchBCIE8O6G21grHSJoiOkpnx69To
tRP2AFdDbNWf377qzxrN71d1mR64KLnwzBT60XxhC01Fg1VhOtc7/TET8HVLlQVfAWaUyJ+n4d6S
EFZ4t4KZHgOo1m9f/9eJiYv57DbTUMtCUPv5+p3rZjG5NIS8kZV7H84TZnRBzfjdb/lg+s/1lPO9
UuVhZjk4R9Uv5lRvVE2maa1+Qns33AuEK/GGHQL7WAKFsR/EUj4Tblp89DVgKEtcS0wWESkk9zGK
nn9+46YmWS2pPmHlvrhxQ4rcLUn7ObVNySSRHFXzo8H7t1sgvXL/g0mCVHmel/xDuYti1o/fM/Vr
LRRmZ5yquiFwYgywO5xJ0K2CFZJyHNqbHcxl2CyMcjeZ9Ju0cwd/OUbQlRZ6NOXfUD5+aQHNPls3
mhiJ2Zm0EwQdHgAqL8yy/2fvTLbjRpJt+0XQQg/4NPqGPSmK4gSLKYnoO0ePr7/bwdQtiaqSXt43
rYlSlVlkRCAAd3Ozc/ZxaFoNJxHpXbb7/SV7599cvkB6cR6kI7YKJNfvHpEkC4POn4RxGwQ02XeL
EWy5b8Y2rz5LmWvrjM78Z06b4iL3ccdTLWCeayZRH6opx3UQpzYDhRm0itwYgd7gbQTR9Pv3+W9W
QTrcNAxxUkFket9n1kaz6ynOjVsH9xHYbwXcNiqQAIYeGA+1Qob8/gXVDvrT2gGji7uaPRc5Odyu
96+Yt6GZ6OnU3KKvgfyiPDKBgLzPvAX8wHJKk5aL9yOIA8wN6AYwunKcFPdxl0JFsYoJBEqJUSTR
WQEYe0FLsLDk2eqeWC5Rw67hroi1FESGeMC5YRNcLP4X0+MDzaSy/cGx/kbs+3FJZLNGYOpZ3Lkm
zdb3+QaznwoPtF14W/JTa3paxF8loK2uayub2kPRR6ipEJQlhGs6Wga0GY9+tBMROHP0DZgt1xNE
47WZmP1Wz1tv18+h1h4it6GwLIxwUnNIB4G4bnFWh4I6aB8rLQ/bje6VpQSwPEXOmhQG3D/oM3gy
kmboSCGLXE7eiTo++lVxS88oYtCaJxccZ8qrPoEtvcElpHerykQ8iVkovTbKKfuipw3wEeqAaIUc
lxyriWyzr+jwJvfUTpBBYvLDyxMZDjl5W1ZS3dQ6He71iEcaEkHJ7MDx0GZwWPO06rErsmSA/OJ5
96hnIxRKxN+5Sp9c96vcCeVMrokACuy2pv8X0DPpwwzHfHmYxxn1at11tjya9RTD//QN+8IMO1pd
Vc+sEyf8/TT0JCN4dCXlrTZYhr1KnLZw1vh9UwTHUVhVN16YZ5JEcTsKNn4yiEciNdl2mTGfPair
jL9KHJJIkvGXURqA0oEfxrsrHeelETZlAil0xJ+jvIK1DE7l7o3yMHkNBpvAAp7mc1CzkYknmXfh
p17asTMbkeEjHCk63atOcNaS6dK1SoSxI7O7XTiVOWrLKh79ox3GEfF0ov3iF6mLJtSMdE71KKBB
HIVX0rTlTooYDQCMkEHX5yfczvHJ7GlU+tQBfwHoKsFJqqR4YQY7c7bK51w0zlNpac6qdqvoKzfK
+C3sgkTFUITFRu/4etYR0l1gr5WzyWlOgJBQWjIA48U4+qtJo3fsl+1Xu9bd9ejEYfWgOX6cnnum
wymhvEUm8gevD+hvcQNkCI43uZfjT1q1E65KF0ehQwg9/zTMwXSYvdqxZkT0srXJzTd+aojqSYt6
1+LtpklBhHUNv3+n6ar4oWN5V8KbBfamQRXQQwyirPaa/VL7mL+2DZkSEyrpIPs4gpjpVwtbIZ8m
bJC9JxSCX9H431BikY/ckVFuze8Qhoc1VzZ8s64x86WCa9bWug7nZRCM+JU0h68+7VmyYzu87Qgb
bNfz5Cp/2DBwwtMhOdDiZDXKB+cFGpN4BEvcfG0gyB5BJbPwoDAgXzcX21xGNcNxnlCfSYeyrE+1
CozgxFGeKeuCx07xElJIgee0SM2HWlfRF1OZwWnFshevWM6AI2e2yMONYbT8m3AemSf0MYUPsBf+
BXoErNE+Kcov0mSnRmSq2DUyMpKrrqhZYuAo4mWsc3EhvHK8I5+TTT3WWFGXNZIazr8IHDbRJawg
KP2G/Eh1KZeMi6bp+OvybkGl0/+0aHTdlJSdSG+deLpBvM5fUwAU8hroP0ivsDeuuhnaRa9Ym5OK
9uiNWWwXN2wXc9ywssR8WKBf9PpwJU6qepxMrr2Rq5wKHkleKY365issjZGcAv725nglEoO4krR3
XpY2IJOz5muVYbsm87L+TAeL6neMm+luKRTmtC7wrSeZ+2KO1PdJk/HV1ryZ0fSTr2DFQe0DEbSO
Za3pV7QrNBh7gX7VSALvL7iN+O5AeFO8lzUbT4PBdyGb6Qm4OqJKsT47SNo+B50ip02pCZ4gMAVV
+kLcIHWAXhdyzYovjZ/BCVoOAM5qDTreeilwOlWqpDNxHW+HH0vtyQTX4RHF1oqM2dZSpvZe5eI6
HZwJM3ru2C/okXFgsu3wBitzBJHma8WQbNHQB2ibibZdFcsjZAQOdtl+lKoMYudpN3K49e2h+ZqJ
hu+oooVqtvxPESpkYmE7rG2lOqqkESxDY6JlyjJgHV2+6SvQWd6Rj1OerV5z70g8Jd1TizLeLakA
ihHDjtuq25NEQ+NKD5VDPMVqgW+xp1y1SdLoLrH+atEhjwLOgIYLcQmt2kwABGAA3kzgcAO3dso1
awF+Po597D0kKQO1bcvwb08wGvfIQrilY8w1HSsEZG+LQJpZ4x0IGa5Klsbiwp0ci/hVnrDKVS+f
I8daLyklWWsArjBK2sbKX0q5XxM4bvGtxlCYNhkbOddhoAQVRRw8LlTGEazfi1SEoVTPgBKaC4ov
dHjipWx4J8udaEP4b85A+dS9QY2+fQumAXYZNjdiBHdz9Ev1BSW1zdJklkF9yCU45bidR4SCHEeR
YLjMCVemTx+e3nWY32PLJqQoSYwHU1M8RpFwDLFH33gY6Gcy6DGxNWDLSIi3nmJREdBS8aDXxjCC
NOMTshONd2Gj4jBlCZxmOfDOgwa2gBHvA5NAkHUs3fpq4Ej70NX8S6iDfC0IffDp+gPf01tEi9o2
6XpyR1UKhmD5EZ8dEbW4gCFHQFxn5ripO04yimUpq34Um2Qwsnkj1duJXD4FiZ32S9W1PK+FymMi
8GC80+fJYtxhzRbq8IyEE6cJWY7o88VrxKisjlEjmfBF3PIdN3igIAwB5umhB/g+xehksB11mXM3
SgaUBAHYeHY1qTsvfyfgxLADilHn2AoK7ZjWpVZugY4M2SnHwJMzlIjM+h7L4EDFzkwkX88K3BMn
y9o3mom2L0ODRZ5SJFRHcrvlvBLl3BPLBXhbi9TBvU9M1gW1sNLbZsdZ7t0gVFzNhTQ2ojH5C19/
cLvcn9iWg31CI2DfF7WdXqKm5Bbx9Q6rlEPobBROEgfUckMw1fRfETumyBplLw9aUjBOmUDLhjCW
Hpa74o2bmJqBQV4CcByjLkCTOKrbkDa4FtZ02w0m9M6SjjSn2hr3P00I6TD/oyvKB9IWTHMsnWwt
6aADPqAQwnNtmMaVYQNL45YzHhw83kxRsKz4ay+o2WFQNVto5LhpkN2x2luxcY2QYL7lpM5N/Uba
aAcW7WUFtLHFY1gIPC52GywJOgTWhYwuB9UMYgMqVlNoTcO6IuGO1PCQXPpdrZHVgLxYvduka3nM
rHridcNqGu/yyZbkiHJUe8SDSOEHFZMuy9T73N0mooUNutjRWElqofm+N3wAlW3XF9G10SR6eSxY
Rq/kAvpx/JZXCOOSu103ghnTvtNRhIRaKh71oYr3BaNfPi+Rvjd2Z3r3nT/m1/AkvkRaoK1TkTRk
owO69SQr+wDl8TW0GmJoyKxZWXTC03VfWjzAYzLdJXHFjjTFw7xuaXkKKpTJfUwTXO5OXLHKlc4w
j0gmEugisJ36VViX5GaQB3iMK5Rflt0YxppdMz9ysh8PKv1mWhMpUFwGpVW+ijGjXlgwAPbC0ZSN
2RIiPjatfqrV4n9KgpBGpCB05CrviD/cmFmRHbUSuGxBlw08Hx4P7T5MTL4eVIz8ScA1F8lyZtC2
uj6s0EGw4DDmQtnQU+PkqqSrIx+yQthS4Y01thcmlSTDchcsUNDBEjyqIqoZB+oSSgEpNzSbzJL6
gGAgngVEcvy+IGLdnlE/p99Kakx2F+JMtoQIWUdDS4JHhMOscMvBMNRRN5yyLKmU3oM1rXRHUpDo
p4HfB216EYsQBn8ljKsl68vQ2ubrAlFxLZVBxO1k7QrXZP+UigDQ5SGr1az4sui0s/WybookZXEU
bJhE5ULgIY6ERb0KhH+RS0yCm6CifTWMdvU5zUZSmVvWPUnA1VWbcfPEgYYOvkQYEaqVeZ7RQmB/
i6KD6TB8tXsXooBTdTxxrcbkxElrcaG9VRh1ee5UylaeFr599Dzi3I4c2Mb20HC+QcbbyX3ZNt0u
s03T56xCMBkMA+PB9w1ado5gVaLPwyXxEkCmAAEwbO0X/r1LasADVlR3M9eEf1VYhK/kHLIZvZXM
RCG/uuRYrOiS5ToZnbnnb92pNXe8cvSAHXn8iBpivojsKf5IZEq6aXhCWJ057cw7/D+dt/LcXGdg
Z1fajdTcclxTThf+1pIWU2CCsb50leV8BaQ5f8uoKl/LbGwotwcMzdRVCBOqRr8wKMpw4frDE0Zv
V266IMgihARFUm/rcqxPDoFQV7GH7DpM3PhTXrXhvUuND2g6x1WdNo6+n3xnusKUE3yMEKl+KdEG
yY2Di7OhUi5EeDMXGidWXDQDJJRWRzIrRe9+Xpol/53w/GHCwziARtV/HvCQH1LKl6/lj+Odt5/5
Pt3Rsb7YKnrAsQiRZZLzr+mOziCHCQ7gInqMCLmYS3wf8RgfdIN1GDjBMn8x6V1918sxLYJtBuqI
+EqaPCRlviMf/I6EsDTI/9Utou/l+T5w0YVkBLj+/YxHzyOixrVZO+OmqxOMB1QcU/cke2EX8pTo
uRfXrGM+plv88mhMnQtLZPmwDXMUyl67ogtjV+HJFoGfWpcF6XW6S93dRnQXVLasjJt9lybtGOxT
qCxxTD7Y0GMcwCufBN0hIMZR2B91px/qOUT3kHdjdGH0uTMB+B18T0MYpg1rrcdakJ8sz+bQR+oW
vf1VHQS9/tkEAECKtdvKarpP6hkS2ta3w8G79aOxi8R1HCPrf9OYIdvWiFZcxGfZmxINKx2ytNAp
a//v4If/PjV/eGp8Ugh+99RsvmUvw4v89uNT8/Yzfz81nsNDo2CVEHANl1gEJjB/80P4Tx6YPfSi
//tkfBeYig/Io3mOBCGNns4I9F8Pjf+BVhhtXoasYFlN3fonDw0i159axzwnPLfY2Ompq9GA7r7r
qacJvhv6BtT17hQ9tQmA/o1bWUMH44EQp9GTebur6ukmK00c4LhDaeV4BMcFerVLYDvga7Jm4ymI
SWBfFXTY1jEaym9j62I1VqYeP8AZTeF6U8AVXMkue16YvxaHrl0RCgpeSycGYBQ8bFzE+BDg+7lP
WkwVwAfnq4yeI8UOTISDVzeBvSYvQJ5cQEHYTjCQaIjBVm2EHsuCnXQeEf6goqHW00Yn2Q+8OWAM
0q2O3ozrutRke8dmA++1iZ8Tr9aeYqaVD2FduCu7RmpHuHO4rULsWJXfVNfzyEE1H5vb3g+/wjbl
QwZ8UoNJHXpypEsihelDyb9KcJjt9TB9raQV42EVbYl+B3ueU8XzzqzbalfPvHrEGMa1Rn0Ve+1l
W2I26UyMLIZPxm53aQRAvqKxuGcRMS5GjAaoeoqeQ8mg/sgvyim/oO38FOSIe2ajHU94dJ7pD9M8
IDQVJN5tOqXPtYO/iC72/QgVmqoIC05lRSTOgpsCMIFxCEvtmlvwAYbGFtUfxPnAVW+hxizOrxb1
aO292dOvrVTTdi0RRMC0RfZYYhh8NEYL341yl0GcsHaugQEIgx3cLIqWZq5uoAHOh8DWTi0w9JfS
NuRDJUg/4yhJLWtV2XbAanSDXPUQ+LO/AklQX099JJ/s1H9wm7jcE6HDkaqZwgs3SD1Q+MIAQOX6
W5n5HxH+aoDWreFjaIO/sfOyQf0bNvmtSYb6F02vZcFpS7duWzOzrkgDjowNCkpar2VUz1tYn/eW
ZnCiQb6lMpqsuyZrxQ7oImpCK3KZ/roGOs0+hm6l9es+H2uxB3xWAT2rDIPjCrbvBELNqlVRzFem
MXbnkAFDtxuk5nz0oNqd7dzVn20++KaZWsxEcWLG8AfSstwZvgwkJ5JJPw80LdtjCdRyBf2inV61
wpm1vS/LMnidEFheZqa0olVYYIfKvNiSK86Ca1oyxv1/y6P/l7xwE1cva+N/ro8uX5rm5UvUNd9I
xfhxuf/7J/9e713xAVw2S+r3muZfjgJcxSzb6GLANX1Xu3yvkswPFC9M1JTTl0nej65i44Opii7d
Y0tYNop/suD/PCnEuMwrYKxk6szfqbjejZ2FNblaWmnVAZXua1SGYq/5JXJHn/PkD1fn36hg/t0r
0R1n56OKxL/w7pWywi7seTR4JfaNVa5Xz5VCFeLd79b//JV4DaafNvITxsQ/z7YBltAwALxzaIe0
Wwedft300Ijcen78xy+EVMEEVczL6bzWzy/Ue5khSjlXh6lJX9MsfQ20+DXhn/+Xl1GCLBRTWIfe
XbnWpYETOWN1CDRG2MKv69UCeE/H+P9w6bhXqZU9QdGOfuvnTxQSvmGXEZ+oD3J5MepdugpK07+Q
RfKHD6V+0w/Vubrx8MUooDHCIKBs766d1zO4gtpTHaJhSFcY8O6mcHw0NJT6qnfx+yv4swxquct9
jjuYd2CLcl5597E0wyk5b5RQDWvll2xIGAHoF6xKLX7R/TBfxzYeVoOJ1j+/FX3Xtmh5EUDn/sLQ
dmXZmWws1aGq4/K+U5RMBz/No4bl4A/Pl7pgv1xQGnqsCijNeKp//urmLulgLObVQetqeci7atoC
Pwvuf38l/81TDI34X6+iNDU/wFnRHOAs7IgI1tATnE05PpLFUZyWc8r/3yu9u+uHNI8QmfNKUdZN
G3dMXpTgimiMPz5e+q8filADFHKcFQVNmfek65IC08/LKj9UPY7JSu8ZqU5VS4fJJkBaBHq5MUiJ
3NUg7g+0ycrNMrhmKFec+hr543ooaYX6YwgEsyyGL14UgylNAgvWjm7slOl18kGZE3DfX1ZeE6xw
YqlJgyhrMKX8XyDg5Fs9xTrbsWMcvLHObycpzE8k9OLrCpLguc/7CQLOSH2kAmJKvN97An+ZZXqj
GyJqgUCDIWn0N31Nh61to2LbUedtW9Mr7lstsdERzMOXOmCVR6bDe3cNXiWxaZD6DWbUyPOjcsv4
C0CgUjjFDe9naXvlAR86pRG8KxFEk6U6I/9Fr+muAagGILA6AmIRKLQCJzDsA5RM45ZgUH+D50wD
A8Cnm3MWrjzxWno5hYmVh8UFZUaxdV22gMKDh0dmdNmCYzAs6jfCJRJJI9/QqZt9Fe/uCxQ9Xqab
JNf0znkMjeQ59Mvs0R1SdGqNRYa9m5ufAj57tWJEWn2uchsMtBv09Cwjj4ITYM3Es44Zmd60Zsvs
sRl85+xrFIqMZtvngEtzjpK6una75BX7f7fuEtf8hI/ldWyG4L51IeYOammM8JmdJzxKKb01nea5
I8Dl3CQxogXyrewjK3qLvZqJXh/ip6YMIDSYLlxxikN6lysSj+Or0KrENe6p4hXYFB3HMuEiMk0p
NqY2QDVYbvsM4zsJA4wNUYHjKsJ6/CnoOE3hGp7WeV2FDyDD+UihF6fPYqbnmdPq3QROpGaaLRQd
koOkm+0RgevVpdH1ldiAve2foqBiImgaPeO7guA00G56IS+0Mp4/Md50HsYizV+hbKFDIdd4W7Ss
nLru1wc7YX5WmkpICt8mWeOMcSBA2JSzQNqivtx1IxNwOXJ2EkglmJMHaBbJrqlIE4e2jAwgIZqs
qSWPna3P2hrTgNjOE0711qr6buWgOoge20IL+z3a+ORFDECMRMFzBGHIQMAleuTogAPuBpqDTzM5
3ns6t222g0tgxruEbua8nRM/rVeQwzjHMqOB9Ssq1XXm2cLOgpqTY0fzsfdaxH6J7aBUIXsmH0ve
rMQoeXLB+cCCHGJtTT6ZfXKikBMVrugTeMaCwypwkVQmrxDcBG591zrxRoC6hvm00SYVVRLlbnQV
Ejq8BZoo9onGN4QRJuUPVrXIRw3BRDO4T3rZpRuMbdG3gsTwAwdopBau6uraRvdUNROMzrzMSR7u
uBHmwS9O4Jpem4BuVq21+roxsj1eim9tJ71N1Iz3qDAObdn/1UVTfMpprW+7AHcWW6F3G3U8lEbB
29KNrL/swShsw5Tn3KZrtgLXnH7yjWo+62Lc5TPxHWghqnadDwTbQEhKsBq2GTf1MjyIsmraMBwS
1xZFJcMinnqEq9OmZ+CNJzGZtrNkdWMe3O8Nte9WNp/bzJOXuNH8awgK5Clwvr61esZ/JX3fB8yb
1mnsuKNSFtTnTo0AdLQvmx6bxNZpmGCvcr8W123RDV9Q7GIrChvWnIhj463h0gaw9ezFcVgoF0Wg
S7P5do7HdIXVZdogzWL24VidfxuUqbwwhk5hVVSl1QlZ7zMAFpsEHcw6N7ty4xICseEUJg8xoTdr
0zCGL5FTHKsC9x7NC507WIe8EWfXVtWWu2iwfL6EvLpualVXlyZx3USlspLXEUbN3LDXqcfVYUQ6
bHIXwuiy6oKS/9ymvvFNH1itenWPOOCyr1Lg6AwUx3DXT8ACvYFKYqVprXOF1WjX4BphrqUgMBZa
HJiA47qf3ZI0TK7Q7HGSHXVPom7AiNTxDStZHLOgkN3goa9I5PIZUJ6Cuctvm461RwtZPQbBQ5/2
OdccotfOAmLHwRNctRWY+l/CADXaa4wr07K79tMmOzQu4ekJs549VGbtspXxtRVb/RNhOc31NEbt
ZZDMn2LdGj75yunvT0xu7dlwDrOI5y252vl1pUnsn+lnryavMLYigD9BuLbb+CPP86PsMUiZfgl0
J8xrnGJWdW1PjQkAbAr3LO5/aQ7QBNNj00vVvEmLo+yxJnr2JAtWHD1nhB/rRgWChK+0eltkXbuB
nMJ3sOPsNRAbPnpr9m2srngpu0NuOrbcF5FYmUZUDfisBbgUgrpZzBIOeWRUmonI10aop8eCAAqB
M5QIsSKVOVqrnmYPaQZWnK/wwLb6ygkGTFQkrHxscjM/DbWVn0rmHNW69Lv6BD6v23Roc8xsw4S3
9NzzNJhjPrP5ZJL1Lwcng6dsiJmRQiLX9jZ6xwhHmbDAnRFV1PsnuyepfgUMEcnxmlpcdoQQC+m9
NlMS0WTp0/xb5bghSs7QO46+B4ICHSg4Cqt29G3dLJAK30snZumypWnnesz1ErsT+BP9MNm2VSTJ
jrc6GtusPc0zOO6UpvWY3Q+JhWuzMlx0RRTXBKtV3tSfECmmm7jS/7L97lAlxLZrE4xd29GinYl0
Z8PC0d/S99AuDeR+yab1ctp6dNf2PKcm7J0E020HJe9g1rB1xjp4SSOYIoyu062pYzYD2GY80Q8D
OMIebTDFhIoBxr0DxJhZ8xWPa/glzDyjAz8F2SPzAGYlmaYd45HJwg4RI+ub7bJ82+gXkXPRvEGi
ITJnU/GBD2k3MDj3J6f/gwBetXJ/ruPhMHH2xyziWFAIlAvnxwq7meeQRC89O9RsoKDjB9iV8N89
pqvUCS2l5RWWsAjBKCDxfSpkeeaBd84t4sV4ZYg/HdR+9iFwdlLvhw6BgXRZHXbfH9RCE3AkS+hB
5sYjfcKzTFlTBy9+KbLuLiALdff7wv+Xk6HQmRmavNISDvc+maqxeycPhyo79DVFGGaOgA2K7biA
cHDWULcdf/96xi/lv3pBz2HSA2HB+iVfo5AUOLabZiwo9aDhfGedj7FhVptE5i8twvxt2kTUg44/
3CzbDjgVEgQiRHa7yMg0bLyk0OIp6vcjZro/HOysf/f+HDUzcz0AKb8cyqsxLjXf7tJDlOf2qeub
/LW0gEGvBhRkeg7tkmI7Y+KOTzox2ivFxCXGgndcGRTaMR+CUqY4+SaZTZPJybOJK5Rw2dQ5Zwx6
CIhkIi9StxFbAK2Mm9sucA5hwKpsjRxctzaAhHssKvaLRRcXAi9/7H3N8G4JIGQDDqYxe4QQkTwv
u2KBS9VfDzMeyT9cC0OdYn865fJdOVSUisThCOc9AyPshiBh90oPrRrcOxqSjnZMwvVg2U917GkH
jbIRpkJk7hwJogeQ4+n3t8sv52zB2MDHGqPGmNym76xj7eQObhUb8QEvM/F3wLHPlT38aRn4pWPB
q9CoIAmF1BePSdHPqwCe6z5wizI+uDbFsxuycBWV265rU3DOcFOwOJg146sIGMfT7z+g+es1pkSB
y6occkBF3x+HJyO1e5kN0QFrcxgcMhvRhhYE4hlhinNuSvSQ14II3sfCnh5TMdWvGiyEbTv1TrjG
MBjh6wolBM066xBohIpHZsPEPVB/iwsS/RCXBdDpjzi6Obgu7/6/g8k/DCYZtPtsJf+5X30svrIk
v/zYqf77Z/7uVPs4MnmiuOH49m3QB/87mPT9D2wBgvArwvWYCaqZ/fdGNdBMXH6M+Dxm/W99vO/j
fO8D65WufoxJ4iIC+CfjfGUW/fnRRxDJuwAHZgFs+uXB60wMqTNpKcfAmsHf1BlVfRLA0+o4DKNR
XAC6k2LpNp2GESQNgdy5irU7L9hdA4kQED1YvB5V1fUcjMWzWFC9Ic8Uum9F8B0Vyzcv5uI5d2jf
sByb13KB/nIwsy5nI/MhuCxYYEZf7j52/Xv4Itmd5IxyrfcvuaIJR4or3Pa6/Mx5WsXA9FlBUrNe
jS/MlChmOO5MM4hghSkeF2SxteCLK0UyjrQUV4Alc5b4yZTBFiZ1fExHxUQOMtFdYi5gxNbpwWxD
oyDIbZuVTBPW0hIJEyo/sfY1qj9I+oqrbC2IZWvBLZNS7VrrVFGYq6YilLTVZ0qkSV8DmW7OHGCG
L37eQ3CG8AG02w+nc6wIz1OVEKYdmVCfwfXQW+h2fQdLz1Vc6FERohGblTeONZUCaQND19WUDx6i
szi98q18vLWpu3bV1GL6J9vWG7pwRUTXui86uXLtaT+YsXdj1IpdnUCxHlGiMgvL/RtEJhWg5aS9
R43YsDM3zdYeJusQzMAPcCukxclpCb9JIC2e/YWlPSusdk96D/76hbYdK/C2vzC4pTZlj0Dcu/tO
gbpRf8LsRhBuPMUK5N0qpHc1APcusLBfDLOZEH8ck60+TwCYcR9ckOTTfcrSqarB4tMnHwJZnyPf
71+FFIDEw0lBxSG9R9e9XWTbipymZFMMoi5WDIr6y0wbpYEVB0R5rWDlYTPWzh6IHTFlZjI0z0nC
fg7ghApoBX0wZFZOz+PAThnfRVVqfTLDPL4VCpuyYjIh743KTHaAhe2zsfDUI4VW16w2bLA2VBuT
ff0wKAR7GOXZ2s2T8bNWhPIE2FF8G+TgyZ2rK4K7ARwv3g41YHfiIpjwN21Yak9JaLk30UKB78FP
FytByvAXe+HEI95Nt6E+5xuhMPK1AsrzPaYfB6OJbrwxaS4bBZ73Fga9oXD0UGPtjeZOYb7hdi0f
fAWuZ6+GPKnV/HejDO3Lure7covdqYLSDCmqAaPCU/40FkZic3INyebk8mAq0KuT6GOdf5S4uFqi
c0Q/Je5dQ6SPnl3g8lR5OmajtcAgB0V56uml3WFnsqZTRIvsUA/ujeFzLqlsWN+IZ0Ni3KWAn83T
s23A5X5mB5yYsgZ9tvE6WzTrtDJLZZ9y7rvO6fCQAGNfq+n2Oipi/cqu8hFklRvt7TpxViCpOCIz
mqehDCcDd2+xRlU93QUNZ3JypnuMNcFg5Rdu1+rJjReDaRAbu4Jzfm/PDezzDPFe4TBXrrXD0MlH
O4sGWA2+gMIhreFoyf6Eoty9LKtK7vM2NTfZqIjnXT7d1qVvHrskq+HaOuHRn5rslt6CvMuGZFzb
KcSLAP3TFkoqQVmuAI7UcJ6ooyul8+/gM5LUHV/0yakaYn6TpdX7DunxVsTmZzeImFQn2ilJcKjU
cBQNiIn8GuRNIyHcj5FtQUtvZLk2uCw7FO7Ndazbn0VXhZthxgZGPJR2mcxGQOEJJH3q9E+FAUIK
kCJf8vRVNv25nbmGQaufk9hsp7VBgsxOb6KPo4V/MUvKR9+bvGPuV18cvrHtGJt3Ol30TdBmj6El
r90hAXRWF092AJ/JnM6owfVdrpf3fcwJNB9p1w76lK/0Ie03ZpHRdurIq0W4aqTryVUw/76pPUxd
7mUdG81JWs25Rbu7o2XZ702rtzdGAzgRkomnbzy0ICeE6HbMx6vmzyDJmkuwjfbOHQy6E519dvm2
L/RQAiXSuuJOH+tyr0Ej2duKJdJO5Xw1QZcKuH9wGiAzq27riYgCkuLRmZDUmN0CLB6uXSG/eiVZ
pmkcGuc5F/WWJo9Piw0VqVpma6YDdFvCB9Koww3zYM7Zo2Nu57ghq9wNp6tsnIPV1Bvy45zS9dYc
u7kyRXzrAJbkkcDhJ/u+ucplmqNAzvL7PgsCXPaBTSMbkY1T6tPG4mtiYjJsUtOKaOYFL1Gj17d0
EocbcxTjOZYEwbuxKO67ASdja7mnxsuL9dhx6ySa/slpoprKnj+iZAzWALahWKbw58e+ufM14a3n
bpx21jSLnUp+fyWJpLiaB4LL5u5iaPEX0bRt7CvWGO0iaWMPY2OU13fIrLMNbvb0bHmlBSfZrPbw
7qMvdpbxbIkS8j1mwjtuwuxKlHp2kziBAyDH9baxOzcbw9BvPLuxN62ZyGM+W9ZN5ltio3VTde0M
xrPTS3dbG1p6j8EO2XDrmZ/a0q53DFJSgzsjIneCusBdG7ZX7KbYlBq9R3ePHTg+owMUJwBW06FA
Gn90W7ZIEFzuUQPHabyNRP9bJ/+pTlYahN/VyftvpQzjn+vkt5/5XifrH5Q8TtjeGwbS4uz2t4LP
dz64QD7wpCMIcL0F0fhdwkfN/L0w1j9wurIpZB1IRaTR/xMBBz2Kd3UxQ0u47wIpiWHbGAlV++CH
kawwSwJ0Sj87WH74eUhhIrZNWm6ZEj8Vmnsve+1Q6F395OfG0zTQsui8aUdf79ROyMdnrTaP1pBP
xyYT86owBucoGBvu5aRXG0+ri3XbC/k6Bb27KZkQbvAq6hdamFXPSAn1O82czP2MyGljZRgowDey
kWiFmnN4dwgC/Zthjjep3+bnglYlv43sSosCY9toprmZBlue9Fau6z6/poPrrKrWbldJNh5l4823
Ds4/2nmDtzamoXugW4Gilfr3GMXM+GzNuGX3cPZUKZ9cO4+xbQ3Z3suz6LIlIPKcWLwnXS/iG8j0
cutobn3DEWhrx9kjqwjTlxETW+0ylPD6l7IzALpb/bCRdjX+FaMLJNzTxmQh5hKfWe3ueT71rSQR
ZD8Uk0rKyOi9WNbXNhmtHU6UYBOnrq247C8mpJW11vanRKT5DsHZsAEDFu9nTCZA8qiTwYDf5XWz
a7Npx5jvOlDFYKfV46GyoOSNTLjuBJbxp7Z3qk8I+HY5QUdo/PK7lN7IRZz5sqPgB3qFziW7lMRp
DFvT7/V1XdTpUzeX8W1q4ZK1qH1Yw0ExrKrwf9g7j+3YkStdPxF6wZs7TJ/JpEsekoecYNEGPCLg
A09/P7CkvqWSrrR63hMNSodkGiCw92+H5kE5pHGRVAsAlOs5WBml90MDKCKAZXrT1MX4m3BMDIo0
uz9NpZOTyFT3dFnWARzkgKmgJfbvSPNzeB8sEo6K2l0BuTl4h84J5UuQZoG/uPGLpyqviLEvkmhv
YtS4cSs8EysOWXhTYcrmHCg73MjUsfjwIru3aCVbNC62BK1vF3p5rs3qpIwZKaIKK5Kf0yIHqbPq
MiUuHTehRra7s8cgew1sLJKbH1bOs7EQZnZRP4S0fG6nEgmGldfWjeNP9OaCk5/FNGWvUqLbWWFT
TsWSr2XtSti57Y//DnyXIPcuF/SsCnfaEk7H98codnC6xZnn0dq2aRRVlggLiyfNOPHeYFQ6Go7T
Z2vRdnyqTc2/wSx0xwcIw0mqGzZ8JBy/htqDQOz4lRh8dL8xK9qKbcGl6fWE+B88eE3iGbXQF1hv
XmNZ4ybMfaIV2trz87VDndVWhgW/EN1norZo0qutHoCtpyUCI+H+Y0VFS0YRBGR8jEnXX5FFVDwB
DQIkU27wmSJT31u9I7+8iTrRuK/l7c8ry+JMhqx5i8uoQDZxT6orogCvgfZ34iS8x/JGJITRld8F
DWOkqlb9rzZzRxTrGlFEurxxYGmkPb3XPQZTyT8s4sw+egOHyIaeXb01oxauaHSz158rDW0vf20W
RI2tLCJir9IJJo6q8voWyxCodyKyfu3NqnhyoYKfxwpX3bYr3eC+8eB56sWdaE0w3wBQ9pr8gsBF
1sGXSrRBdSJQn2/NJhh9R1pm9/kDp1ekAN6Glq+vgKXsC/U94WVkXNomXJFkU0Ze/BrZC+jtlWBb
FcDBiUwy/mKgcR0VIjEefsDfmY6xByVQhdYoRwmb5dvCNUirodCQ620eV93a6oZwXWd8chrE/czG
68Yrmgao2fEFv74ftUDkQN3YPPM/aRi+hI2r17aqSS7J5pu2Ir4AAXZvtL9QetSrwatfqzRcidIn
FSO8trv+1hzFXbKEXBYdnt+s+fbG6CqiaHDVGYi17eAytc7OGZI9coYn0bQ0DFEUe/ZJcV3JmPhg
WBFb6nod2lV96XiOQac5db+3Usu/uDJ7bK0Ml+PAGZ7D5W78QFLWFNCbSobbTYr5dJyyTRvXJ6cK
4juLzOJbCyvnLqyFBrsOWYyo+qXzIBpcckvzErs1yiX2ILnuoOsTtCPWZ0VA66DsL1URSqCSVF5l
c99uK7u0jo7tfTQWwR+hd08oB+vV0Du3S+XdiyHs31DKH8SQlBStteWOLNtuVepq2BqloymHmouF
AraHtaRy+KEnwYVI22z+LAdCQWcWCm9OWlIAIdCzngUzyPdORqWm5818walv7SYFN5GNOgc7tx4p
kbNpj1AgNbo8msQnHOglpqsj7CWVeDmiiag/STHLnVHXL8rsybCoarqfczM4NVz4e2yHBHoM8Ytp
wWrSi0BGlf52tLzINAy+Uhs1vAux+Br4BpqkPP/VYZ1809pwttzr7Sp1VLg2+wqgqI26xbrikg0y
z5wHzlAcRDY79KGFxCcj4EEX/aDK9jPRXbw18TXeUDI+yq0jSExcExVJwmI103EJslada8u/Ifo4
v+eyIjLGj607B0RkOyJnqck+NrIDeQpy47bGsGotW361FBWj+rGPZC3kK0fKtx7TwEaFLcZka/gN
foV5oOZpH9nAHwQXf5Cg80I70t7UKgY+IHCCvWNgRB7zdQ1BeI245DHWlYmRFql/RkLdb8ztLe1c
zqYjUOpMz4rYMiSEn27gDZfAS63HHDU1MwTuinXr+vo0dvHorQY7DqlAG7LHbJEiMdeXXy2696+O
/PtTRM/ikkwRb2huGnY808dd3vKzosRzOHfmTRBn9T1AKvHFiWKyWsI/RtmEN3KQ42tl6uKVSEPn
xu9c4kKYsFaNTxwxlX01J3mX9gE4gUd0SV6GEaqUTJyHqcutU4t9mLqqlu4/eqn6XSgUKbFdKJ46
fzJufYvUlhybqeJLrM113AhjO+RZfw68xuWKqcBEa0UY9MqdqQVjFa5vanTAJ9crUfYrr6T2RsVP
dDd3l5FA32w7t6rClhxVxk0nQu/IpJDvLbNW23Qq4jXqmNrdJs30XZW2fWuRiPM4AoseZBKoZx+d
AQyqrjZijpL1GIDSGa7E5hjMx7xkCiuHwTiZNQeYtGx1qGOvXcumy2hH1PGuxurAyyrUHunZOzEv
4apt4vE2J43suomrhuaCutkrG69JT3/rmpnheqqznWsYe+hJn5Sn+SVrGoCurBoKektUgxOCgOc0
aYtd6Zrw0U3u7ud6vp7SRO+bJbsN77ez84p2uJtzZrycPnmeXEN4q0dVPKisHQ+hkxsvqNpuaDNq
vyA9GUAwXO4i6YsdrWtkGMPErZomTTd4rrjFHcdeYXimUderbxG1EfmzhN625ug9OXLaT+MkNq0z
P2ionxsQCsp5QjrHdGXt/RHrY2GRmjrU4ktNeu90PPIGVRfbATM8dabTdEoHq0WS1sZHSmXOqVDU
y3reJqC57Khnf7qKM1RI3SYzktza+s58iXJOV+sq6KkvGbaZTFCg7HNyf8W942dqwy0M07NkGbkD
MS6GIXgkCGWa2ONMoZEyjoWejhPz73z2GFXydSbK3NvqNhs2Uwj2uPKIpstYooce9rT0U9bfVtCv
+ZHkGFXcle8gJAZ8K5+n0r03SGAGZkdDANk9PiBonLeWntsbkXk1NiLPve68+beanXQ7S/+SRrWx
zuYOs0xUgWpFHqFPgfTe26nW68yu5nertbrrsQwMYnqHr0Zoezt69nAdDoOzwXflnlwSkzn9kvYu
Ggv7PAa+ughGla0d985GG8ErSXExOSh99jZ2QuNCbQjprmIauQ0AYJFRipyrFj3IkOKblSF5BLEs
9lPnEpIVRr8ikk8xC7tXs8OgDSP7GcDfYyMqmxsfBKmo3Y+ECh8AqTQ6aTH71TazfhBg3XTvpjt2
n0HuZedxrFrm+NY94FX3jpQzPZhDHxHoxCxjLErM/DjPMY0VhBNq8gwb416SZPlcNGZx3SblBwso
1YU1Agla9jpqpHQVQ2tXyYcqS576hio/g8Ffzizkkru+SoddY8FYML74W0zm06Uj2XrNDHRx0sy7
peEHMNnCO3PC4KY2gZ650/pqfKLBub9SkjKbuRgIYVK6I5O4UoRro85K3ivVmqQcZSkSMivhUWAi
QCFfOA1r5oAiCj9DYXJwDMKzKDYV4TO1XdjNnbJ6n2lLpugzdlwyYqqA2PmeEPxfFUM/OR9zeBXX
qKxwbyK/teZjqqlZkiNLFurF/CaFL34hXoqGFxXgOvPgJmm6ysZ6hXiIS0gwlFCATZZhlUbdL+x1
S+IjHqyKUKcV03M3a+gNKg1ykK2uXzWqHb7Rc5WHwOnSA/ku8jAZ1Vc+zTBIOg5YH9tz3vQIe0QT
XjBbD3ci6eTFyaKZVmfFdAuDvfLIzd02sZNusiiMT7ywRxY/YjgiAvCNrAyPhW+I5g/+/H9Rn/+E
+nDnAtP8G3aUpCDo9PYv9OjyQ3+HfYL/YobEemN5rIJIAP4f7BNZGHkIdMKW8wfRiWbn7/yovXh8
CFmn230JmlxYzb/DQNidUXQsunOfckBo1f8JDuT/1e+MfccOHGAgAKglQTJa+NM/4UCpn7pZAcR4
mhSrLKNIvUDy2r+SP02YeqIU00Wc+SBzpRYprpfyKB1CWsTZU2t1aKwyRgG4lGzO89K3Wfx0b3aw
J/eMxzRyEqxDOyfhGs2z+unsHAAcKDGiVoGb1G6HM1sVaXRF7NH22f80f8ZLCShUUlCv2qUadP5p
CaUxA51vQZ7SdrCyiR7RsY5PbUtuw8oNDfUeLZWjP1tRF0ZiK2aTQJJEFl2LJM+jtcMSo2ufI5se
9zYq/euR8MVVOfS49lAIB+3SeEqRHnVZ2PbSB3Rm+n5KKEdthF1elhW/2gZTbSTrLJyEt6o8Is9I
/peXwpMsxGJUW2uu9UGMwLL2AtBaSbjniQ1mS51TvfMqFmFY6QXT/cF3Jy9WVOoF9nOxwL+48ooH
y56oj0rcVzEsIDEhPhvOFueuXyDkAYf5JrFswnmAl70FaDY0T5qJ+r07JzAKOsfHi2eO7dr7wagl
ibAf/gJcuwuEzTGaX1llWWyQnKsLDDVYd5+k4rpdAPAxqcDCidvtz+a4VXZd38SyKb8zgObdkLvA
gF4aopEJ2gu+mQ8v5hFhIc1Y+wv8TncEGLw3P0fAbKS2ANLLwjsNC2wfLAB+tkD5zgLqOwu8ny5A
v8yT92yB/r3aHzezmK4K09MbbyEI/IUqwHlLwWs9lQ/FQiRUeQHLsJALC6hOI1h+3xRZd2NMkMMp
d+wjRytRhy1aPr1QFXIhLSyPVwrtITbmEItfM176kjR4RU5KVtVoMKssY0mR0rpyKB87abP/hHQd
aWd1i/sAXwke3SmOLsFCqKB6I0nph2VhPZtvXIjTdSYHA8p+qgE3F2LG5ooOFrLGJhd2Uf2vsPW6
O4vL/rqenPllaFg2tgbeg5Ob4S2Vbg7Z5iyUkMrzcd8vNJFBxzN6ifZkwiDBpixc0kIrwc7hjM4m
44CHFtap5RpEqwsV1ccgd/7cPRlGsWMpuIQLZxUHVy55rCvmdlaPPrtLoLcMcB1r4buiwr1Y1Bls
K6iwVgZwYpBj+ocls9vXMmiKXf5DoZWpTcHkWKzZs68K/WksbFu98G7Qjs+oPNm+dRQf5MLOjcgz
tvHC2GVQdxyG7a29sHnGwutRj+Id9cL1uT+sXxa0mzJuTCZkouehBoOFI4whC8nXozk7KJs9QXD2
MWtPM8RitzCM1BFSiJ7eVAv3CIK+YgKjk3zKyu1I6s8u/xtXCREUO8W9XJjMYeE0SVRwjohHpvty
YTyrhfuUCws655N/7UKM4voYj42mO5EspXa8H93uie0axZjS3s3oWkkFCUQNzmiy8Bsu3KuyGju7
0z+kLJn/MF/hO6mQHo6VOfqVsZfvXJte9CRM4ztKjtJbhsu3yqUfnt5ntZpT682Xg0dUUGN2ry0y
4P0SS7FpZGFfiaIqd6btcUmbAq1F6RbESSXFHfU3M45vzjsSOoiaDCr9OvckUg4x5zMDdndO9aRf
Iz1BU5epqR5UA0ph+uiySZK4JevSjVZDVPTyTngxQIkck3YvCVWlEoIM6xV15/WR+p24Jl24Kza1
rKJLlwXfsjbHtbDx4oxJWOC/CC12HsPvaDvxq7JempfLnhzguvcydpvUN3bWnMy7kKxiXExq4hav
JG0y/RMRla3lHvRQddgOTGS0YW2oj9zIatoMqFOn+S4Zbf82b0LE2vTqhehqw2w+TwRJ3U88sB+c
JuYWyUcuvWMDCv67tdLmlMylJqcO4P+94+pP11avRLK2jDiga8WXwUUVRmhvKGxqTrVthielYyzr
6LUFsRzdUaeOuMVYVjyERuYEK0iSYJ/QxzausUglL5Jq3O1gu+UBXXTyRkIeYu4yZHSEfOjcM2Sy
la5onA6QU499fBxkyP3hDMOAaGVmGOdo/0ZWio3Wce3xuhva9k5PNn24ga8nCtbZKFm5PAiIlUuX
+bMZO+pNNWb6wjMZvJk6h2v2xPI2Hrzo25ySfsZ3HjsXgwSyZyMv5puS6CGkg8UXQZf+p1dFXsrG
66iekMgBVUnkpkevHo7UryPNZn7QG3wtYbmKYj7FVYYC/KkftHcu/Lb4NDIzY9PpbXtp0U3H+1i5
/hPPkWgrJ4okCB20jTUwiowxwViJODbpNH3kaRq5HEYka0bkEtxNgWLaL3Vi3KWZ3xKk55TNS6bj
/MYplqajIe7cYG1HCNmjXuWfbqfyCzP7A1WM+M3oyIuPuUU4GRJWblYcYep2VrSVrtuxDTUyjhQ0
X9uReS0RQLx4ox6/4jBRr6HrDjsE41GDcSES0WpS2jg1VjbcVR7nDRaUhkpvU7e3uqkoaHSMsCUO
TUuiqYxRvkZiqsK1pgjsKK2OmposzZReRUGZPaswdd1VWDvdBU8KHJYxOQpwRxZH7rk026OEkppg
pQlDTZ5EWydozJc4InlqixwkpzQSl8SeHPf0EkfS3CskWVSO9iRmQCCAADhJRvaehYzeye3grMdO
nayk88nfcE38AxSpFpgXacOU83oCFN6SXarWfkadKf1vEeKdVhIX33ab1vMI9zOQaNF5RZjYFGTy
2AZuU63Kompe8Cp1aE5E39JLMrX1b+qCJU5BFzXnSpI087VUxl/D48uNY/vviOCjxyCpyrdatPWO
6lVUMFMWxCWCgZzdfIxyTkSP7IJjGpjBdTS7wevgNQUQkQTQJlmKVlPtaOc9GJvkqost5ykC3UhX
YelM7ooaq3ZVYY85iBCif5UTohMeMofCoTCP1bCe7MR6GyKqimXlyVdEz929FwFZ0Zxkmy/9zACJ
CmnsuZbMliCuKrA+I2WrbBuXvlha3LP4N1te9Qh857c7p0qmq77tNaGBhpFs5oYQsJI18Uho8p05
9+lvVQU3Qg/wniV5D6FBREVPIZDuonu3i0zaTF1BeRlJQhsPnu7WL5gNQ0sEe2qfqd/xmsF9jwKK
nlduLcUimA30ihRbFkDLcCwkLG1q7qlpFjdtZ8+AqXN8tLNi2M+u121m6RTo/Mz+TJXT1u+b8ivJ
7L5ZU0cUfPnEo4EOwQdscr9rHoUXxO++W8e7oaZmlzTPiJpQ2bj9dWJPhFQwZgEMxx4bddrgc1uJ
3M0+JVhMtSRrsTkTKsrR4ozXxGMmz0U80V1D6R7xyBTlNlbcnxs5Rbg5cj+8wtYSrYXJjFiO4hTO
pdHSNqN6sgQiUpAqW+S/8ZhZ6CHjcYC6ST2AZiltf6vieb7KDYv+I9+1zrzD4my7afoRzyn6y7Tr
DqVUw05ETnVUhXBQgMzPhAyO/ZogxOZNOCq4c+hK/bLMtPnDEfC/W/J/2JJtoibYGv//W/L1W6OL
t+rzz1vy337ob1vyT7zRYlPwgepNh632v8URQcQCbXqsqJ6JtvxPImIn+q/Apq4b87jvAZCSYfTf
S3LwE4RhBZjOEVyQffQ/WpL/KpXANhBiZzFJUYhsMjf+cUVGBoGjI8kJDhKWN6MCdCsoYKEfS2ui
tFJ43h9q9I/p/4iv+u4PY8Kfq22XX/hnuwI0LnH1oemh9nIoCgYz+PNO3hVR0hmzrw/wzM29aVC5
7IPy7v/0JfyLv/JPCpAfh44NQ0WOiGX/CPr/tPl3XmtiQ0+mg+5wSeMRU/d5TS1gyoBCZ/VY8GBo
CHRUmXFpx2B6/Pd/Hvzjn96m5ZsEtxFYYvMd/zWhou91CBEedAhU/WLaTSMDIZU35mGgZ/PMyd0Q
Bz0tWaZxUFqApk5MWrZMqVBvTcd7QJGIlbeOQ31NuRgGFGG5xSqcx3yn7Zx/WxByxGOxMDCfTDLz
IefiVlPeFWr9rTqdA6+F+WaewvlA695SFOmrU+l7iiAqpfd4sKHPpbBYqAhYQl3g2wGF5WqyfvmO
LW+aMSfjd4Kk75yeknYGl7ewZLZet/WgQfx4R2yNw1PRU6DdZtNSyo0ps4nTEMdcDUGWkBPwmqQ0
lmAA5AfHCWdNq5b2bN+PL9EQlN1maCVJp0vzSLkW8FXWOmZqcfa2GHibZtDaW2Kp7F+6xhcJPJHc
emqGfHMjlpNC2NjpgrS5r4sBeGMIRvbULoAvISPkGtCZsCyzXBoAGJLz3lb3bdnFp7kPpr2vrOLI
fsXLcbrhify74Ulls//At4MKsMW1WtlovnuQhA+NGnMtAotraKw0LbJx/dJTBSEBoCvz4I+0qvMc
j09OV5H3bBnpQalEf4/ETjyaDT+izaZ99mto7niCl1eis371xdw+/xHkVeMpKcuQT4RIZcS8bjmy
wft0pZNqXshtK/H5jtVgb2tlMx76uC57C6oH9Xnz4dJTzcML9wplgPZMV94EFF65vUI3zu1MtAiV
5GlfHBG9yhsdEGeKvpClv3WqpoK9bIujbDG4goznm8A1SHeF67/gOCanlVnyBjTJWxeRGL5yU1ML
3nUUoJLkzaFh1a/4aYenmKTy60gN/CrGlL0s6XW2Jt5xRL7zTZwvN7uhvFtDmLS3M7lsfTcjajpK
yvWAErhcDUk1fFl5qvdIAd1b4fJN0MYertwKJ3VpALptCtnzueZCvgXQHnBbcYYjcjLSirEkji++
GasP3ErzdTUm+tEmPnhf1dwMRaPyHeL47hOTPW5XF59oIop5x5pUrFvB95iR5LH9uUSLahq+dMO7
nxkFkebPfBOuX+u9a3H9N0s6P63l8alo85eR6qxTgq/sVoTfJrQEHTUG/vZVG8P2Jq33atpa/bbj
uH8SNtfmyqb+aW+bODNdqvyoaRu+WALkjcw8LsoJEn5K+KL8wOh2rB0410rHvY260bvtsZj9qtJW
vvSeX78aVMqR/JUTZ2rH9atDmCIiL8N7mEIdQsdlYbQOq7F+EyEVfOvU0cYKVX6++XlzIXa9I0ps
4zJpWTEXp9kMrKHbZ9ka+UXXZJ+vWGUKZBpU0qL+Ltf+aKb45+3AWlMyi+VrSpsPWfgUgNLfB4ur
k1BR0ZdH58zUhBT7NotB59sitPE3R8xKLwOpIN1H2vTuS2oR2C8OlOVV7gF+wai2jsnYeq3VGNOP
KpzevTg5Ce+K9OxHK9RLAmSPHsFCn7NRavZ3XIeeuepsanhXJM9yNPXVTV9jnei4wk6E1991Zmvc
o2G9GF5/45ay3IVJ4N3PjcfZGUzODXKZB7pObkpa4zcwteJAqkdyLO38sfVcawu72W97V7+nYdlv
3aH/zBO7POIaQFThJsdkxjVcWb081+UwboEVJjrERPdJNqyiaKe9mgiKQGbTWKdpzqMNyFSwLgKP
iVniXHMhrq6NSA56DXF68rPwRGiA2qQF5MtKRrE6IrQsCMGY3DUrpQfSAUXL/lJ8CzkDSDheFezZ
TxG9uNVFV0G6tUsjusroIbkmcn3c+Qk3rMrgPiGGUCRGoTjOmi+StAsqISm6QPYHgShRrKHQpmVY
OqzHAwaDfWIGck2kJmFsXhodaHB8cMo42vlu0J5JTHCKrc1nD7w2jv7aU5Exr8qZ73AliNs42DIN
SMFDCFDHzbnHmo7qxuyPYoysDXOBDxsV+1Rgxu2HQ50t7c2CZx4PcCRXuBxWjOzdNqvgKDGGWiur
y9udGHrknQkIyioKp9dwifQbnXy6qiaBOLzI85fIiOtg7U++3kdE1Y3rwCeEF99Xsg4G12FCdNQ9
01mIWBEW4Sg5X1kuOURA33LJ7i+5r67dopVX4xzPUIimfbQniZo/Sbir2q0Q6NurmiuQ1lfvJP1m
epxHJ4NZY00K2+owFhuaCuqT1fjzmwQAPtq6nH/JTNaClSc6TLMXHUtEbndp7sybIcbvnpfSXft2
UXK5o/koRpFvW2wD90HrEndDSke/Es2IOB9VmjKGckt88owoCzUPqdrZ78DHxRWaety5MRndfTQY
O5VQytOL8r6wqAdm2RqPaepMRK8Mw0aAEjwVobD2RcoVT19McgyHKd5GY+xe11GNYx2d4aXsppBO
3VmfdNgM5PF7APpb5bOO0S9wkxCafY6mzvbX7jjSYlos/ETpJvm1bGfrKJNyKbxICKMs5th56WFR
KPf2kCsiV8V2lWiRU5BgZeaXLBc0H3G4P22W6orjjBOHXD+j2fdW4b3Q343UYCZ54+xi7vkoncw3
ry1M0yTMWphfvBe6jc3DmOQgqCZeS9z1iI92QeIN7zXVCxSejstcINU9cZoFzOhQ1duQkJorYyrQ
RNGLlgVcfmVybJyhOZOZVbtrIk7aYgUKmh7ASKjizYg7v9U2dcRopeS7DQDWrhtJAibfDQjjMiJl
mcNzqLDmQ0avLWRN7HE4y+4TwHSUazEu0Tl0IPHAkZzC3xWR0htJau2FvqDlHsgZE4LYlPFGeOgX
Mb+Xa5VI73ZOU+Ni4HPh7aZOsqO2Kidrmka5dcmQl2xcf5Lvk+xnuU08viQi/+nY6ZkK/xi+FMqL
X3DvFJlkQUYICdAtc3IZU+g6gXRtGUP9hylXjGXLwFht7cHNNxiLi6ODDedcNPN8cM2W1A4KK1Zd
k2HXI5cdDjfxWh7uUVkbFwJN+6fUBm0UJZMGjJG8gfZfXkWkfjuGz1iKy2s5lME0vzt0gas0QgNz
jJSy7jgGq09H+vWwMYQ/8NSmiskXHESrsuHl6FbqfWIZgK2pyXdnEdBfrc2y0ftFDXhFsxfvv0fQ
LATP8pph60W2BK+0ehl/I79+CbqpONqomleOcK1fYTnp71ATkg7tUm+rLI3IhhgJXNBejMCNhoHi
mKNLuv/3S4T1r3YIOFI4TDhRWFbMrH9elRqMzfUSlkmXsq1OccRhyDgcVGuVqeYegyPjPeq2zcAX
89pSy4ChruLD7jvvPy001rKW/ePa9scrwQRr8XL+2oLYk9lfgoJ1BxcBUQL70nu3AZ1ZeJnH+KRd
BsIk4pPthDlReFWX26z1nMPc1a+C4vuLUTnq1DqDRvIu1W+kp+7tkNrT48jE/R/iEiyW4396sSF5
io4fkqoNx/GPH1wYUIE1GE57MFLHXOAg/0Gj4FybVpbcGj1XHY8iLjCYKgpAOnJwTJ5TJ5LC6jcE
vi0wNkPQv/82/8lDHrG2EYhIGF3I4v5Pi68A2MU6JNoD0LSiAyqiYaQl1eQ8j8awb5o+2XA0z1vt
ODx4qPFTvzMy8vZBstym7pBf0AQvGSj+fCCMoP6UaUHqNfUq26hTBMkaDdFpqqNI/d+/cu9fXIh0
NISAFyh2MHH8NX/CI+9JFnS+HyYK19bYZiXl4WWkd7UmW02m1biJEif4Hmw9HNLQgdSz7Lcwk4iR
hbNNPcYlw4Oa7GVZXw+N7b4MSxNEOjv5lWmWzqvt4tK4JlK4Gq6aJAmPMeKgDRFT8y6duKFLjpKD
iFLv1iRoZttMJfNqQZIWA+S8qyZHX7kJ0zxY27ghs7N/st3euNDK5j8YXqC/SwQ13squXHBGh5Ju
hhafuXesi2NPIOExiWtmdpZl9hIwQGMFWssV0oiSk/hnVp+qWd1XhVrOlGgZ29FQ/o5Kr125Zuo/
uE4ut/YUy5sc0/Y56xUzqAXkgORreBKzIWie9+zitXH6nCq7Yg6Gs4pHwYeUQloZNF9MW0/kCc5j
6cQFvKeT9U6z9uzOwGHFG6rsp5rWRCjOJWE38CmtPuKmTjfxvPyHmIE+3pjQGiTzosYNkYkycV9F
Jpr2gEYiydOYmb4xk6za0FzPO6aNtkaKiyeT0m5GeTLn4Cc1Qz7rtHlg++aIhfp5NjNWTbuyvHXr
GXWzLiOJcrBhcQsTV77rrCfyLUWx20P8kL4zckVi6+g2SeX3T11avAawwesl7/SFmhtUPo1OB5ZK
Prsox2GLwoIPn4eOcWmgy4/4dwFtHOT69GFz6IVeVxypqq3fJm3Ub67G6UxuMf5rbtt853Rhc8cm
iogcmhfNOEu/X1TtcwUx9jxNFtb1idOoW+AHEotIGCs7PPHuXEzEiRVUqVuzKLHYYILAXLtETKTB
fek0/ZNp9fbWruz6zWvJWzZdNixpsT3Taz/zBOhqq32Gqx/ZRQp50wVpwB3scpp0cUXPe9ixGcUu
OghK6GfukRZBMhE8Fv8ndnP1UVcTn0o5057LdoiHgmDoKuGZqKQClSPQCOYmWh6hCdbTnacDAKDS
Vr9HDEsEdAGztJKcNYFr7pTqoDr7KJb3DQ/QfQWhSnxSNTzhGWC9H8noCBcEiBZUeVPm4EMBAtDH
cKzm75C7dN6m4UxLiF/eDVMg37uetOXR9MStVbntqhyTxazHL61Qet7/vOqJajgLKyYpYJQoLN8B
mf1Ha7lVp+V8N2H7NxKw5NVTU7+bmpIs7cwcyV0bUpCRZXlNJ5MFPplcdU/YHt9MjYr58+dZLCtB
IhlYj77KHVTyy9ALruP4fFQLKFEjtb2aha+vpwF07ecyhLBlkBCVMg9Tb+hrV4B4OK1W9z+IT+Vw
+WDHx/ltgZzg0C6ORUWGCWQUOTC0Gp772PfWP/CAIQw+Blex2QI48tEvQN6chnqXSwChMUm+m3DW
1zO3G7ZNPNzxapzAwkIBemXKKb8o6U4EOiV5xJ7CSNYTj3mn+gFwrkLXuRIkWB2nmXdkkpkKiDNz
C9YRcW927GPrErnprWW/tERlXIIwpda4rUruGDGV3q2d+94DA4/ZAHwN7XOXNSCCs5ur37NDpCPG
y1F9iAzEpTU7/VgZ3Oax3dCns4ArjudyrLHRx6cfpMYIeZ6HjBpUV80pv6m0AXvUzBHnWPz5H/zm
5yE55WC3VY2fyjCNL6ohl3E5WMImipJhCZ1jvvvj0iQ0YSddoKGqtuIL2XrVWdZ2vlEELp3DrlW/
awsMzWoFmFq/zMpj6SxxAWxacCodh7uB+6ouovp1Qki4aUwqaMaAc7Ye0eSgy1HNh1k5fCF5Tmpc
y/q0bX3G8y7jnl6uZ9UsxzAOjPYKahVEMkoDZt684cd5iJLs4DDwJQvqzVyyPAVY0F6tkEvCnfv2
s1dx/ZZYsbgNegls1CzXD52Sh//L3pksyY2kSfpV5gWQgn0RGZmDw/cIj33lBRJBMgAYdpgBMODp
+0NUZU1liXTX9GFufaQwyQw6HLbor/opVx3ESJ9/DoO58vR9vA0BTtBIUxckXkZUJJdt0g8sGgfX
vcGCx38ewjS7DVjy0Z0QUZmGurdBanhsFRPFPV3EMaSbqWScemj0UeWinxGaP7lch+Pv+rLWd8g4
DDxIwNjlaS5NPKcE6TElc4it1mfARLF9lzjN2j3wUA7nk8Vq5qbjyzxxTG4L9DmzKe0no8IlmrCO
vTUyJCrll/jPEpb9b0lwVIiWod0m57TOmANrjp+S1aSlxFwSWws135BGczghzrupeLEBVjqooE3J
SzGbY/MDGxoC9YRm7OQJVwXFwdnxCQHaiMsEEL/zJ+syqzF4kHjgre4bN33lVj8DE7BX/EclNSpU
T6lXj2jzjJNnORpMOud4lCMfpsnylo28R0XksGv5Y8sdDyNua4A30BN6mV2SeztRMNidYWohIq5L
pQPbaNcXTnG7hDYZIYaVqF4U4DldxP6QIZnwTvao07UK5gucfeuJgdvwOyB1cSChBXaDA55DtQOX
kLZs2k+Yyhw5OlI1J3rRuMS0eXZrB/WPcfT41JaAyjromLwqY8FnoOClbutx6t44lTCJHPScsCmb
TcS5hYrLm8kwWWSBJI4vMO85Qc4k7caBBz6HxXIpbCT1719+v5hzJdhiDArdf3oTe2rLpnKqF6Xv
tG3M+yoTOIKnhhc651SZBmvl5+jxzcbBsXi06OXLpaUj/s2ZCMdqcN6DuzT+LpNcYL+F4kC2P1yb
mynT64qaXqoVtq29DAeEBP7F0ymgevc4hO770qcMk9dJDMaGdjdQ0AvAoBnCs0oISnwfV/9nVPnv
RpWA8f5L3NElr+vfslEff5lV/u1P/enoZSAZgjTyPOQhC0Pt/51VRsE3ZJ9poc9FxvLw5v7D0Rv9
wSSP243r2U5kg8n6x7DSdZhwRnQbWdwdvIi/+b8zrLSY3P31amdiNA5Nm3CCzQ9I2vxfmN4OG2il
3Nq8qk2Dkgpm33jrtpykEpRjS7e7wnX4Ss3O2PZ7jaEA8Rkt87fWJWemaskZ6Q+zvPBykaBExxDL
q15K132xwCBihJPWJ2fm9LnS7PZ56nuvIwe3C3KrulsmtMR93giP0RzQ1AvlRmtGztdRezBEVhxJ
8NS0mLEKQqW+L3vlfBoT2tuVyUwBddy3FbwQxNlnp0iG4Fou3cJ5v/QnfClu5Qy/xDL3GAUkaQof
aAh36v0yI6kshQQl0ZsOTGpneIcLOyF8DkzxLoWTs39BBQ3afcGzfUStrwikElMsdm2Z5M9Whokl
zTjhxX2O1/XE1JmzFRfGR5+ENj4YlR1ob/1VUrm7y4N8nUJ2VISPhBkP9HE8zSyNdz72FsAwtPJe
UMSSiqELC7yqHdVviKHR0GkZH7pwNZojlo41rg7pCWF410X26ptktdsuBKQ8+ioN+WCZpXcZI49q
UjUE1mmIIrrk1BIlL0sVBo9t4CVPvZrt8ETrk0Nbomy9kq3bxZcS4E59G1l7dtgpg7jAWM5n0I6b
btD12Y+a8kq1AZ/lUE2E4EFiMEib5+mK82waxkbaZrsAiMVDV6culhPaBvtjYaFCq36eNraajrOY
lpqkDJ0rsUtj1j6ck+ToNpX91i4Op/FFGstTVAZ0b6uULNTRNcywfMn7cKifGbdgC9gNQDY1PhkU
bikP9iBmU544YtTQVURJGO8jlSyQPDnwTp5XkpKVLtnW1gUglUw7bSYAwaPaOuXj8hBmybd5egXn
NJNYs8cpTpqu4jgQqU0/oGZsysVwyF54NkOIJRlRKpkD1UbwVGhUWM8+pUN/8eaQQC2gpyBvbtxu
6WKEkQOn1OQcFDV9g4V8xgR0r+Fgbnr+N3tAx+RFx/ndMqdlHwR5sk/G+dEshTx13Nopi+3EdVcZ
5qn13GJPyZh9jgw4Q4W0JHAD8LyVq/OzS+pxP4UN+mo5Lyez49W0/dJ+jmb7R61Cphs4hjYiUwZ8
WzHumzpQigY9R5xkPn3SG1ue12bsq84Phu2yVAAIUAkaIyLOSHmPS298URiMTiqjjtPOiIxNi/gT
p1n2m6j0G9dcBgZJ09KBYXL2c3vkZrwgCBkDZTq1p2uQkHN74PbyqHKDmA+ZPAz9HnbPXlh3/PTi
Sniz0W8SrdqTRbr9N6eJeRtmUL0CXrZjh2EZkjF5qXTBCNB1IHA9OAPlA+Vo13B9gFIPJvPb5Sn3
1aExZXQO0ulBRhxPSIluUe53Kcpzn/pZHI7us+y6Qzjri2AEhJow6D2+WbUbk0VuYAS9EG0j5gCA
aWtV5e/S5Tpg15MPnD8bHnOjvoQdrZwRXq9VKGIRzMMLUCaMj5XWG9QfEDz4Ge5Nhmu7Sq/1QNE4
8d1qJR2tIvMPtqxkbGQRlqa+/LkEMy3ZthmdfZbL89A7SMWJI25I2wm2fifb8lZY98RB70chd6sD
NVya+kZj7/sgmQV5bUiw4IZCGlf4oNyH3O78c9OSKuaB9ftWtxHE4+zNNCQTEFt/Zaqyjmkgge3m
hDaQOebYM5LoDHySTnaW9Xt8ityYFj86FSJ4SPz+fhqVuWeZCK8aYUDOkNjDXllXhq2N95rCZEeJ
G3xkY9ypgooqHtSerOdw49Gq/OBoHV16bT4svaG2rqjeuabbMY2QsJurfc2gf6NFi3G9lg/SxzC5
0miTwRR75H64OkZDU7abIw1l7A74NnVhRYdcqKcSmvneJoP/OBXTpTWIaWpLiefAEM8egtcGy+KH
XKI3Wi5PHANpk2XAyNy9ZOplT2B0+lPji0NkA0QKMQ7Awkq7wxT2P2tv9nZev8ijqeynNgkKvsAF
ylWFV/HK6ybzJrOchyFqr0uZvfiFjdKAAEn+GEceB3Lg+z9ACsiYCjbQXqylrRHehdI5yFzoB+II
mB2pH2aS4y/hjyJJrbfSC/0toQteNYMUvx2MFwDHu7ErzgGG6L1Hcv2qZ7S56cY2J+obNVlczGUI
F29YTlmjjqoV5zFPigMn4jxOIwNvHnMrNjOqTpMI7O+E3LBp3MH96Ro8Ly6uRnhDEbR7n1XrpS3o
uwtTISMGZ9bsmKhnn632QdXZw7XOAfHVU/lsueORAOAlGsmCOwIfv92rx3GWN1BTq5+jro9ROL+J
oCBqyr/H1zTcx5TR5VfjjDzVV9beRZu1qRP0lhvNFRq9Lena7bBk1pWXeyCwDIeg65A672R+CLyZ
FtAQ6tXqdhcWrExj5dR3qTFCVm56ZBVuwTE+4/o4N57YWpZF/9vQDtc2+kec2zZ1LYPJeMQxKAid
1u0ZUbVZQwEhhn36eF7AGda3ZtqOeuvOpcv4b17E8IB9PzxFsljOenSeXW22nwYOb6zfVY1w5wUT
10intKZ+47oNChX7rL0bVfSzMsY7KwtgXRPFfJBefQdgwoi7wrjH0TzcUrnzKoGm7QftN2dG8a9k
NMsnIIdn27DUzuKft3LDuh8sr+5xgnr9AU6qJ4qa9CdHG/ZONEAXfK5cmzBsi7gqXP6xcnyP0hSs
gYmNPB2n4oWqiok0rQy//IGR+bDGub3MKT8gPc6PwWRQzzaE707htTE+muCFq2G+NRLfjKlqEE+I
SOZGT6Y8AEaAOO5Q4KHd9SXigQEN1A4X2BBRQET8eAAgql0lfrV98TmbRvBAw+z4CssLPseQ3XBZ
8zAgs2UHorUQQfPezeIFa+mmNfvyCmh1w6UeoMEi6/RCSPSoCqonEaO5AA1R8xCi3yEth9lwj98g
PC6B370aS3Rs1KyfRtot9laURzn2+yK/xm3zqyvCn6zOJa0rfrQd+mR4zoV15ddOdGgjyP3eZOQ7
igzYIPLIh8mFFpJ5tlnHRiPsm5rreNzYXnctLAnARMn5unKn6Dg1lmaS2P0s02p1P5c5c7Z2tB5Z
ICX1b5AwyYGpKSsPLgCAPcG3gs1LGvV7B0LgCuXN25ecBV9WNv+M2liGK558dh4r0rKfdelhmCZp
i4lGYUJPSFEZVsmBYeAzt1eIyQK8hwPweA6GxUDQgE3u2LekuBl343rqcaCh2W4rTh4x4ZKRbEOV
WGiRV/0wBfuiGtPHiJBSb104aMUVcifgyZNvT7+axPcPHbfabaVaLA8oGqcEX/Vm0V60YZM88NTO
nlipCzmI67IhhKvd4ccIdgnuRUvDO/68rVdSV0D4gv2vaPDU1UgSSas2bWhBmlK2S6ZFwHInWJb0
zo3IhPOcuz6ZnhZrcJ5VzRWwjIpyg+hxXjLwG13/AAXHPZjW5wCYcw82r9mJKnm20p7wVkdcw3Ad
OknaFv96D5ueOELvz8T0uvK41HzvKqbQ8EJsK26MuqW1adyG1FqznCBguCFNGbLDB7EU2Y8pUtc+
B/y9GfIRo98/g8BudpShYcvOq6vJp4NBWGG15aoCTFKR+KE8pWVPLJtT07gP0UTikVnrz7Ienpt2
xsjlL/cKqgvHZQ+VYIJ10rdq27pztnFar78YvSZFvRj2C7YXAiplVT1rJavYRmdCKjVc+gGxiDsN
RUYZ5ZHQPpvmuqiWZypc9B5jUkToLcl/FT24OA3/asEkudOlv5lNF4OcDpPnwCqvKY9wb3p6BGn0
rr84/CIBZXJniaWJ4cfaPNLxVjO83C/lUD33rsi3JXUzezqLop1LEIBDd+htZkOUF8xl9mamcWmP
f5dMQ5h8mhJIYER26pBNhb7vZnL1kfSteC4DTj0WKHqzFTe1nocbfF1xRVN7vMieMBT5iht6EM6G
FZox5RMOxhNiMUEUTNegt3413DdwY7zb4fKRtv4hsORwzTWXZIco9lO5nJKwGAGTGYcy+zJC4iyw
u+iclqI9dkV/1+UOhpeM5TGDdoL0Zu7bluvtSCUixAQwjI1nbRwhrhibsoEKk+Ka8Bkdxtk4+YLe
NvxMhvSzaYA8Eui4H9QlaJLnZlwUQlSd/jAMBkEDCiNS1xKnTnC9ROFb2EIViqLmULA5brB3YfJD
QNwYtWldu257L/AwxAZd9jGZS+wXBWM4GjuaieOZcYf3YAw3RaUXtgTAFxubnaAD+9hm+zkM5ann
G/xj7rPfDqaTjZNMpKQcW/b0DuAoQvGt3stGVM0uz63qhi0LaIWmxJ4DXkPVCz7O+n5StjqOBmwQ
TH/FQeRkyOPWZggWN4Vq3+3JyvEQjvTaeG33PA1heRqZ2Z04VRe0VWX1wY1qd9/OS3pFyZG/74E6
zbSQE1GMbqOQqGGdG9aXl8vhasly/4xlai1gn4sz9avz3pvc/smtqXEIe/uDO7y4FDVAzyQ1b+k2
IEchm/Ta0fCKB0ziF4ti0F23aH1wCIBtxchtacSRuVcRsLmeYWHi1PVhrB13m2qcT9WKvs8Bvm3R
NoxN7UCOdYcw9lvh7GwiUhBSlH8MyvkT5xqxLTtA9Sz5xDjUXuqhrI+9mE9kM5ZNP403VtVwrJBZ
wF4cQYQ2820XBs5WVNm4gWxecwzql+1U8NfLiN4U3p3U1xz3uPUTAGS6qLRN4YUWe2gFuEE5fRCW
FXFZVuN+TYzvWM1nHr1X70qMkCIjCTwb4cMgDPfAVRjFxdHifSyiaB2lmcWFrZpdaOK2cDPL6KqW
NQG8QjAYTQIPWnEVGzRvkdS0O8qKpMn8rsyPsnCtuO+piGXOb16polNn2Thf3YK9MKIZZ71b2Et+
A3st2RHqqu5Ez2NsCgZUUYE1uCxB1k2GtfGbXG2LLjSuYHPd5XZlo2FWl9QPXpqQkl7O112sV/KH
1HpfW+YhndA7SuVxl/GyeXXk8FeFpGYpqf69NO2936jL3MJ+6ueEZLCzQ2XgnmU7dVyhxm8motyU
RCHXODI2M82q7JnJMWvKfscwxuPQAn+HNzUeVpeOOSjWSM/q8ROOn2MgPrE5nEK3u2PyqU+5nO0t
V8grluiXNhlrDG96x1WLb7JF8kqNkkYPC1DvYg32AW40MsrCpotQf+pb62EWxikEurKMkNYw49QR
F52lfu1cA9lkIpK4t0vribXzwQbRxr9oVLvCn7h5hWQoe66DyjABdDDgQREgWJ1P5wzjy8Zz608I
FtG9SA0eZOgdYB5nW58U8XNouXfBAr5Ft5bNCM/cK+kFG7fvhR9zUDaY85Ih4oIjnqok+x1a3Y1c
7Ksi9D8cy9635YeyqsOgwq9+nSOYYU57j7WIWFYkWkUdW6IVW7oqvlrVgyQxih9ZR7qoox0llhQn
FeTEEVVCtJJFROm2rtECMkKegCuSH6IRd33GAg1lvfd13II8uGX+YZ8NzvQt5H+S0dPIpXzs5p7/
iJ28pWUG4l0LUlvqut9mZM+mDjABxkymBiTYdMVBrCiHPSpOembL8giAWUHHDj13A11kS39w8VBG
RLDd/pSXXXIXsqopArtW71UcjbssJO+3+OrJoLdF7qsQxvq+N4qpjx0rQ2rzuSPMLB/2QC2YG1kd
w3Q+I4/Ec58yNTWvhyB0P2Whg0Jh748kisX/H70eCOnNB7ip/70OAn5yuGCdy9T/+esv5d9+TRJl
+6E+/vILSthyNd8Pv/v54bccSv7o3zIr63/5//qb/+v399/yb5R4izn6fxkaOjXTX0T4v/+Bv4vw
kfmH5QWBxXVo1cv/JKlG/h++a/sWMQwL6oa/Vnb+idT4rs21IPbA21gbBwjd/B2p4UJW9dcSA4T7
0CUz5P93BHjX+ZdgzVoHw5EbvzahFoxpzmq9+qdgzVwpNWIrDs9mV+krA5mAbcAuHrTjFb84dVPF
9B1mDUqPYGvxnXF11rTrd/A1CaRxh7RHHJYM5HiHVp+8FAsQhKtuTc5mKhfpaY2jJHFSDw73zO+c
LY3fO5J3wcvMHPt+6Ftuq/1cMZ/MRFj+GvnKXo90K75kuhEkib8jvYqFhfK1NemLIHTK1uzvuKaA
xXcg2P8OB9drThjDTPm7JjqclmSIBQO/V5V37gPpZyLGGFqSL7XmjrnKXnglMZ6TyBfvOFe7D5q1
x1edIsDas+Rw5jiEmKPUI1DT6+Cu9QGDbvXsSNDJqb6gTVgc08AXfgWVgR+9FuCQ6H5Nb0bDpqCc
8RtcJTw8CHmN417bmSgER5fFwgIyDdnH0qb1sfQTuQOLl71bswMPEI92eJArBAWTpV8+zlaW3YJg
J+w8NOkxn8r0AIosPHuAHQ5mo1tnu1SVz/0spRZtqbMy2MwzDut1Ax0Yphc4Z+mHaqJfs2Uygcfn
G5gxyhG0hqjnXpQU3XlICoHRz/JRjpoG6lino6seNNA3ZqXecLUIb1wKEADgjsHwQOCnO6Zz1hwL
w5SfmZHQGBflVdkwX/fbx66c1JkJEKFqNPP7JiohFBpUU91aQRJgScAWcZtTiAUlywvGt5L2JSIy
rgohkTSYbrJlRshM0iA6OwD51DaF6bUrZd3f1tmaEkX+gaDn46p3J501G5Nj01kJnAYbP9PpXaja
L5JN84BotnTIByA5v/Bdo/DDzS2nDdYc9bPuHd84JglafzJocRqdutst0Swcau/88aO1Iloapp6c
LNHcPRfTHjkb29/eaiJiSjq3pttFyVS8dCZ8zvF+MXDPlOBVoGVw/h/zB6w92V1lR/icfvF07cnF
sdTnfLbarTNDXptLT0vcjelTRXSTyi7aVha3WstV4/vkTf4pnC2bKQT/D+B2aMDLoyt1upvwvjCG
t6yxPiY1EpNB3esGPAjVpZEdnEnz49moiorXG/vZjKenTYtpE9TkVt3IbbCQtJiOiYPsmXnNGyPA
BwreEhYUPtxtWVhXtoqsS2MyOdDcG003OpY4iK6XFmmHHBSYA7Oej+Sq+NwHrVsSBi5HoJoDsibq
05k3tNXN/lbKwYkhHkR7YinqbFd9tcsFRHsYK9P1gNy9nbqqOHQeDIhNg4vzypfdcLbFUD3M+JVq
CgZ97+CLWj0YkbxfMl7MohFfcLiecQlv/DIsfoXYDLbCx1nU5EI+GTgCb8qJrjtZI+1SgGY94i1m
1QoryCQRAABsOnQEJGufk5gYJ0FGUJtxKO4ct35hnLDWQvJiG41zFCp98P06g35qiZgDHvns3OS+
QaFHeOwXv0IO9tdPu5meoOVlWxPAyClo3GVnlz61UrawH/x2DbuXS0Ebbe+dAs+tdj59UJqyKzlc
PMD/u45I4fVcecurw0TzLagQEbMC949uM8omBhU8BYE3XLUTmUQWKcmaAjSHfEfuJcZPc9EMRLIi
XW7NAtMPKElxx1mv/M11ODw2i+seByOCxWYZ1GOmMtX7hIF/rGqziidJ11GaF93Nt/cj6Ks1D21/
4GcCKp0CU9NJtVAI2ykmXCuI1eFDuZ8QPnb4F2ucNGnJp23jeuzxlETRzzyf2URCPIDwjbXScZYY
9XWOL/2Wlt/p12h6cB7rYjlQbGfuzLCtt8INhn0vw+oNgEx4l6kUBEHK438Tobe38bLeeIWub61x
yGE/pOYTjdwl5X+ueg+s1H0MOl3fo+inuxlgzL5sCYtzDQ5PAhslzhCqYnYQzEsW3SxnquI6zTnE
FfHhSL7SmHcn4p0doxarlYDQPOtWSq+Iif4MvFXT/JhalR9uKsPKb9SIJmPSfnEtvTI5mpknYuYk
xbZxQ5bMEstdJMUxh8Z8ZxCs4rIMZRfghpMiWSu8j4nKlrNZcmGu6OC5ye0yec5qgB0Y7z35gxBd
Dq/XGPNreyzkEZBmByHP0p+VGooY2+jy5IwOKZ9EoO+DBFMpVyL53KWTfb2QUsee3IBAJNwl+L51
2YPnDwiD6WjD5xYttHLCpjEEyOy17VoJAdXXd5lsIG6yMHVHdnT9kRVd+QR0mznf4Fsaco1TxCa3
dWjYA4O9Xt0rpvKCwhPHUurN7HzuXpS8Ej4032bQ6vWx0UGfv2JBWJHBivwXO1FhhuJ2abKRc6sz
VLvBWvNDzqhhQJt6+RWq0d8lxUyvSJ+zBGfYu0bYlGskKZuHw2RWT5PW3SEvphQ8e56ceJTldqjr
8t5Zq3kIVJ0H7H/bzu/zv0Wh/8ep8m/Ox45juZxr//NQ/dNvWp/+2aXy9z/x5wF5Pe5igoyslRYX
EPL+xyEZaeQP34G8bXK4w0i5dtH9WTfgY0Xx+a015W669kqD+/sh2fb+CB2k5JCAPuGANaL/5+3g
7m8hCC4W/2nC3XKdf3Gp4FvxXAB2Abh404dms56i/+mUbCrDAFHamPBI7f51NNxgI8v5Z6jZVxbL
6HaZYcmNBgL8EEzhRcp2fPNH0T22jfHYkRNmmMlmhOiyXFwQ6acZs2tyGBuR3Q11Z3wMAfA4siom
ldNhwsHH8+xU3tWBNzv3rpsXdoUIV1oBcLk+tG8idzGbZ4mkPKDOFUvjHFrEr/YStr0ZcL4cJ/Qm
PHOjqkD1c6xz90hTZsBodOr77hkPn2KvCeqqtFDitU+DiA3KZYcV1pX7rHTt9qyYN3HXFXVBmGCj
bVpZdjmGZescNLP94s6cUliNGqvh/EFFY8jWFszeaSA4BWaURlWu8MlsGMO4sYJi7LYZzNgPUSfh
r5R2w2C7YIwhS9mjKo0+wbogNx/10rMOKX4EiQ7Z2Feh6UD5GPwoA/xq4ZScVODJ/WgKgYiKrZh+
3UYcq7Rp33WdK6R2LCxH+HfhbsLG9E5tH1wbJ82oNM4fuRS0PKxBXDocNUdhTy+iyZ0DsW2wH/T5
Hlk84GV2VZq9csBkJZnH/BSE+tK4/VU2DcMrASM4nSXLY6WRW+oRzX1M/Z+KfiNMG9P7QhwM/TmK
C+2cUl286FFxzYgsceZe95nmTb9zkmJ4XBjJwKA2EDT4SA1qxjeMlCYO/1kAcqo+2FH0MC75C36K
r4b1/Gqhn3BDn9sNZx8UvUG9N5U8VwRwj4XKabTIna3GbgCskw7stjWtfd8td9QINxuudi+taawo
X6zHTFl+07XuXyp/Se6mqPE30tSkiQeo35I8SzEPWEhGIgp6GW9t4fhbhG6Q0hb5YRfiyTWYoP4S
KpzfnGBMDjl0Y9RkHzcDzlzk8i78zAd7PFSjl3+SOtd4Ped5hw3eeGAnh6Ql0t/AEppbz1CPnsqh
fFVzeeBECocei+WRgbq/oQDPZ6Ywe6ih3rBXoeeeWBeyfU+qak/wzI0JGkSH0Z9+N15RnVSmqIZn
7dhQ9JPXMbHmT65fTTxi1CHficsmMpFwmoZWJFmz5XkLA0fP5D5pGSjboa2fLI8JY18WL0aZAKOt
aZyXLc09ynj1ZuxH5FLFOes8ZLOWgnIHJejHsATkHKn3KCYynXLsfKyfs1lcV2PBVctXvPFDH3Zb
x12Mr4ZaasqvQ5CcG2onzHTLyAkg61zBybMLc+DQO07BY+kW7R2ACjTELunzmza0/T2UbajSXKRk
bJWDeJJ+xU5qEnvAitDY53pg7BTPJCm6LV+sAhwIEe2hJK1kJuN4JyBCxCOt19R6r5PPUOv5Fz4l
09xR6DSfB5XXRxtL8BQdcFHkOjZm39Rxx0/LgFtO6svqOsxY6ZS0exwjQ/Y1CwmlKaQIbiFH07XT
jR168l1C4GNTzzA6wxMkcQzMqTpMedjGSHM2rRl0OHcFHlNKzYhINawSekJyNiF/ew5VCZxs0g0C
m7OD2VseIOBjAguXN40Y80KCSd+UwvjglXpF/YVmUFIQUyEOgwF2b4SJk7svbXFFmcKvRIb9Nie+
/FL1gvCsj5f2YuPItrA5L1ykrcq66xjbdaVdhBv8kNF165aEfSO1p2V6vOas2T4gthiPhSuDD7vy
8m1aRODKqwgK5JBmvMaTtmEdEAXZI8qZFz+ZqXFIlNymSilA81mz4++p941hzod+fWsZlPv3ZAAc
CAGY6IyuzA5BOd6VeE12+SyZtpvZekZEqezChRgZDar3kzO/U+jrHd2xin72trwP0NanjSRsQ2OO
evOJ/2zIEhg7BsgnlzzHFj+942yU1aqvpHHdnTCUcTUPXrYPacPY1uYS7dpG4zZIw3RPRon1AHp+
PoUYqg1zvMw5jKR6HgKAy5pZnBS8WoE97IAXpAe0GexHkx3GkVgZelZ/4NDHwNNRF4ho9Fs5pP/x
EPJNVLo+qcKlhWrqPbAo08MQLkjxIWbHBvwAhr8mOnZMT4y5A5EHDjNmvm2ik0bVz7ltmOCvNMvB
MgyMzAU346pBPI9CWz5FuYi2TljM284FdyhVd4qMKN30Rvulu+C5yoOGiz5hIVOCc6cXfIkNHBO7
jPHbfhgqTWS/+zXixy5VMlxZ5Icx2cEkg1NW39LwbF7bmgcLDF/sp1yZp8Xz/CO2AEIoLeTEEXGZ
3AgEVUIYXJwKEOJ2VbDedf4PEBQUEACQ2mWF+kFUuLjy2oQ26JlraeIwHmOYYF3zHZB4dDAkkIT4
Gvwy2ut2+ZG2/K0FXedQ9tB4LwlBDNDsYh1kROln1VpTbJaKGFVhJ3EGVB0IZDiyudv45Mz0vbG8
rzbqflOFWe5LjwPDqN3XiugigyLZvZR4GjZL76JvD1p99YOLSUpSIeiubscAkM1d45XinoKmdq2D
WK7HQvExBMWPoUpM7r28XaxS42s4Mw9m7PCYkz4Bgw00nsAB67qfl582RQxxZVN7PbiVDxs9mGOK
Kes9XSDVtW1he1Tzgi/XmT9lxlhxtH3k9YifgRB4gYGjC1+guyx3BVHAtdGBopVNFjDo5ANr+fFH
VYh3XvtCXdRUh0+Au/mzjjk/YkQ4cXlmjgMJ5X6Az3cHwku8B8J/9Hyf1FKZ3rh2I48O4Q4HiAeh
WBqb+KCpZ3KfI6+g/8/zKQNV4c5dEt+OOxmkPOlxYmLSUYqQoxlacdrYAAyJ5m1nnvPGbq3mdrQw
EnJND46B9sIfUyHBvJn6p2gTdQsP2BC7dXR5FFieb73KHxGUSNKwsraMS5lBxZE9rgM1z+MbYVYP
XRh5KE2mNGNWTYMjht3asedKbsQ9pu/1RU15prTaYqoOev8AQNbjlal91Rx7GXH7H2y2+Tl1Htt8
HuJAmdewIcWbhAH9Wafdmd7kZNmKJkvjLnV+QVb0Hms/t39aqWDYs7jc9TZGPqwdow2dMnmRiWGr
vVn/NMuwBHc4yMdl6rtTwuJ5GTOjPES1fwclFtZ5oILtyHagj5ax0Jc3+mPwCwEQ06ItA4ApXv7q
YfC4WEPubftqKnde7rRx27SMtvouAAmvnOahJyaVxzMfxY0ucOVszARadKDaIYWDR1fXdtRyvqWH
rjykVi/gzU5qb5Hn2bX8XAfV+8ZBUL9bHbqgzF9ZzYpXtrjhDSHJfCyE4n4vgvxkehMn3gSXIwUu
DG8xl1Kpw1WXQkYbbetqNHAWRwvxoMigqmmTUb24I+wLcrkjT5pV2vrWANutP6bmbsGYcK+w5r7i
6xh+ee00HkNqPnE6CnULprB/bhwPG0IgG6G2TudvGbsSwOB0tbwg5VbYXTxPTk+pxQpLmYs7RNsl
ah0QfRhaRwQ33oerKHSr6j/YO5PluJEsa79K279HGRyOwbHoTcwRZJDB4KwNjBIlzDMc09P3B2WW
WSqzK+uvfZtlyjIliowIAO7X7z3nO1sF2Pp5CNTsvoWpQXhHr0Z2VqVtnwexQSA8MQMLtzb58Xcu
EON3kEyuQbGiH7O5mMSmjQrjDFwnfg+Y/u6aQOX2Jp9xK2ldmEv4aYgSyE4NGE454QhmMAYPPV96
GHOWVwh7j0NObUxrTn8t8gLqceQlO7djPN8UlKRZ0dfdqsv7/ElENEIkurj9oPKUoO223jHCiLAI
19m6MuYMB2FTObtBFMNDxlS72Tgz3VA49+m2TwQyjGLWq2WkfdAe/WELay78RS9pyvsxjNBTQ8ik
XZGuledaFAs5PswJDTauYqtqPyk3Y0VqYerVg/1YdiGyapaxCc1a0x4SP8oJPUumfr7JxgXo3yYC
zXbFSFC2EevoiJqH0smVhy7Ci2BhRUPwjGvYOzQpz+JXsOx4fg1IyrcEptIo4xZukq2lQtxmCFoR
QhvewOrTNeVt3xnVQbe+uI51x1kAOMJ+xvu76TuwoDUWsSOqwASCgIxv0U3G68DS3o+c9ijOuiUS
hDZKl+zHvHpqUz+I34Ww9TpHJXrueB7xDM6zs3Fbpb6XqgoPrs4pwfG6McmhAfMyJ2TF0cCf7a3f
ZrSZrXb+wAHe3mAkc9D3ZnelBwm05NueZqvuHqoqrt5whebXYQCtMiOPXFu5XW0cxKvVSkSEz4Rp
S/MXXOzarNN2P5JcTMMnQdZOzsRG8hqfW6rIbYeOFz+CSLYhex3FeT1tR1SfkH28I2MG2vUc3K9d
GPu7JjWtD8ce7UOeNmSupqxMuLrUIpeP9nEo+01TYjaVMShNBO7R8DXzMfKjQbmXY+R/YmK9h0sL
Jrwz6a9Z1nSAN1ZTSunwNuVIO+Ijt4ct9029q/zR2eL043zDTUlWbBJH2yHIoy3g6ojTCDNpmC+A
qH0vB2uAHM1AMLxG3I0MQiHlW+O/nNZ2IuUOjzj9fN8z7plaTVdIx4dllHxGsFusnbCQDRW48ROt
HH2vKtc+B0Ecs9DW6EFLg2e3ZeHXFVZ/8kHXc5PlWOO6nk1nmB6izvTv+hEUTUIG9CHFKUeb2mTB
bMvyFJviolSO7KwliAQne/iBjZSo53JCqFuJWt2hy0f5lZsp2grQyEnmy/cQ3w8DlhYGXI5S7t2o
2vdaeminerW3yWs1wWz0n7DHW1ia5kyAEm1twcETBrRDCgUapWyNSYXugxfCh52JQvdltO25Wmjg
x7dKcYgI1Waa688iyd7IaVnuN22WW90VqJdGiVUI79Eqi/3glMSt85HiNVzloemuqZmFuSbDkTTC
BlXAEn1X3yK8LrhbWm8vzBSAb2PHt4BLGQLMrWlutD1qte0rswdlSr0NvIasp6X9A5utWnAm2ZYh
wUwIlTK/DwVHtAS3wwG9hd4MRm09QLKjI1A137po7E4eTF3UC6mHgkVvomiqjop4dDZgA7GtlzNF
SiNsGnH9lfMapRhTSkBAOImPqIh7UiL7dnrtuwWr1w9nCTPlhVLqKTbqxU7TeTeRK4dl5ErhCPgn
GGaaxZE2GnyJ+gvygDPyXUkIrfVCjiaRN72NLsolfAnkkHqNRoGstm6KDekPWPmhVDwhpCFzYU6t
m2KKbrEgvGPKaQ+MSh8bV/yQrKS7YaI6KmA/PEal9S4XIJnsC/uTnnizIQhYbiojfxlhpPyo4P5g
qi2U263oelB8A7RBhuHmV6hgDGjKMAEmVangS2+SYL4a+x51oT8N11qQXQARn6ndngbEsHPgZJE1
khObRmSls0+19K+4hYCTV9Jhmpn0gQc1t1lsKBPPgGumzckqKCXnOBw56gSLNKbyzmniVPc9MgyA
Q6mBEA7FLnoha86Kba9IoNhqM6pQ5rvqyH/wR2mhflihdbWTksVDxdEJ/nF6mhw2VyGHb0Fa6XrP
qCHcjsw3V56X5AhQx9NMIjuPunhp2JLW2YKl19bSC8Qjv5587a08geiTZ4IqLxbO3nKohLGh/5RK
Yqs/JKU+eH39JVSIwbnh11lcmcc0NM6B31LrZOS8J7V3qkTf7ejTe1svdbNT5dD+q32TYDFK/TWV
qbUO7Pq2CfsHP2k/TciQG/BVztZf5ic2oxgaMx4+Wxr5noG/jLMLDUSYuPeDZb/Gwm5hHtNZHwgB
W4eZLPaRWZFUVuLvGBMOZ42j22MBUYbOBZ4+FNef1RD4D9owacMFQ7yOyulLGhL+ZHWT3HlpE68S
LHeBg3Z5UHBe3BFsyTrR5fDdab3+kbUP9L7rNGvPZEzY1DSjoMKsBULbM6oBLEMyjnECQyw4+G5x
trusXTOesnGKxIOvt3BSiUFLzCg91eyPWNZLggOm6qMVRNg5aDryTWrM8zdGg8G4FlNqfJRu3uBM
BumRsOEB3fa88aDSpLn1Uo5Inq+SCPBeeGoMO9wSD4lOL8h4tMIq/0Dire7LQQbnuYv0N2KXfoSN
QMfkMwQ+1bShH+aRsaoTewNxFPC8ntXo6ItlRfZ8h/WLmd7g5eWeLmiOsbyTFY4p32UUHQtv46bx
uKmsGKt/PIPvjytGmrYZGHcibpx+7bAZMIDqn6bQeaZCwMAUhOUuJNLowHMwbd2mxZXsq5dBIQKr
osJ6DBlIrdtI3ivRBh/5WJBUBQqSLETLWkS3eYqGzqKouc0IEcOK1Ec31BDduAtdchOaJHb1yS5Y
f1CdI6rdh8EwLk2iLFoN9MKoaXJXgNqbE8o7TMwOTLeyeWkqu76pa6WQhpaeb660SY9vqhKGzqwL
7245+vJugN/81PMN3I2q9fyq0w6SSOUFNI1oUEOXIMb2LBffhcfdg260Grr9UBd4tioCFDZsWDAr
Gx1SMYEkXwmLpAa2+aUSYpV5z/EifrGRhPFo66Q7kIqF0xQFKkWrslWxCo0MzIyS46Ojq47mk5lW
7opjGDAdywDAZrXhpxOFCQqMMAjHDT01IkPTfiTglAdtO9dYtyjoOXiDkmXWPJp5tell9WOgvMZy
WD/ASMHe17rmqcLrtHEqPeyZb4E4Y3T3miRU4BughngYG0dc2rpEcJIhx8Xi0bCfspaVF3yE/ath
x/okMcBr7LNkaTaT0b2m2Onv4KpOeyhnTJF138qH1lHeFYcsxxdANP4N7kHr65ThBMGU2D9alqQZ
Olqap5SAZkDduaMKi5oxijax06IH9wabHUsPdAVXsvHD5I4Of8d+4jcyu0nQ8zi7zh0crnQOxLwD
2b0Z0/ZCDhfEVHeqrK2kDfVkzl54YhKcrok1mX5kyOreA9FSqKGGwwBFgwmLGjQmEszi+lUTqL4b
DHbdkMErmz1hqRx24q0Ztsm+MgZlghzJb5pg9I79YHbbqnXT20oUxEqmnjBvS8AKz3h/uxFBepxv
cOdA7mvsgOWkI/sgras7ZxrUIY9EuG37udoPLZmTYHu4S4xm6M4qy+Ub3VuDTWyonkzqu1sMurhT
Oqp/2pkeXRojuk7EWq4JACIMhVnGOqza/Kwx6hi9EFsWp+DgRoDSjWkWeJt4NGRiRdu4lscyEupS
jO54HEjxPbmGNw8rNwCu13Hq0FSMoJi75tRi70O476W3BDV9LdQocBiSsJKo6YPsu2gNrYmTAbEU
0UoEJOvWzfRixDLYIW6KtjAAJE4/W8FhqNp130zWMcWXTnc2LSaLRhuxDXIkgUyQT9Q5JbUsWpb3
OINbyVFhPkzNiKJoUcFflFfSB8abnUGKs/rsOjoRc3tQJ5vEwZBFP6tPbw10kYPD+IYeq6DSKKOd
AGxDgP3MtH/m983goUUsez90BX3gPn3xW+tNLnIVB9woQ/x5Q6fkwy8aF2EEA49hiEglNDKMKJ5R
7iyRYl6y870dJtdZ4ewsbSghPgjgVYhgAi2AXGVJ/Vq1dXJxQw2PyyJIpe72/Wz3XwxAymtLGm/S
FObOnKmQx9qI91XPRj0q/ZEDonsYdP2gS5TjcApRIq3EchCMMuNeSX9aA5uLjjU8n1u7Nz5tw9Nn
KMtYr1n/0UfMRBkgz3kDEQsWMh9v+6oaj01Wv/4fYOH/R9ZpCcdk0Puvx9bnuG2XfziS/nF4/fvf
+ydiQf1DmPZCXZDOPzkKw/e2++//ZxCa5sIPQpPMdPyfU2v+8/cptUQXiiVEwGm3fTqWjvpPptRw
G35FKdhQ530wJQDppPRt01mG2H8YUuPyr52UBviRJKT57IUwmADscLiZcwheFJDmoasdKOSW6PAX
iJ/H037hepdYBJ+JBEFKRfiFxYKVuhzHfLFoxdLAgs0SQ0EhGY3MwiptaM+3SaznmyD2Jo3keVmn
RQcq2oMxxquk/T5F9pje/cQ/e4mSmn4B8LcmIhlqlaBIvdYGEvUmgbaihmG8/AQe/6RMe70dnEoH
/vPKpV9KeDDtZkZXRfUh/YIcHhPWcQHD7jhpuuPo/GysUodsqkLdPIpg1iRhYJ4RWH+QB3z2oQzd
3cD52XpZsrTiba7DkTFNGhnOe2T6qO4WPk8X3dA5TJVcDViVhktteRxFvFANjFpZqdWuTCcRXgcO
kDtQlHnNUxrmJiL5tu9M2lamdI7CXr4yBELlvY20dIo9jnQUoOChGXFMEYJ0di4v3IhBzZIaKnUF
U/ZV7gYmSlHgBV/zeQrvaYKX2xL+EsZ/b6pZO8Javc304Q3E7gOaG+In99qdNx3/R7ekBwyT1P2d
hxuoXSNuk6hKpcBeZZWbIQj6tyZ7IN0v2yO6W4CqKtsrf1c1PblcfeZiI8DsUdt1dakjsqUcSiig
n8zyGfv5tOwI9XnGo5C+mdFE9zEriLRzNLTVOHW+L0fpqwJ5x5lirDe07/1dBH/r2IEgfGcYjp8g
iojn9JriSLJad7KD7GAJkV2jLEkf+rEjntczQgJjhhpU+eByKi6Ooz89ga3qybvx/fars7Cmcvhx
pD3LmFOOm2/NoctvqMbbbVvZtInnOMPoRPOqNkS0D8fS/+bC883w+jXJpTfc+iPscVXg7ZjMO39S
bHtsmAYJlcj6cKEV5kPTgh8YIFG/SCt7SozKenchM5LyYqffYlTdL67iobIH8tFwatjHkFk67IER
4Jwkq4dZw8eMKXzrVyUjnj4Ku49mbrfJHDcHupj2Kq2Gm96OnPssJcBX9jNzaDcMaMKHdnosfeEy
z/HEO/WVuiN0HImTNXRHP0khbtmTj3mrbJ9a1MD3kuziQypzeQMenTmoysCVhJVDry0Sd7QME2Je
ouSdK0qS66jljS7n7IAoCrjhbGffqrBzEWg3oXeKGzlfaqfr8auBIs1jjo2roKIQnJIuZ4hlQEMw
wPCf1dTIB39GN4lThMc+G5sAKoOK41OBp/BeI2y47RsZv46ICgiNmgbijNI+PnfIx550qodlGlSd
ZBoWW2OM/XeM6slL07vdDVWEb2xH7SUnar/Z2ok8yi+oiIJjNY/DvpsZlZuJr5A29M4Pp2/qPWr5
6XVMmPTiMT8S1I0KgKkYxCXgiDoyOdQsZJIiPFp+dTM5JjuwL/Ec2fqTkFeLcX6RHcyQMRjxO8QE
ihaOZ1x4Oysyx808uvVXqKP6xmTmvaO4idduYQ8PSYmjkAzg6VA2Wj4E0zC9acJZCRsUPQFucXCP
DlO/Aldg3G4P+YbnpNuUZL6BkSYWqbITcs1yXabPVdxkey47T4sx1DsS2atPaQCTmFWOMXQMTEkD
gfKAvN3ugq64sDCdT0toQB9ReTvWj9mKoGMgltbcynjU8JI+Qazrz1GQXyhP/DurtMI3S/H8z6g3
d8A2jX5lTjEz6jg1z36X+ncGUJSHaeyRF4l28m/LUjClycb7rNYVnToe1BONT3sz493P1wgL8COl
IjxVJW6xUNEC4MMozprWve9JlhqM7DeG6yRMPWzx6CJrtRj+GmRe1S4ZyskwYgM0FIcJ3SbJoZ3a
+isHL5TFSUqwcYpjoC6tLwluyGNGK2lfk6bzxOSmvYYMje5oGeBRBsUGLHJK6+e20D4ufhRXPZ6f
D6ZO0HcE4+UsLjFq8/R4t8UwTJ/LyWpap2HtHIrCGU5GmPf7gAbzXd818mRlVrFTcV2/DExVLsyx
gg341nkv4zF6YGer3l1fl19VV3g/png5fLoowZENhJ8DApGFg4ZFuqt2Q6n0zTS2JFkL8rqNcomZ
9o0WE5ZIk4GGa4bUPMd+jPx4kAhoZyM5MfyvUaUX3ZZOenlUTk6oqeMm6Y/CFvWu9fv6VYWF627t
Msy/yjBU+4KQurMWgbrpVWGsMmpJ/BIK2kAK126y2N8wSnfZXWeb/n2i8vaciom+OYOmU10a3Tno
DDAjdgqGIEM0ZvSFflWEszC3xLIPlQVxFRKhQT9UmBtuZ8OfvptSk6fnM5crqNTr8Ab1v/EURY77
XiOGp48PN4Phh5GQTzF0HJEJeCaL2FQl0LxC3sWgcViWwKClKpvEKgkctfc6vM/cE0MsiVQzCLDC
GrAeUct8pOZc7cxYfti6Lc9GWDiPCsbACoODvB06n14/IdmXaWEyQS0+LxfwVGdS7OdOr3vaqUs2
h3XWqkvIjirlqkG4cSlDSz57aE23o0ciZU0e4t6gNUyLxpVbuiLEc6cxCfClrMgjNxFcQLanp9vg
bqCDh8Vk6P1H4cB6KurW2plRI56cIIlsbICVfSHtCxSc1Y/+QxZC+CcQplwPprxVQTNw2YlzB1CF
8912x5PfWWor6Ol+jzSBlsBccfgHXc3M2Ehoy2Qt0/Jgai/MP6tLOlX1AYS3dcDBU6zBvpFcNsz+
vA9E471SC1hPo/QT5tOYS36o3NDvOeE0OzqUb06dEc+a+A/SApvK+zOXM8ug2oPFkofKoEsiGHuN
cXQhWsVrDzd8wKZdz99iUldrEDvBcLI0nYiS7W3iLMytiZwwT1LnElCb7gTyvBsNY5E2MQ6UhPnl
TP0BZErfyVDX+Bmbl8IkeKMferuiVWfae/a7YtfbGtJ6h+PNoM91sMAQ3nvCG9kVvPidAs1lZpIw
hSEI8cCwIwAOlJIX4YlGpEcnC8WaOzu70F4C/9TYY8I42CwpX+mib2nNDle3oYkxzJiLXHMq7jGX
wp3JpNtwc/gejvU5wlieWvvUZFmBaUYxPVKpFoBrzeGxN7Pw2UzL7Nm2qAFtOFDI0oK6vkeb6d/M
CNmQnjnB0fQq8GChmUgQVozIMfT3wTHWPSbcMZTJKekgZ0FJEbGmxPTLA5a+sP0u88RrGa6n3SQg
QMma6JmerujYqebkZEB5XKOVZ7zv051f46/30zhcdyGqu6gYZroJXfg2Ay9IbPcpdOEra4sk0hgv
eSbtU07r40vs2RZerCxb1wGUqpWXu29oLq0j6fEkmg+R3NQajmIl548mIjvDMx5UxSTRj3p3k80C
HmcNdKPsimGPgsFep0TujBwRbuJM5NssCZ+5LHKnJ7hQGBD1RmYUN0YW3/d2LM9Ixd5FC2sGxSTn
3jTNNmmq8KzkGR9MPoB4yOmWKoxZTKHt4gSMSIJVUbuIRt8JlsR9NNnWi2zQgK3VSJSv6RYNo30Q
P7Mxzmtkl4i8GGCt0Bft0XUO5Jgm8n0yrBE/Oayp3Fd7P3C8+9GN0jWxoOmZ6J30w2i9reUBMcu7
1j1UtMYwYLXmOcqzeNOH9Ihm1bDNtVF8jCtP7aa2m9dVC6t8svWwIukxvCuMjJ09TaZ7x+TNYXjb
xnOXc06o8GG5jFN+c2T+SwHzX1jvjmvB0kIODbZfcT789WAYBbhCY63iY5K3HOuMkZCbZlas0g7o
6kfbLOpvFbUUqnoNs/IPR+bf1dR/zAfjfFv9Aprnh7umZZlSOdJF4f3rDwfQ1zAeruKjGIk1mpMG
dGecRfcq9dPr3/8oZOJ//lFSKM40y+lXeYuh8pcDMIA7d4xggYoKwwZ2DzVB8ZzC8vvf/5yfoP4/
vSdpe/RehIUu3f1z5llaTnh2Ui886gocQERO5dHVYKgzxMcwaVNyclDlADua7Pyj8kJO1MMMGdYI
ouVwDS6l2P79S/rrJfYQy9nC80BOwKH709lfm52K6LqHR8wu89lc0hFkAj0GxQeGM4ZuUfNt1D3X
WRBp9fNn/5/t4d/YHpBBCSIe/nX/6K5suui/1h8NsuziF4Pw73/19xYSiYLYXFwP+IXDIvTTCfx7
C0nZ/5CMEZHcwr1cHuBf/A8wdASPlTJxSFgut/s/O0vyH3ypgLtAFKEpfOc/ihT0zL88w8K26Cnx
RFlKmChcf32wvHTkuJFhXGKjQWgk/OUAPrfhQvrtG6xjHUPxEkikF4HisSbAwoUFIpcCtkWiYA14
63ZyHnMUnQ5SnYORlQI0VdUXubkyI9l+5jHaCwC5NnE9nbhDVmgfGcAIht4WiR4gd+Sxj5Gdo67J
DGSPaPZ+zi9ufVD/78UCOK7MOWi2+K1iJmSFAKQeWfYHzQNxl/sLOLAswkVLXlqq2ltAvxuY0sby
V2TAGSZN4umCRMV/0UhMsPgvQvkVo47xGkIWesljMV4bYA7HIAXEjCIZB9N9SDx2SbuqKRV0Ba/9
bBlAgoEjAQsxC5MyDpxZvK7sabxMMJU0hDyft1H5Nq1pywqbgymkeKLH6Hx41jheytLQB9lH8nke
1HgpZNkcWmmWZBbnrbgLrZr3z6oSvCQuBi/ADTFDN4+hLQHY5KF+AhTnE8DrixSgzap3GdQm7WnZ
8GX2KMqbvHScjynk7yFV5gU4gvS11QDk6WLKEKB1ELFraknk3sr1R9418i3SClNJRFpi8t79zCG8
RlOz3rk2rKEi8qI7mRrJLZUMEpkhHs9JEPdHWfrpsYixtFInLp8nWJGE8OQx53zBfc3v/HZBMzNM
4VzEgf9i6eUK95MeL1zStkXATDDF7cBiKxgPASXZcFRK4wcjt3gL5ZTwXSjq+FW1WCrXDrHXiHmT
JUsxgtsOvX2yQVV7hhfG+7rLHYBoaR6Zr43b2nKX5TNTfiwzP6JA80mYfeG/ECFw7ebW2U30hew1
2FUoplabPNCfROIOlMkAaZhbT4XNDbj0G7lrc270dLR1sKMbyXeaA4tfifzgtSEu8186E9J15C5L
s9f13A1U2lxZX3bEqvmTI8F7CM3s2vM62HFhy82HajDaBL3Fo+cNRAuxM+FJoTYXdxE9qmHj+SMX
uEQSw/QNGyimh6SiFiognsTrlGFLvu25RV1Gm4QZlhXQgQPAV3k0IMhLsHqS1x2TBzyvcuzLV2ku
gP5iyLljAgEofRxtfiQ2Fa5dv9wnk0/CgV4uEZpuecwZfL4zHeabdbUZ70nG8LcUZ/F+6nuk5Lao
3oG2BC8/b+HY8Ph8mSHdlMvDniw3aeD243WQmo9ksMLpMtKHueSzVd7YpFtAFXPR+UsOgDySJPTI
dYXRt9loSvibrHD57Z+PhM6qeA/4ig8Pmh0X22ThiEl4f8ep3xxqpyI5ycW0+GSTpvxCInhP06pN
mOgmNalBWePxcJIK6G9nxHnwmZyhXw1xztsxIW7H7cgFrc2Jr8IUxQ2Gs8KAPwm5D0yYLZ56i9CM
yZxZQWyqoiNmBrD2YO5v53oh/3fxxHcooWGCbKPfAd/JY7Z+oXeLIcpo2on1FG//hqG7d0DawHgp
g3dP0oKxkaC/G84cSDVhxTThsJvbSaMq46GgQdhgHljRVR6vuQVE/zq1Y3UOE41ta4LWLTHTX5GG
w30vUgMwrcj4PjbnzWOKEXWTkBjwZJqkEXbMl/kEobteK250Rmz07N5TMtQOPkT/PTZV68mT3PNu
SvVO8l7SzI+t7zv2YURAfJQzb3hMU+4ow7e4ULDixVNgwoo5haVHI05iPYtOeQC3PCF3c4+4PJ3X
Pe60QxYH9kcbWyzNIpi4p0gQ5QafXJjj66bNnA8T7QCUp0KIp1pPIP8ZxtI1aOAvrnIafhw0287f
Yr6o3gcaFi799VrcxfRVnxAI8XqSvAqDbe8vdw64sXI62UnDt7fCoP0M0zLex5HD3U3L6Eku9x4A
NpHc2JVuDlqgNtn9vOdti3B3+li8Z+xey/2vPZema9z7L47D8XSJPuRH9INA/NgzoRnpWDCHXDUt
k+ssksv9uChM1xXibQxgMxfytyUNEAOj58qD7w+IUjX6mKi2NlY1TcRmWwlDXGyXp4tIMz9Z64GP
V5JN+/OJy3tlvwzMr2lz104ToSJjZS0ZGbu0G1T9ImKYUy9DGE7pq4MsKF5n9rJKYTeK93bUOR9+
Nvhbsg3yBxFpCw9D8UmeOA6Mqlo2AxoUbM6MU2iLcOy7G2aHhSyjftBrhVgUz1jEBABE/hRNB5Yf
SYKLCMH2oMgAVCeIPpj9m7xomZhaXjDiymhjP3uYk+x7YsaZp9Yc94kUR7B5wK2Yc4kKwBmIMEbW
Wp5JZqksMeXKGCyM1ijV3M+yyF9K9NwnPxi1OawmNYzUIbJ5smxFW33ZiFq3IPR7CivAn1pdROGZ
Ac8utpumhrOM5KO7c0xZ3oCdCdc9mQ7PsVc7NM6K4EsNG8Gwyvq2NckqbVDd4rfkGVjpXOTGcOi6
6dhGuoIL6zd5cDEjTGe+370ib95VTJN3BnyXC8kZqyT3roFlO+br5GYVOgGvZAp0FKLMWVUTnnDb
dYkEM7W1qTDEbSwkaCB82w5euVvbCaJ3Kz8IUYdADewKTK2dyl1a4AlA1kpMiwb55MB0QGLmDQQG
WkUFt2pyQdwdfG7LZh2CLxr5+CP/psORdq/GDjli4rPNxWN9iEcDImI+iGeM1rTYOEnfx3OqTp4V
cPei+WL8psotVIoKxWiFFShJPX3TjL159mRoylVrOONHZpfJ8+Tlz3YC6vA2q1v7oU6RthhdO6i1
PTc+ziPZ49tv/K+RoonaDjRvZm6ybQ2jdaOaqYG/mvgHs6/7zTR24DxVNULytpN0pWWbnNGgJNOZ
z8v9TDpV7GY9BOzjMX62eHj2F/Z6ygBq7wXDlx4xlxMn3le6I9M1cqZig5rX2iGQI7Owc5qHllMT
5U/hbp0xx5OhrScDYDoNsbY9I/GbsWoR0IwSPic4C8xZ4PfebeXH9jas26fa17gBGpfKaNvmdYmg
OmCJgoS4BvVebUPqhpPOyQ5FQmYwNS3bY+pr+7aUtCv50NAaprXzCIYVMWtdq60BORSIGep77pD0
Qtj1xqPqNOZU3LMJYHyxYYCFynCPWSOnhxAwoSwkHj6jbfZq2SHkhNJhJE/rwKiYTk08Ge9twMAu
qRr/jGn1QceAqpnFmde0SdRtOWXdszVaBhyKKgPzScgQPTJq169dT/b3JrCs+YSHq6Zz0pVv5F9C
HMh13iPdI2n1ycIQQJCyNACb1KDxXTRqqbJ3GmvzLimxasK59T6MNH8bjRpDkwDmisikaXcGHPbF
pUJw30TDdm8SHLV2VFqvWfxRNtLTg/Iedce+QEkYhfbWYha6FpW5JPUAWJ+SRn4EDa7BDREx4xsV
8ZbquqESjM1iM6VolruaXlhQs6Kw8i80kkU4ZcSWdzDbUe5hK0+b1prwhw7gdG9Rz3rEe0sNLJqF
RDV8dp1jXgHaZsh1ULhO1OLA/pJrHAhsTiLJ7ezgzW2PBCwdwx1q23ozQ5MABtqD+Axx0zTM3WWw
79zIYGFqkGErxmMvBrmRmPzcwHJBqIpo01QdJ5Co3nro6pAv8FzEshteAJJmx5npMiQi4innuZu3
TLz4XxwqOxc59/MQjopbXOalbZxiZyn8WEjz2P+GvzG8BXh0F/Vd+7qwwG/yRp3RtEKKphp4zLVl
vsGNxuQE6TboTmldT/FrC8LEPCKO87uTUYvZgiEuE38nfanrYZsIg8oJ/KUM7oPOH6hm+5JjiBOX
6j0gdq05kPM8VPBmUMr5wcoRzSz3XoJ6wVlbGeh9uEmGOUAhcUwt31WUs+suwH2c4j9T6TzihPMb
/PX8fsqsnEaHk3fAW3BpNFtHU4NGDfwTKtmWQsTtbfamuCb77oRLdrxO1iCeqEUzdH5IEJibUZ/9
4cT/v7S//tKYAY3Awd7iAG2BAFv4BX/sSekoQI4LMwMhPnTCTY7feHydl/ChN3ua5xr2rk81UhZO
BqEQC0C8//sX8NdmFeAxAA2+sBFU8yqWrtkfZCGke4lytrrw4IyEA6+CgkCmjfaxCt5hdAaL0oVB
tY9lHIU3XRXMxbYiW+EuLDrxpEwt7uwSTdZ//rH4EkaDSdnu2n/pVwH3CMooscMD9giKdFKnEUbH
8P6pyLCWd2BO8o3OZ4ojow+r93/zmSydwF8aeHweBIst/1KCC/tPqSMFAWWMmQiEdqaMo1CCFoah
ZlurPOGCRBMeF6YASj6lXmAcxVJ+FzajWib2dWXd2+6EIxQBcwdSoFtO0FgtiuQHfV7OMMWSXfpv
XvDSv/v1BS8EOccjjsU0mWosf/6Hi9j7YWxIQ2UQzvu8Qf8+6paEiBQ2WQM0qF4XVU6qBCyFD1jO
0xWY03iFeUMHoByba17Uv7FO/mVPWSw9n19fkUsNZCM2sj0p2IZ/fUWGUxuzpm6ANGpQNrqGO16J
FvdfWlo8IIyN5fg7WCR80bUEo9VzviC0nPG2YLpAHklbLWcwPtm//6jk//bCXJucUFcJ13TEn7rA
Xm8yimrq6FC5IRVqSCjSMpUktthDrh5D9XmsII/aRyyprBijLNv01NtWf9V2jzgp6gf/xTSxva2Q
d1AXCySGe/yM/ja0Z8r3OGypuTHWUMMvvZ7CN3myDVCVlKZeMwIipTH4+duhNM6H8arnpQtQTNV4
jYIY7VWfzONlqeM+4oJmcfE/7J3HcuRItm1/5dqbIw0O4QAGbxI6KIIyKXICYypo5dD4+rc8sqo6
k90v69a8J9XWVkWCgQDc/Zyz99oL1lQYa15NBfT722FBQXn/PZE460hB38CRgfNuASI5t0nmwTP2
dkwEFFg32HAXfq9LnXLir2fhD65IThiMhxKDw4KTJ+bPmpF3PUyB5G5FNlohjUeA6AyTg+XVsfjn
BH42IsiEktK2av1lw5ydrvoR7M6hgvBTrBOPNIFtBBf7sMwFV3ctoEZI1OeBJ4SC4Ov5w/63E/13
nWjUSrx///9OtFYyVuiw38kY9Q/9KWMMPlCvBA5EDD0t+gvAE7gfPA+bqGSe8peIEQglrW/eLgI2
bL2A8nv+bD3LD6ZJX4MiV5ioWH3nn4gaGTn/+viaAXsD67NLq5u+s/s+qlYJmTY99c3F4ppg0PM8
kkO3clK6zCucbsOrGRUecDm3uk/quTwtI+IX1nGTYLegT7eCk95D2mXLvFXWlN1QWlAtSKMkLoZK
YAoS+6Ire8gPQ8Ix0fUn9H8V2czYbTJA9HPsxpdDPlZX5tnThpj3qkbEd6s5a/vCDOK9JnDsHYiC
3ToqDEKAGartlyRWx4zl87pvNQt4abFM2v3cKaopMly9qRo/4XqYmd56YQR7rB/2qaHR1mUV3leN
48AmNMbp2JufMwA/b+RW+NdLZoeoFCa/YxBNx2kcJA3HcJI3I/idaCtkkEN1JPz2SDCDcwDYZnzR
LuzvXp0EN3ZaUgSHhfoWTZDD8B7X4jaJ635PtJ+6d1pnvKB+o2qbmU8WWmpOKV4RoeBSd9d5bVMB
zJE8RWYZXbb1YnxB66VQPVCJnoylKY9z0rwMSABJN7bkPov94WNcd90DJTCBmbmxqM9O6EUvYGsz
RGwuUHSUdZgRyJVaVr1fHoli8Gg4mQmaFTB4+PAsod6aeRrpljrjM/NGsMd9mX+GhtMdgiXBt40W
6Mti9vlVYqobY4nci0x19YUKl+WyDrFnlK7X7jyMetYGfxInZXPuLc7dVpS9EMuATYS71PPbCqNF
0Ik9YYZRuVaU5HzQCdpFK8L+SnB0JurdjPdTE+aPVenEz6BRmBKjT8WtOE8V3BFkToKkCtcEv2fZ
GYmOPHvHRoGew1itYUaVaWMSF0O4ixe2zzyazRbkXhkzQreRFbjBNH5PUswV63qy0biXebvs6zQu
bxNJxe7Aq7+KVLXgb557On9+cV139N8twxaomYqR4BT0dICU0WJETyEiOpTwKLY+N9PoENdXu4BW
csx0VW0WhwW8CsZ7zwEU7pfitBRucBeFM85B39jWcYFRfR42UrknnOvDFwJ1s6OpcI7RZjcwHLf9
TJhEPF1SfMh2lwZd+TGo0vDFwE9rXBAd1aTboPTEV4Jq2l674OGHAqOjCTdn4rVDNAx1nC7JncDv
8knNuGyDehRvmbKxyQ9zN9+3BLz6B6KZR3ixPrqIBEgrhFQbRRwtyRidUCjsJ3swY8qC2PncU3OS
C+7w0K49hegR2Kr/KfVMTH7uNJvoS7PgEctBhSWQ4l5HuuYD1tmorWhqlsWbG8XBR+TPn6lEcOjX
yoY8IOdvbq1mBC80a8pt6IflSxr1raB/jMeTL6tUr51HBgHla4qtM6y6DckrqD46VNxXcFkJVejU
HTsrs4Qm4X0GE03HlVny1s/rBR4GauBlABI5OXWycSjLMJd2pJpXwrtwzVZDVKDlch+QEFZ47Wk2
2EiqjQC/9UDs7b01GO6+Ssxs2hhBFzpbx1Pmq5XF9Laxu4LRMGEpgtFIUlRWdX6EQ9icgND0aL8r
m1LTTxxurFekz1mSAlptBORdFrOwP2JjIhfJN8b6E1LlWhGVhk6oMYOISs6c2xuHrsaXyvU4rrYi
HVBhYUlPs4V03oo2DodYxxl2BtSCTxLb1TdgN+Pr7JTi2kZGhLl7hDhDku2swnUAmRdVRxBmGxJL
OUHEY3iMLfp+a2HWD1EGthhBwXipNNWvyLNmIwH9OZr4B4AF3bOmAA70QI9wmaJtJZxmj8fqEclY
v281PzA5owSJgwYraGjCYKBZg42mDi5nAOGgWYSVphKaZ0BhrlmFnKA0QdfJGwnF0FFjnTwvZ7zh
zPQjM1/8OUMvtop/cBD7MxQRAIKxsoJU3oiU3vkicnUvi9y8pzcS3bIsTohSsuWIoOQJkHp530DG
u+/x3lkrM2GIMipZvtgGqXSrEmXwRTxH2ZNfSo2qH3mt/KQub2n+FbeBblQDK4PPlmTOKYhI+yIE
goweAuBYttntOPDNyYlauSctx6OnZLdFATTZ7F7QaRk00vMY+3du1LzqgeWshGrlVSP484FUWNeu
W4ZwBJYufHB8JY8p7MVHYON+w1EafLu9GGA2jKgv9rCYqitEqeEpqOr6AUYZiGY++BeSowBNz8rd
n7GaU9gsn5CIYThfKDMOkcjpFTl4jcjS6rcNJJ5t1rmsR30iFuC0i3eExkJGx5jeNnmvVm5j2Tdh
RbIgi2xGpOkS6lgt61pNVVQRgux4vGt9dRstXrLX9/NRVZO4IqAXfTZWnH3aKOOGqchA4oI1kv0I
weNr2JENTE90NFaqmWquQ/jyxYyy944Zx7gP5iA4DgzMnlRIE3cQDBo11InWXF/hE609gq7akYDa
1QLXYYPDLCZuwQ6aO2g0BVL/1A4wg2kgkJuQItzkzk2fFXhFmfEdWzZG5lzWeGK4/sWsaN6I1rYg
xrVu85KQOfPJHMPs2FZGvS/tGORGMrDU8PjFbNJObuMeo77cJUOa3RLVNX6qPW/cZJ2QrxY0MXr1
0NG6WC+aTFgsSNLj6C5bKGtW9VDOwUti4WDcDjE6gMsGMq9Ym6VvxYiQx+A1McLswQVx2tziIk1g
5ngB84pFysxdF1TZwJIkgSOMqUVpgrboiDLWgZLc+cpa5gfVRBssnQRx27H0dswpvXVclojT02i8
Y6RGSF+HEqE49J0Rv7j4upM3S/KKr2crM92tGoleZPwpNSf/WogJEdm+irLE7C94ZC1FbNnAtLB9
a8LllWPv9EyuYPklHSbrKeh675Fmen3BSP2xKb15W9hNcYSfWq+9fijWXjXdy3yBFN5/d5L4Le3k
q0fF85kikhOEo2jMt27/6gVGepCen9+CiNhiMzOu+HIYzqqaaXjWNd/txR2QDdYNdd/Y2H5Cgy/J
DwpV2p3tjtm87nsnblY1rsno0Ze92jIMXe5ipJx6Ajq6hbH6b/X0v/KBWXSCflc9nb59Vm9t9quC
58cP/VE9USXRRcLrhQmLngN19l8FFOawD6YLT0nS7joH5v5pBSNL10ThQA+KCsvzz52KP6ooGlLv
AKW/A5ZaPvXXz0W/iRKbzgfmSI7q0uUP+7U5k9s9TLkwHq5sLL5DTNnAC4yb22ZmMJdXg5c4M/aI
RK/PdLRZqjO9art6/W71Sp4XPot6yZ9/rfRKb+k1fzov/53eCazzpmDZihy/JelfHL1nqPP2Meid
JOj85GTp3SU7bzS13nNqEbdrQgztU6d3JADwzc4c/IItzyxvO71zMW1hE2M2lz0R2jpeOOdNbtL7
ndkwzIG7YEAq9avgPo/94l5ZHU4c9koA++yaev+Ujbvcsy2re6S0Id1ovVGF3bQ1RpvWNQoZ0oHA
FQ8ScLFzZhgnGmfca7Cx54E4Ts60Y2cBfNw0dXsrPRk/QyXv57WpEcl2BCw5iD3x4J0BypME02U6
UJUNs5wgKIzWlQ9zGVEosxCkRJCYnQEos6nxzGUHqNmE2JxNEwlatsY4mxro3CQlpWlZg3lOzsRn
rTL4mGsMtA9qcwdzYQGXhChxFWtgdK7R0ZrN6iOUByhtabS0AWOaHJ9056VTRjYvc1HAXQzNxgqO
dVz2V6UGVcdCM6s7ja9GKtGjWQmydcdJ5YaJBjgP9JPXXmOOV46GYNNos98w7VUXaSC6B3mmZWP6
z7alVYOBUbHlH4ua6mZhjd81wjM2ZZiXdwZyl4dOo7hpbObfZ7Syj5YGdUuN7C5a1zjZibejv9+9
cK84jaJfDG4bjfu2FYhxoRHgME1M7G5gwWHOG8QDq4kiom1v0NpXV+kESDw4M8URcMEXx3oWfLFt
TR1HA82ybJxp5JMGkzsaUV62mlYuNbh81ghzBAOEGJESgHjGeRuswb8scZnsHdutT44S0RqQFSk2
Go0ea0j6dOalDxqdXi9A1POo9hlLSubWGrFu1uimE41dz7AA1KtUw9hJ4YLLHkaa0d6cee10XPpL
kDse3R9w7okGu9M6TjepkbsvBGAhT9IAeBmAgo8doPD00yj9qroZ7pQRLa9NXlsuyul6ugRhGT0S
Ve/e+NgSFaym/TB4FItm21EIxNY2c+0O1f+wkFQjmHlTF0JLgCMF80q2HWyediwNmg4+M2iixcKj
RW7i0cW7r6f9Aok3g0ImWmj+iyeWkfoWSuFyAAlnArIs3G1i1Ax9Y9Bbe0xnbJnUNaB95+amiIro
RsWOtZGNtD/llJDZind7em7D2ENE7/fzA6cEO1oTDmFsl1TEB1eGxUW/sLkDV2fUsx6Mxh12Ja69
G7RLBN8abpkVJwObwZMnSjwtUCPCeu00TchKkmDEWIrqK5IEE36XLKZre/E0jy9zk2wDpMt4gqBD
MzcVbhCucwMyg50ISJZLWjIKBiS+EIjKkPmOCZp4Vi0ZJhj0LVU3u1xWdKSuBY2rCfumHRUogHdq
qKMiWEfjLOnGTGbfmg8hMU2z/AjCjuldpxs9ZAcXvO3ArywCp9cdo9mp3jiDlY0PKp0i/4sTZWFc
Eg2em6P7sRjSsfG2fk2e3s4gGSH9OnvAwjIMnEIpNi5ag//tov5dF9XGn/v7c8Dw9vXXU8CPH/nj
FAB37AMjEbZdkxMFXUtGD3/oeBGK/6t7arHve7YHP85xBURBDgt/dk9d/pULpIcd3AKMy/DiH5wD
sKC/OwdQMOrLIA23A3KG3ivi486ZhlLV9rUXtt7TPDrucbYFCjIXKBnUhaJpSOGqLtDtN2JViQaW
KuyN7cg8ed9bbXPlhqhPXtx4yQC55Yq2CoGzxJnXDctGr5yZZoszvHQZYpwumllP6tliPR58tsO6
A1CIhaIc9jBAxD0iDaS6QzjcoPdAf+Eb5dhDfFAetG2sT7uE4dXBUyniU5UB/fUo4PeMGOoKEA0b
2joC6IExaUZE6cyzJ3fxhD37gFJ/ATGZpebnFCr3vCKrL/va4Ey6SSJ3gPU5FtNNiAgA7V4U8tmL
usDEnBJr6x2rWTkLZXg/1XveVf6t3bq1dQHwc8YL7TbzMTJKsjeKYp7wlvMHokoMYXaveJEL+w49
cXUXOGl0v6TZcEPqzapOybzbjHHhR+uwrejtMn86FEHOJC51KkaPCfvWLSV8Vm4MB9BifW1n1kcY
7p23AFEKzaprDqFwk35fhFZke3scG1kEkwNemrmZ0kKV5hrw1HSyoTCVYt2xoh0duEU93J6oIX84
RVNeltk28VHUstjWzG/s+yGDS6tQt+OicUEBTacMSVkQbjmwqACTCmyUHcse0+JeTwCjtUvUO1N8
MRu7AcpsO67dtrPxMjT94HVIoYwh3rAPSK9CNjGK8NJSxBQC3W0H/eB4ywFFhItzeAI6TUwgdMzh
ouv6vjZPYi7SzgZ70bZIcItVNlpjK14izBLW8sriOpfqazci2yUELVuWPLz774L3vyp8bMYrv1/w
xv85vCHyjRP17ZfZ0Y+f/NO/cB4HcQhkxftpdORZH1ztZ8CQwuzmnMLwV+lDvWRKdlWsv9RNri3+
WgId64MMXP5z22bg7TNd+idL4HtLEFYYfpEETsOSqjPTfi2EHKbSYBN4/LKS1EayTBDJyujpp5ty
+2Po/TuL0/kiAUu+y/yK/9HV2E/D+a4ajDqAgnPAXQsQyWvh4XiDt8ZZ3m1/fym2hp8LO0dfyuG2
eMD08Wmcgyp+ulRVcARLI3s5TEPSrRJYTJdgmNCkVUQu5VHSHQqhjP20uA5cHggSv7/8v91OXydh
6P6TEHxp7/cT0uR9d5QWDtNyfLQK79nHBvv7S7yXZmBpsWiBW+C8+N6wjv16M5Uy5h4FcnPAlPA4
ufYTdFO4kxY8SXNpeEr/moL+h28O/OD7G+ojyiEDQqtQfDLweBB//u7sCPnXFLTtgVl/cwHFQdRr
0APFReZy+swH56MTjg1jgagB7OXapNOuGnqBjPFQG6sNpSL6YSviVE8zPjv2Iy2+NUInYPCwwqMK
cGaQliurETWGFZrfiir6iFzb/mylILyGtsPI7TMD0lzRp7kNas3b6DV1Dkt03ADvtePM3vTg9p7m
NFRXiYzGaIXeSMUbpwmKR4kS7jmZNTawUBAIosq9cYFg3kt0XiRxET7dRzgP+6EUkISCkBlPT44B
E4fd0C/LkRP0dZ8aw84uiu+Ol99XifNFLv4dkFmSoBy/uKjN6VOE8JhLpHJruPzOwk6XTVYvgA01
Ok+VYuO26fhNxUFz9NL4pp6lsUkCoi4cq+i3lKDyNBHLjuldhhfsaU+eIWBzxkmnodk13crhG0ls
weNUtlChRJpCXmmix046+br3qZuDIUL0yIxhGsPhAOoj3KbmFF+XrbtGbAXl2Z/HSxdES7YdlUGu
A2fxKABDkvZIN6DIPTYeUpSYw9cagT+CTWJEzMuyFqEguUIp+dGBEPUcZwMZc5Xg95CLYD1WIhsu
c5UQJGe7DPSU6gq+VabDYQF1sMrpPlplk+1ohPKIFFCjSIyZ1ylOJCZcvbUbktx8QkwFs3RoyFKI
E6t/7ROzocA0Z3FlADl7TIA4b9E0i1WILH8TN1KTUxIRHBdDhVdhGKu7einVbaHaqzCY7ddm8btH
h+D1Axmn4lpMtjwUJc8CHdBk13fltCcU8TXOlEtAb0JAdurZ08FBa31nMnndG3atrpfIqG57tI4W
g7xroCk1Kss6N3dqxH5VSZ3+CKyDdsbkJnsVOP0lXu9sFS6xvE0YrYahXVHfdqgjAxGBachiOu7u
8zREF04R6nPmeFfP2ccU/wA8gdTYO+RLXmKkzVZJjCBk6OnxGuEo9pZN75vBTn4A7uwc3bptLmd4
wPnKjNzqppjZN3iiLVoYBqHLdxic5rcWu/qaNC/aW1FqXEJmtvb2hEJV5tSJ6P0xBWC89zaN2XC1
KLPR1QbwTHQ2YbgLUUZfTIYfvkKJJy/EjwIwheF4OaVpSuO3H9cSfeCe3gEM2Yzuq+XAJ2VYNq0L
NwtWtsxHEMexuNId7F2YSq23h+hWZEm5kV5MOIX9HAiUCFHXmfcJ48eDNdifPL5XpF3RAxJGpise
d5oMb8J3SEUc4BSvFsfoNuE4ZBuSN2JMdem10TaEcTOB3pTN8jWJfAjVsUl2n0985TFk2rIVhnlH
dvmuY+JxSA1AHhXj1P2S8WujUDYflTA8phHtSGxCo6pdDwDhrR1yoj3iWm7badfUkf3ounWwLrFM
lMfSG9rb3qhteu6mf0TbZJN1D69w0g2GOCa0eOU69XIK86yDpxLW88dK+PkVC9JyFET8MbxwX1XF
+Ja0J2M1Mhhd53XIPN+MryIfZCgbAFoME5FHFKGjywtRntrCP+aD9VFbtlZWKJgTY3h3wHsyi0Rx
EQIXv47C7FvInJ6RUbv1epx/venU1AP2cFPTnwxWSCz9DUuCvElm+iqBBEwrC0sRkkE/oBqX8aWi
NQjYH+H+ygSSMK9zyQtE9NKUfg/oyzyLsTEfGaY7d/aSSqzrkP1FXsA3xLKIejWPu62EKMB7Iqev
FAwMkRrCHNq2XGfwDp7cGPL5HMDDoDuV92vhTA4VAatH7jcUXYvnXOV2MjZMi8jcKVrfOOD5ldj8
vC+esJnaaYnkpgnd9OinvveYt5PYl24C1NmCuOcNc0J0jEPUtQwgRScVNqupdw8uo+cbmYjsEBtR
9Ml3t0WUzPt8jrn9Qzx9FKxcG1hlPq3GmXw3H2QC9lKUkUaXWQ9OI7dyLIrnDiLXp2mQ8UkquTy3
pb2piMJG8F0rdepF3e2yIuXJY/Z9QBhDDh2Gtw2b53dYs+SXYJHewTpqj+yP43FIbdaMBqKHvCTY
mQJsY+Vt/+Nc8d+uxt92NWgx/HQq0vHIf8Qe6/zl//t/Tt/G/7n4ptpv868n/POP/XnCtz8QD4wv
hebGn1OMPzobnsspnwXNQ/OllWDuv/ocgqhiGhC+pY9zHo2Rvw75tv9BE+/odaBndVCP/qM+B5XB
u1NcYAL5cAGTkhDnObwOv57iLBjVhU5fOgQD3Mo1ca60dqNKZZcxgIzLyVTN8BAR23FRmUnc4yQu
u7u4NoZin6UgfaHLD3lBVGYA1CTs7VXYw4ez6gnteRQ6yR0WMnOvGTVEJTUsMYyAT1EmgGEgswof
J6t0X3jt33K0NxG/6nHg/Xzosmq5a1XwiAInXcPGhQdfyTwkpEBAeVCcn657mjJw9lNf3LcSAk0H
QPYlyBi6wNpKrPuyHLOLVhG8XhU+xKmaHxylB9Xd9aZTAUB9gxFM3IeLZZDDaQTfW0tVJlW8jUN6
KCD/RETCMIGYMgB6g+iQkbRg852WAB99o7IF0Jfy4s98/8naMFp+ehQDrV+AJ7C1hRVU8H7740KK
3Nqze36wdUeEVBa9WDCtmKuDZyStTQSe1TfJKQUFKOuB7AkrAEWGhuKAmkMdB6Pn6gLeH7FfgFza
pAvWY4KogjZ0QPoPKi6L405LgYP5hDOwVUfGa9/b7gO6Pep/2dviSvltYO5HV+SYSLGJIezoxQv5
pByiswn/GbtGPN34dW58X+IxWE/kT19k8RR/NVgsTzU92/3572v1X8WTreZVyj+PVt7xZZS4KNee
RFmxM1Vf7vt+HtY42hbOj9xkZCkdVthBwwERqrNtIQgi9rbLsvFKWmEcH8JcZMuBrrqyd7HrZVgv
F33cSGkarUqjyi4WpzoOymGXhBDPUplE1ktt0FfciXr2zT2PCvVkV/As+HV2kfZtu+HqCcSU1k1Q
8rjuA/G4+ZMy7PwhRoz00tRxe+WXdvCYLgM0FNtScsNB1L5A5BJdhg1StXSuwZriM76kZCWXCIwU
03IyVShZ+JDpwnzFxeVc7mGtAalzmw6kbNDJ1ZTWzL1LCMG+0wb7PLfs76O0RxA9qiBCTODvpwdk
If/YBanZxacsr/hdAY7cnaykhVbHoVeIgGFQlZdiO8ja+7AI5utkGeEgs4Vsls4MCaMriBpD/OLv
BbHDO4VJ8inn9L8v/AmfdibjIId5kxCRnQmzfegq58XtcrI9XPOZfthM0MHQkBSS9oux4KLKr4so
XLo1wdZyl/hLuEYHW6+BnUCPwVtqMXz31Q2tpeq2lUtx1xo2xMh5BjmXOILA0DLAOt1E28LDLrB4
sttaRDBegObSEUzWaK/H3LU/TmhmVxgVoRCFWMtXI5rFldNmvBhWmfBQoc7Yld0wba2qczjOhumy
7sfW2De13V4jBEFS5NsZMWWje4vNz0JqMWCGM73W1BDYPEyR1gccEYImIVRgMr2XAQHhdShE9GVW
aUrifXXEK4dxsNacTGnLcZUK3BYr4qwJXzL5mbelITNpY6RqKg9RVTQPkODrFDkpvN8+HnBBGlm5
fAR2RiBN2sQnWNTqYjHr6gmGG5ToxjNhfoJOA5QdAUrYlvCJyUDMO2djxWW7tfsSrBAhwqNY9YRF
bwYp50uC4qq7eFra54DPbx/pohK3XReV15LxECkSyNOY+lcymcoIG8N7yMmGz9/0cExjD9eoV9Zq
rXIrfpTQRhnm5iA1cT5jzkDaO2P+SRB3ppbEPynrdq2CYYJEH5EFNRdv1WISN5mAMK6oBU7V3BuP
IIZY/HuLbLpgnFKbS+QduhR/UTRoMyQjJRUjPoLlDq0Jq1Ir+/D1vLI0WRd+DwBbXOQVb6glFmIl
zm8Rvie8e2i7ntRY+BsJ495EcVeB6YOZioa3kuV+iliemXhZDq/DaN2jF+JCgMSmDYAt/pJcJ4+N
5jggJB2NoDwx9ppPrQJBQ3Th0m3RwS7Xyhfu5fkM8N/j0t8flyQ9oL+aSP/xuPTKyeHdYUn/0J+H
JfGB5oHl008S3h/C+T8PS8EHD9W8wyxG+u4PncgfYGCH0Q+NPRehCKd4NCH/0tQjt3cw4bmBsOlU
nTUk/2AqxIHs1xaiqy07Luc4Tl++fN9gE4NsBtOM2H58mLQMECL3xka4eFry0f+nzTyuxQgSIhGT
c9DE79qvHJrQhPuiPJ5RAcswA3tgkXuauQNX0FWDv+lP6t/3synJd+lBMzlDv0tIr/3+HMheaHlQ
MLgeHn8cKZimQ4Y8uNO7ybHJnggB+NmTLx5HAssef3oO/kMz8f0hlItzCgUF4PPt0VZ892EbA8No
1VImL6rrvhZ5AXUgFwNYG+01nMIleAot8+8+8r/1S7kqdwsrOCM+2sPvm89tl6rR9+DOFmK6zag/
v0LVwWsTJGq6jUxAFr//mP92Qfr2WDx4iAh8I2VZ//ufWtCpaUyMrVVAFRlWlx5jIgaJsBYK3zY+
2eEgX39/PV2t/PqlehjNaAUzLeDmWjhKfrng3ApmkuE0HPpqIm64l2FrsVc3Jti80cFmNKMCPfl5
6Rw9lOT3AGHLp7KGm6AdcgvxDF7r3XezZfUrNbg9Ecj6pEQ7YnrB+PQ3TwG+vH//e9H08O7TWKZq
ei++KoHHRWnRYbHGAO88Aqlxw8s2ylE7RZVm6jaRGC/YkUmrX+EBE4+8g/O9gT/0YJkwiC+S1gep
MtfuW2S3iihDmfMsIf8F3YNz+DQlcRFfDKYF1+UH3sgyuQ9N5mJoY2yLw8xQCQSj2Vr8HZoRcQL/
b6htr2kptTFP96JD3RSSjEScpQLO8Nlnh5/R9y/TsMViTVSqsuFfSFYJuUn8IQsOKayU5zSPg/C+
Uey4RxWmDcANryXcU6fkxEJ84ykl+WQlEuRUACyDwbmbynm8Ks0Y1x/GCIoSykw4AXohULPmJE1D
O90aIGRvg6wBiIL+F7hMakEbVxBUJKmSdNOHAcRMYQ+3JmanYk3CLMsXdFit31Dum6/M6R5/IfKo
YgihHqFsuTdgQD+SJ+VvkiVx37BKWrSxgNeQHdKBRpeOwKx49m32juKTcu6mTZ+3XBAFSfhkpZmm
zPij+5b33Ed/GbhvyhGPfcCXtvhN8DQ2i/t2NkCerYENPGZ7B1QcJ3IwaUtxC2zg/sezGjO9QUVE
gwc5Tza1X/O0omxxXD6sNQ91u2/HAReegY+bECEvTIpj1hgNgSSSltk5XzV+PnsU/Zr1dNNl5Nht
C4B0coWy1XmrNAorjmpefm3tCwAqPNV0qOhVltp7SBlorB06vJcKfRnKFQI2bilx6pEjmsUt5e0m
R5v5ckFmJcUhIwLFlxTEwj72cQrvY6wxeyajEyAMosrGP8v9d6YOdXHvO2SZet6G9h5qvwZz5On8
33Qh9o5iNlPWjSU+GHzWuxgE0maMgmDXNy0PcKxfD9llY31o2zQMLyEwm/V6aMd+kzWTHwAmAudJ
kewDeVh1FJvpqaNFTtQceYDW9FBL2KGYnKspHHagqmZSVA1+oMwTQXq76Lxh4hht4IFs2y4xAPX0
6bhpImMO7+saFzZJM3Q8V2Xcd+GVtQQzdF9r/DrMRkPweNouye0IKHJkmD7MtINLxA0tJ14YkqA/
4SMMBqnFGQdod3C5z+0jCYMx5mYsR2EZzLsAsG8TN4R22A2RQH5qn1xft3rJcqKhP9G5rqZHCQ56
HdcMl0ghnE+Om8k1keDipTXBB9CrlqtunsSNIePufowbeuodrY5PnZMFDs9XS0kSBcl0ifVzODg+
aOBVT6wmR2kyNGDJRF+blmWTWsu7KJNYnmqzxITfL858hYKr4AufaAWslhRkVlkv3deA2cS4aQ38
nRse7gCCO9yHTeAMLdWR54VPNiwXGAOG87GLI2OdqOatFF56ShmOOIcGibvOgbd56JQ58EjNmdt+
jQX/Z8W6jI+UOTKlUVjGyUEaIbv0omAptV396lIKPhUgnVJN5C/IIBvgRVFyhk9n9FbtiPp1brMJ
cFg2vk0VmrDUlZp1ZmUA3M30GUIRL9aZsRWaLXwfz4a2VQcakxCE5YZttGKUVmyBgZablo8R7eAl
+C5o1cUMnpe2Fp8KZRjLcYmd3j/aBcACzZugVW4rgbZcgtH7vESDK7eqpCYI6vBqNOroVkGYOkZ+
8OjFMbm6nXqbC4A3PILiidZ0v0lBnZ/oXrPOu7VILjBIWJ96I2TsgC8GcHoweg8MPDICl4fx6KLw
HTb22Ig176WHGqVS/i6gyrwBvzT1uwUCahH79aaaWpR7QxGPGwwUDeYWYjEHZndheWLO5XzOhc1/
X7NjqY9uHFjh58AfE7VC+hpWu8WvKL8wyfWAXKHlXaER6bl1RVivFgrUl9nzsWE5JTDe2CbEhY+E
DremJputsH2tJp+zSN3pZMURFnEmBr7WhgCgbYI7g8XCySOFdLidkSal/smYZrYFMkyLjUG07Ncf
7KtQw8syufDQUAlO921k+ptoMvSjRHVO4yGuxMk+48EaabGmp3gxns4sLiLXg6t25KtZ53mg4XM9
kNeVx6BwlcBej+j7lTyCkx0FVxJ+WEEbI2O9V4M6zPHAOji4EXA9tN/+FUMx0q/8iiunbCZ4JAHI
3tY2l5fuSAffm9nHMYDT8wkX522h6gaIpJdJjwGJ2pJxoB/90czjWx1GXK76enSuxr6nw3jG6qnO
aL+WZK2CWrQVT4S1NLABc/bHNiEPdkPcOI7zuangwtGx8jgxIOuS+x9/lihdXPZNnHKSCA2D7cvD
9XLZ5JC1zlC9buDsW/jQnQSJdvMFrRlJ8FGvcV/XQkZArEwVVK+jRUvpxnIH/uqkqPmshBtyyZL6
2buHhJDDgK4lgyq0B3GkWyEkKw2eR36VIy/6rE0bcBvu/BAalfsqY8HCOitMijCkyRbPCK0HMdKL
6HH04PGybubyyoFf1rIueuIhJxr9gjxA43unmmAf92NAyCZvsdicEXLWhHOHtEzFTt4EHaAupZmG
EV2NbKc8Bzd9NCXAK1QDj3+VuxoL19c+9DHGp135EOpvNE1tvqa+4InLW75GQ5D9vuqsBa4IA+3a
SBjNoIP7f+ydyXLcxrZFf+XFm0OBvhm8CQrVs4qtSEoTBEWZ6JHoE8DXvwXK8pUoWbqe2xG2FDKp
KhaAzJPn7L32vaZMOAD4nCgtb20jUfpb7Le5Xa0SGUexe8N8ybPZqtCYAyd2IygpmylLlEh7n7pU
y9F2lB3UaQ1MBLEEKGZVMyQPJC+SoJMLptCe9G1Bf0eiKYjVQ0bq2NkoumGVKPG05l/mqLAPDnk6
V8yc4/pGkDW3z4Afgs/xkoMCzcMf2pitZ3KLHTNSYlBGR9nkvXwdMdmEuwMfVx3vaE5tuKrRr0Uu
S7rRRP1GUyMtaGZixJpxrPdiQMAedbl2U5osMYy18S+ndFjIRaQi6ewie1ES09q4gwjxzgosTF09
iIAnUK5YFV5KrMdKPl16oyn33NcUBn2tEuNcqZc0yoZgQFltt1MBNo6gQmrjEOJRv6CBQBHTeZLr
0TQvTbUzT0RhlNdcbfblcswP7HzENyFDhyxJ/rtb2OvIy099BpTK4KO6VGEwvq8Uu2fiqBtnMRCM
s4JJRQE51tscLR6Jy1dGod1Q+ZVr7ITqC6Jj62B86VMWePQwQpWONGEYKen8B5ntXBCz5xHeIAaS
cVD0KpHOVAQE8yrswK0/IR1nBYmXcfUrgtDpkAv2tQ413SDI5dRmIGGQgrDaJPbCYZgHIkQQV+dx
ezVlMqUZS9n9m6P4ckr67mjsIhrCQU9jgSbkD7oaCN6px45X7Sq0zhT9wwgsslmAJb8+rv1w+nFR
8NCoAEmAiJWD2/enNS+Muz4VHXk8r1DG3nG0uxoraM4AAvSobS5Hl9fl8Nev+8PRn9ddBkq2zcnU
5KT4/etyJM+NVIwVUZO5/dQpRbMr2hEcnoS+2TA8Kacb245Zi2t01slvMBs/6LJ49WWUZfOA8yaY
Z705o6Z0TzRb7CShH2DL3Ea/w0khjgDbWe2xNvBftWo4liyVNyy6r6Shfzt2v+vYWVRV39wrP3Ts
rv4gtm8iOqNMnr7r2n35xq9dOxPdIXhjGnPkc7r87i/xtqu+szQ4j4wsdUR+DDn/M+PU3/FHi2Bb
Bzu+zEb/M+Ok16dZOt08V+PQC7z5nwgZvzyg3z3AzjJ8dTQ6Csjv7LdtENIE27mo1Im2QpkRqrjE
fRIhK42zHo7CW4MA1YxVUSBe2MjOrj2fLk2zp/QnoG6u0fGs4pz8TJRWXW4FMdWM4nNz9kHjPVek
CF/KpUNfTJoaEBE5av5M7QsYQ2nJLdImol7sXK98xaA0Xjtki3ZQQbnb1xDJ5q2COfMeeGlzmJZ5
ATgalVJnnt+HusI4wQS3vG5ehwywhWss28voQX0dQ2ivE4nX4UT2OqgQr0MLdZlf4KoIgz4ud4kz
J38w6Iye5TLvGPmeR2sSaR/g9zEv4tfRCFNVzoVQlLCs9Mv0RCxzFPox+XFYZiuER3enYZm3aMvk
JVRDhjBimce4y2QmdSKyGK1lXjMukxtlmeHkRUHVQSVP+36Z8bgNHzPSGaodRgbqEnZEhsQyF9KX
CZHu8cmby9SI1I3iqlsmSd0yUyLKS1yly5wpfh054UEqD+hnK6pJJlKZjAkaYo3pVgvLAVBCpK5R
uDPGatDYpQAs1AdOWd1Fz7irtaLuVkNUwny2CRmH6ZB52VSWKVnZ9Mb9mGf6hhaLu4VzmjJOI2nl
hPgMVZ2hZqtCMDawrKG9wTLjpmv7ddtbNsB22QpN9kRnuFrk6kEr8cqb7Jom4dxi1S5bKeCw/oO2
bK8N7IXLoU2JTmT/VVq3W1mvW/KyORvLNk1bK6RqTstrXF7mCWHKA60DO0DtlAUMeiYyUtj0p2X7
txWr2EkqAlVo3SrDx3ZDKp162S+FQ7iUEJEtGNkb7rowJf094r6D8LXs8JYKJCW0YYPTJ3uB9/RM
ZqmyEa+FS7zUMNzkHLmWuqZdKhwItcZaQ9AaEDNuAgywrgV3G6m23hGxGXGmbm0HdDEeZ+jk/rxU
UfFST1lLZSWXGivqqba0nvNavlRggM6ifbVUZVZeVSeqRe/ggGzF0UX11mjjAGR1qeiGmvvmtcwb
l4qvmlAu9px6g/S1IKzs3loz04FQt9SLcAuI9tnaZjFRSZIkPCYbVLGSGtPSZpOKM/1Sf8ov1eik
0Ci61TnDyFuLxFhqVgvYpnavmdwLa9VKk6PdqM41KNYwfhjNmVqu19KcGA1v6UblAFJ4/SE5oyHW
HzxaRCphmBoYjiY0wKbTNVOsR3RuZbqXYgFT52KmszdC8jXLbQNjcbgdksSUaCCSnrI/ihQaHRkd
gPRDlnXNXAZQN0qMH7HV6qupsr0ZiIg+srL1SRR9KLSEBPg01kgpITeooCqTgmnkyJwRLqeWjEuJ
LSeS9HKoNu6aQrbLot3UueaHXpSye3Yyj3Q9WgcMoQc/7zvi7LuSrqZfhlln8IuNWR6+DZGhqOdo
+NyVGWyPlVobuk0GdaOHPFjYRF+3n3936t/t1EAQUeb8/Wztkpyj73boL9/w5w79ug0j0VZ1tD5L
qME3O7T5jp0bTTo8qq/Oq69zNe0dwQVs0gZb++v2/Z8d2n23OKTZiricfDvjqX8wV9PeDtYc0jeZ
UljL+I7+/9sNOpRKNMSlZe0prStunHTOyDaswgMG7WFlTBZDbxQ/m6oBzUtmY3hwGTN/8Fp1fG+V
NG1NO20fVJpoDxHF+W/GNm/rY96drlK98AZ1w7aXGubbsY3HxhMi8DP36WCKJ4t0zisIOeVF+Rq0
WeOy2QKOGVZtJVApfXMVfzIZw9TO3/5d8UJpxEgMtpiKQ8JcYiy+fXWsPCQ49EkNNiZ8LOoQTLbs
E++UeczBoepYzgUq/dLmY7Kd42h6yXuNGIOP41zOn52+hfhbzZNxiHLcaZnd59sub/pszcHevnbo
c00rwgKtfSiL7kKrjGpjqpXJaKNf5n8FIk26lMVlrE/0kx16UCvVrQHaSHZUFpwZV6hLnwHRJXMR
8Hy2/gE1KkpY+nY+dD4GXbTR1iR99DeoG0qAv2YJ+70z3IzsdM+LYdTEMKgTU31Q0LAyQ3HuenLX
cuDGNcW/Y1fluTHhXCrxAkZthDHsJqiBK9LlDT8FcDv5syOH2kedG68IXo+BAI3TY0k+Gy5fVvwL
S6YhM5qpe6BeQQiWqCgrfCS4S76i5do7tCPTRsa5DdkMsZBi6rL1ce3UNwuN+Jq2J0VjilPrQy5U
G+yoozaBC9V7LXsM15uB4SgGWR4lBpZuhIylrm1OiwDB77RexOuyc2S/X2JEyTLXy+5mRDoTrzRD
tjB0bEpNJq+hywrbkRbhWzaY8rUZzcYRbb0q2QcSXZK8Cj2XfqzJZU0Vc2cNuq6QSGcTAWhZj046
uQBQ7PIqK5sRfk0NqavHhAhhA2QKyVmjtkG232yajvpugi2/nXWXlnasD5tMTeAPDEPAk+rtGcUX
NzOjFaYGok8Pc+qmgWt1zhPTh2o3F+q89vKq200JNK1NBymV3mCKY5eDIjON1VCX7Rb1mXYMFZc4
Nlej0Q2Ya+fKeIkHc6z4D1Oqw6Um0Mb7SekUfyBSZBZA287wcUaUxSKJrxN/GmbL8G2nsdOAZ++W
JjmbYv9lh0xDXHG3WoP4qfJrpxTDKkTYHq3SMcS24WK0/1ym8CPx7TfpVleF/AyfptBoeIPniv2q
rIBut7XXJE94DfJq55WgGi/blsifuZ8NyGpGOjwu8zmQj5YunmYaJz0pmP1IVrtWK91zGfZpzomg
qxGaI6xK1l3flMpa4Ks4MW8qp1WrOh3x4gPk1tvJIAtph9qKDpwSlvTNRNkUUdD0TKA+klOBpx1J
/hIIOFkluHGZqTuEgjFbQVdeNLFMqqCGtf7UCiihCxqUW31UxZ54iOxGc1g0I7AFGi7RpLxM556g
x17UHm58j1drlp+N6sm6hfSmyXWNxnNBeJrtQ5fYKU74ZODdjxEWsFqgQ0zIYod4bdHdHAAm+J41
QMSOJQ/ymrPDqDAlGftPatr06ilNGouE2FDSNaj0SjyRPeBZAfh7lELLUu7xkwMgT3t93dHho6Wp
dAPjWX2+z1tDoVzOpDFn7XYM9TCH1Waa2vRk9X2jVgd3SFR+yZh/wWMj7zAi815osxwey2jMkxYB
qFU+wQykqzY1c3sUzWyf61bjHeMwEspG9qCFFyN9ta2BMlwSVcJ8yxaJzlBTS0do3hG4WiF4sJLQ
zS8bK6+LFTE4wgrcaRj2qK47qFKklhcXBUNiwlx5B9y74Bz2xCu4w9mswRDAw7XCPijbxvkItloi
mEwaAH55NGP7Ea49qT4Icrfx49qRH4SmiHNsTwjK0RgKP3RVMnLhiK8z2YpPrda9R55q7weg7NYi
85PXvZ0beaCASxq2LgkFWCHchFBdXeDNN6003GgI9k6xMYRACBUwJnEumzs960ebhJXeeoaoQxjt
YGjxRshsneoCc31OGX1hMmU9wkOJL3pnBrrR1W6+H2sM9Zh7Gu1oKDnRuthNoSK0IYow9pmZH9mb
AtOrafDREnZ0ptctPote6DBKps4pp20pDRB5aGrShip1xikbWeZmDFnwWw7sD/8Wjv+NUZWabuHa
/n3h+DDRWS6jb2vHP7/nz9rxC4UH9Y/NZqcibaf8+WrN17QF0OMRGAit1HAo676Wjoski8YOBQsA
XRU90V+lI5IsD/PqQo5YgFnUe/+kdHzTm1VdFRuFSVYXZSO9S2OpLL+R1DDkAysZ1vLcF58jQHVx
/umbT+MnBdibpuwPL/CmPdmMRl5UIy/gIiuHm+P33lMynBMPAujnX7+UtRSS35R6BOK57tIjMwxg
SHCI3mjxJ63VctK7tFNq5Yz7aUooHAtAoHmujk/wY/sKuIjZUDp1qyI24CEVjGbgYaiGSgbPZ1EL
14kuIwBYGJi35FKr28kt+z8SrMZJcQF2oFXMo2pX8z7HXRk2dy6jfnrLigjvprrbpHpiHVBGaaTq
CII0sE3W8Pn0Esu6azQWnavBViiNJG2hji5aQeQ5Glg9Gho0IeXgiIA3wbE44XzeQm/TD41WJe+n
Me+PeVj30BeHKZcbsLG5Qfx4Bx7AGm1G6xrH7o940ZhXkiRMJFWnN2SEWKZxCVeumo9p58XKrSR+
wyzXxhDRpahWXZZ2Y7gAOZN2+++q8d+sGrpp/VrKeQnmVpTfLhp/fsvXRUOz3yFy81gtPAfQ+QLv
/7po6Oa7RdvIrY7ej74/fd+vq4ZNSxhyHMvDX46Yr1gvzqJs5nhhvi4p/2TV4JD65lHjnmGew5GO
Rcoi3OvNo5a1/ZzJ3kuu0oxyxFsZ2sJIbqLMvvTCyjSvTbtu2i3eVPJPw9DjUM0dn9irLByEHM81
/h2gORmqOsb2tERu4i+gCAsVS6aubCzOfjWU2Y5dXpVXXV6rnwu1QpCM6KtM3FWjxS6WPJrR9GRE
rGfusBWeiVA+rtNDkZbai8F4HqMlcP1PyjJ4GSHjHJzMrH0hIuTbHXZji+PMNpqh2RperoJdTKh+
S8Pue5/Sv8jo1VUNLTjDVN47qvLJBSrCFBxzM3YH52zHZIIn85ySOGUme2ew+o9yKco4BHq235R2
fNOA1Iyxa4/TFZbn0AvAKBbN2qj4iTn7zR31HzylADkIkBOawUAal+xcaX9K5NC9b/G7pWdLH5WA
fEHnMmlUprQTGeAkJ9nkwHRIO5D4eKMHLVPtkunWsTrkMFyJ6TGcRAkdzINpMo1hdOuYRuj5rZgY
/068/X1ih/FxliMhJRzRLJp9o7qPSmNYe3aGd1AlR0TbOCSEcJRMjOphaqjZo6hmgu46Q3FQ2pII
RsVyq35VhLNLwKp0et/IF9JrOieULM4YgyZIKWIaTLHO9IEjZ417t+HOWukcJcbAy+MxAJZoUAwz
Wi+UNH5xmhyZRpRkuzYx+42MDDuwFvcB50Hnup450yKXyqJAnzpxndkFIwBBfq9a1Nq1YnmShOUC
KYLpTGAzG8v+LOE/BiMPzZlh5Yy0ne09zvxo4nC1qUuluqDfnE4ntexVpzpgZpRutfIsUh6JwiZQ
hYReWi3VlZnVsdjPZaKZvmpA/6KP5zJUJYypRVIRZiVhLpweXBciCjuwGRTwPo3rvo24VrM2OLfo
GugwOsroVfcoPhxs8aJd2DgerIhGZVixMsZxsSfoMIEPqQgbVCJVFH8uari3IPGdzPFzd4LxOADh
arEOj+LcKm5yMZRdfLTDUj7pRWzDXEbItp4QUkz7MYIsvjTTywZFjq3GuynNdUEqk5lrfkcYu7Yi
M1bpdmpTOJsySpIrHMPavIrrAS+HAMLFkx26zhJEOSVdAJQGsVAVkrRwMcPkq2ldmpibaWwaQTUU
S8+jVJrZT5XSi64QyiWYI0jqcU7jXMhz3lrqllTbPogjI6IJCgYVR5CDvjdXnOSsCJEP4F/CPKbt
rNqEmeSufNSh5W07gN/YvNUWRVaXztc0G56V2St5phRbAPqx0sk6d4IR1oaTZdFton4SjyOcctN3
yS66m2dXF1szrJpyyx8iyvGUsut2rETTLZCDUex1y2ZYzsEWrniuxrqEMUCEoSGq5kWiObN6xBxG
YrXz7ZDpQ7WT9LzxwoTTGLiVQpXftuppDlP92iSJovRD00uLdRqxmlk9g/5sqtPtPBruIVXg9gau
VMbxYtQk3R+jLeeAVwK55YbtOteiEIEb10psIqYzgT6bxrUCmgyGQh/nge2l+hGLh7c23JRYEyVZ
ggfNeNTuQMYlAUltOtc5M6P0U1M76ROWKeW90eTDB/qBQ0OryTR51sxxwKYzG+tCs5Vu30QRUZSk
D7VrGxRdc+QLTEKGlCWSjS5oNZEM5s6M2CmRLB1tNFaASvXTKafXMuJTW+lMBOCL202ELJLD706p
G0OsQ2CAeIuFVfTmSZRV7/ouDL87bQLTAJfngVwUm3roNf/QK1V9Z7vSubYtGkpRR7JVp8dQHyB8
q5jjCEnDdQ/XHkP1eFOGrXnOC50ufNEgzT/JRogTIUV2unVrYTzW3fgYjSOxZZ2doO7RkjAnZ2JQ
O2RJQzr2J3hNQMkpLm8QcaTNSrB/RddMVMIGKbGZT/O0KwyncwAemkABwkMNzN49m26mbf6tp/6r
esqxF1XF35/CbmLx+Y//2bf5U8mhAaNZQtbd5//7X05dyzd+HbRr76ChIULhhEaesPcNJc3BOYP2
W6Xi+tM387WmApmmg1dzl0yXPylD/6mpiFhSX+cBuvWP6qnXo8k3RxeTco7jHAcxE8YNOcfL0eab
c1iNAqopPLDyCtUNz0wsbr2MOE/i7TySwXTrURbDcAKAite9rx7zyFL2qqQlJXqy5os5zoKqNQvs
wkV5lffqPbKxCGJzXqcMIrHXzL1i7BsizlbmpDgbAlMkmbXOucLo5esj5xUkbU+eUZwgZJ0MRZK0
ySyhayyyEiRtYGjjro8A66VX++Rc8DmuaqdCQ1iK2lcVd/ZHiwYriLCj8NQrGz607zXyaXkOoWc1
68mEe4Y68aXNU8brrPRrQuTOjjFuJXxJImfLFy8rT1IbbsLRAmqc9BuiOU/9NF+Z6XRUI76K0B/i
HZMnRAAiEPX8bHXIXQftGRP/Yz21G5ET49QUsfEQ1uYuaVzCrVRQi6JduLKKe9Y64zEb8idHnenl
RvJGbbLT8gl0DLEDqAEvabUEq0ZdujHySQRGAW6kj5yYLM3hLjLkjVuOJIHBc9o3uffMbu9ttdjc
EWl5zHqdumBJR+aUxwejqrSQkoMeE2Q5Zsir4+lGVuZjbGQHem1PTZ1iDbTOaFgpe2yzXZv8QNJM
XkQ3XZlsgJvJ6Da1V9F7Mhf7LoOFkaaZz5ESp7jgg9LjBhWX1XQ+k5h4nWRet0KlK0jVYpwaKctn
GRdPvYbuVJ2I8usYaHLabNeVyRco9XwlW/Wq08FnxvNRc4mjVQb1WDmEE9DjfTFyvszSklOWjUdE
H9YODq5NI46fUJjTPZRbgBmdncPcMZQga3mhIaHdHeNVvWis9CCm+b4x65Ch63hXqFYwTqVclcDB
CchLnkqij9a5PgIrnY+DHiXMX5sEOpzzmIzqJ7c2Lj1YNCtbapuJqJLZIgy1Hoc79Kk7Mqc7blRj
FxVcI6zM+SrrwHgwXTnaYorXErwooFbNwNbAnTDOXUd1Xxh+1ar3ZaQ9e4bE7zkSmtBF+UFzhru6
6e/MMX8pqAZXKpaNoC/GOyPUYkg2XbWhYiLLwFZowWE4Wb1+7lppnzmEPYq6TDcERWH3Np1Nt3zf
AkGPR4db0bAfE6eZdqRRE1Cr4QnXleojGF1vBbhoCholHK4NcqeDfIzC1VSb1mpiqLCj5hsOtbCG
fQtBdz8OCoAPnDzreq4KMPfVtMHoMhw4/7QrXcmN505rP05DY19oLnFd3DUiqc2gQd2bBh7u7MDJ
ZvkUOgLwCWxRRjepWZf3WRneFyPixWA2Wy/xibpeoXY/kyrwkZyHYYXUfT3SYiUGIgmqbmrWtTnG
qDdRyIFQJhz44IoOe75Tn3MlviqFKdbUSfdCATjU9pYFtdV6wpzTPJcl3qiSYn+d27XvOrj6q9mz
N0VS9JT1IrzSOpomUcntP6f6s4A35rd1Qek+cEwcdW1jOFRUvIvFQsBtWIfIiEampEg3nX476tx0
U+Y8OopN1kAt9+HQvCiyOZp2dvhm0/lJs+vNqZhVnG4hzkaTRx/J41stXgL0EE9HJnYmh1jf6Otu
KcnPiVVT/Gm2/+tXezv1XV7NY0MzILJBnnhrp0Sq25f25GCj5lEP4OQc9NwgN9RgQf/1K72d4PJK
yxTV4cVUGhJvG2vScUYjxT+907vsiaEEBF2W41ST08qg3S/2/E79Uuv8bczbj7pGXhOmBq0O4Br8
+v2OGBmlF7tgb5FVWPHaaoc7BP35SjHMnVSsfOECHUhcPzYtq9uvf1zjh5nx8vN6i6cSHR1uujcz
YxSTcmYQWO7aojGCFPzF1cRkdFkujtSA2U71xmfZjkz85DAc0qHlufVAdDTx9BxzeovK+dhHKGmZ
Xew8r0C3D0Zfd+VRYuD2yQasVowbfFqEp9JuCHQebsYiuletmIiR0Tz39AZWBPp4W/Klqg8RZsgV
ys0p+PVP+pNbiHARVUc2qqmW/raNo+eJh0vFLHex3m5MgT7Zm4k+b+rffKLWzz5RU8NLCSuF1tFb
O64nNRon7nKverm5Rwl1NWmk1apoC9HCeGlADN2pi7TiOh+mK6dTi+s4Yg815+ilHliXl1IFj30G
DGE8RgojX0/2d4pnn41m2JL11OFeSfCNRbFNqqNOVW/p07aI9GpxQCXHXm3amzIb70dE5hCnEvPQ
JW6xlswaj/jTXsLEsv0yy7mKoyu2o5K+hGK+d9Gmzx1CobEyduQz7uK4TIjbmpfT73jMHMLp9H6+
ciZGrsxxtA3+s4+NBQ/A0aixfn3BfrLCYKFeMIg4m3U6b98/FbOjiNok9303S+K1KSdGVjaIsSBb
pLH79WtRKH/bTl9WM5za7FPImx3kG8v//6YmbfQpIQZ3KgnsHW6Ath0K6CG/eYmfrCzktTF7WP77
o8MWX1fW5apa7oQ3VFBZRlAd4fy8rPTJbEzbjiFrpps7T9HPMvTiNYCEgzKGD22afnKJ32BcODQY
MVJjB6qaTdZjdaqm4oRe82W2pbHGyJjtcsOm/YBu3u/Vub3IE3s9uNV7F32kb7dutDenBOQWWe4+
EnOYgF5dbfRGj30SUvQtfN7OV/XkxSq5BeskOw1jBqiRZgVDRgpUDQWaBcCxREq34vB4I0o9XpvG
/AWO8LerovmTJ5ZrQZgi8wfVxJz5/UVZqPejmIpyp+UcFIa4SFYJWH9fJ8b4pDFNhg/IQCCf3HOB
BAICcKPSbiouaY7cu7Sl1qgsaaWFs+TEqwkUruqjTCsjcFUkcdlgn8PesVd9aJ1jhL0Bjh5lVYGg
CNBG3Ku6fJ5b1U+c5Jb8Sqqqmh+4UUby1tT7iULMr8K42ho5kTSVvIkse5FbcH+aFQtfaw9gHBVA
ykWYe1vdmu+9qhlOv76rfvKQsGcs/yB/5vT25jOSUY1jSQ7lTpI7TIlD+Kbk7ZgIdMMq+s0VgT/6
43PisguzrGmwF354JmvTmFBx9uWugV6z1uxWBG6YHkJ2Kk/j+syMhAnd4YAE4L/z05QKMMpJOaYA
7EVoI1yAvMnAuabjCoU4wQNMZKf7qc20C2VwL3OP7KTYWxy0pTACo2qfi3S+GXM0086yGXObRUb2
FMqlSoV2k87qqe4hD45CX1GuruGTuJuOS/p6vKRvagSJxRd6i3NQ6fiOSg6bKuw7P5+7eD9iLHs9
BIXlKAIJTepQ9vIu6ThIugi3Id1x1LNmedd0ERnZpueTg8BEXLuqlQQXC9WaRj+PjNEpWH6jFPwJ
Dn1uyKofCM1r2vXyGLWjBaRZ3tk0cnBJZQrPEybhvKZaAlFzwnbvBk7FVzfIPuvU4hHrwvrCs8Zn
WAeBJEeaRmhySsDg43mmFCct9zGNhxsJRgC2j0WsIT3qAf0NzHFGFDzAXZcfOBRDt2ZnSaKBG5On
w5bdiZn9x5g0gkOmWeehxeioN9NqORghqCKuCVrh0aWyBzbzqGNG+81+bP/k8abWAWuGnYQ76m3o
ZD4Zac2oqNi1zvRMWsQNkpcz9QUfnsVjvdRfr0dt0YEn6jwqvddnvoy7zSRb6ROy8lyiRyVYqST0
LvMCd2gMB69eVK8AJpdrb+ynXa61Cge0rEDyhdAGTGD0XCu5d6oasJUzNtd1R1zaRUkPYzU7CP0V
1pi0m+4Hg3JLbYxqZatJvxojQjhyl8o64mDIfhgbggsSUWY7aX/XDaygjd7dEJnXrQAynYa+vzGt
PmE0ZI9rhBxGUMv5iEn0DhkSiAJNIaxVTM92O1ebpupuHE4HuyyxzwObCIfM/s4AILBU853zdX/9
VyD7G4EsLGztlwLZW9F38f+sntAZJuV3ZpY/v/Vrj819Z/FX0XezMWJ9C+V2jXfMDCkoKGBQY9Ix
+zq3NKx3Os4ly2Vyb5s6Utq/1A4G7Tf2OotHAviHvpD8/oFQFsbfm7UaQS6KB0QVcCs57789yfRA
3somTcRuHBxEWx54Y7oQZYLFkxSPjV2ykCNSSt1r4lmxb+pJmZwRt4tgIPUHWB2eUW7UxHiw23i6
Ai5W3g6tHX4EQoMXdzYACDhytnakNSISg/psHZPleAbBj2mEHBlSBR0seqRiBgDxC+p8eGWI2nmM
TMsgdaTO63XtJaiAmmmiykMXzmRsHtLypS16/HuON5mbTGnNyxih1VUWh+ZKEfQD1mqtGASPkqTm
cwlK4gqMWI9RBbfwscRkn3RIvkz8dYYXfWEYGEVcY8+qqZbrMa+HDyqNbC/AhNr9watoaEXNEgVr
2Jc089yqhm/l2Pm0frWyIw60m1VG/QzmH7fLLlEpXNfGrBYvCRd8Z+HxY9pjEXuozUn4ebYtVuBM
k+0D+a0Ofy/v7MGsUNqVUs1uSJuBcAFi5FL2YXlXIX697NpmmI5jPUZWYPZ0t3xiW9zFG5NrIZOi
Gn/AHFfu9Zjxvmo2D9YpLQwLn6lcSFppOjrXczJXH7XIda/CnErGZy1XtSD0CEpk7ijFxnELyIiz
sx+rorrMtNq7skDTxxcpSpNdy+e3GZD+XWBPqLdzHMuLuPeIaXm1aCdWKW41rXavFc4RnFJidqLJ
tQCisyexx2h3IcrmfTJxdZQ8MfcIhsVl1tSDcjtjrVjbTqoxNsFWUufY3dmbdavdkfLQ8TNrxoYU
1voTAQX1hwYJ2ANWLMZrHq0ve1F9tZ81pXDXTRcDy8OX4F2PDAn9iV35lj0quh6NGfGvNzb0mCyw
vzTwWlKwGZPoQYck+MmdMxePveZdVJXhRJt+UpmpjWmZ7EKn7uY9kA4OU0nYKxd6qAxyJdG2rg11
dMvYb/E3dQTmoj7xI1n1N4hfrewiBoF8VbmKZpDbaNvvS4xcp7glzJTM4dxUVNCTKZ3Pla0BM9hG
QImhQChpKqvJV/ggsMBbiXA/4Opd9M6eJDUYtlnI9VlkzKiZ+lquAUC5m6jRZnSxoAiU7tDZVa/u
c0TWyYNetV53sPinWaQ0ECLDSLmdZEOLLAtPTlEMx2To2oe4Ls6hZ0QXORWF95wy4R90XzcKYSqH
qFCdMnDI53hvGWh8k3lJ8WWKtA6bKdsgMYr9zlDzfT1H8j7p9CRQvFickHDX65Y9LO21OEjITEIv
mOqaiww5lvdYnyJ7x+Ot3JWREW5F00B370knrxCJa1VACi9xotkYbajR2uizVfIedpOakIU09Hof
TN04HhVYJHvR01OdvPJGzO5Fl7bEjQ5au/JcMR5kkvZrhzgLWssMn1GjbunGKZ+tmZUmDwmrCuct
aKp0OyU6pm1yQM7tNN52cwvyPJKLBtm615qFVdkjjCD2V1zit7/RDENnJMBRGI04JASzjnCqwWdw
KzvahGW7wp5VHtWyav9IJ+esznr4AQSv3I3wCm5LvMaX6SDaFVhfFNZ5O1xpfWhs6iXhXiYxub7o
mpLahRWMD3sVk6W6IVVT86ExtiuNfgCoj0ZUQebOH0To0CrNncu5ak6dzEKUszHdSkM02zpEh5KC
wjs1TSgv7TYnoBI5KBLLessQ310n4RRugCdgdwstokqBLu5mQTGTDwPpsUWiHad8GvzeiT4uKtcg
0jj5ZM5UBsTOCQoT0TxALJc7tYi69/R7Om4MqWyjZnzpGzvfTnE6rbtGaneDpocfjcwixmUMY3OP
XLgAnMQpY9/bnBZ2RmFaxxKiwAZcBeLeKhLJtsJffnBD+g2jojjXfRV722Rma0oLmCKdZRbcFfbs
nKe2JrkKfl+Srt066W6QwIT3Xg1gxLCKcM18K4Zu79afSpEJziZk0TxWTl6gc+UwHSa6uynaztuK
eag+VATCPHhNpKy7oS9XQpbzmeBNcZxqidMZTMm1wf84tfaoXHKUvneg//w/e+e1nDeOtesr4hQz
yMP9ZeVgyW37hCVLNgOYwQDy6vcDy/OPLf9bvft8qmamy2O1mICFFd5gb50Yc7dUARuGy+TozagH
6ZwHukgvY1lFMT2yoNuWQw6gTbpkjZuOAezOnyFEBAg7bCfX8a49ZOdhg2YarAJwiaMAd3AUrZDn
Vp+CFm9TcDrWaH2E1a/+YsXV3S4f5/bC9vr7MCmaO5r99rVX4HUTIegOf4Nl4COvql211WZo47p0
jiflW8zrRfHNY4r2bax6Y/WLh+EWeuoccA6Gy3lNm8TbFkuHbRnD58cGQ637LJbRCy5i6b6Nu+iy
S9wvVjx+zwGNfoIVhIL3glmO8oPH2g+sK/YUmpGeRHcGuVW2Upc8pr1/pMH6JQnH58jtguPa+MNm
TdCCBVnyaZmWeDeUjbsTAjdyPIZBGttnqMrCQnHc9luaiGkjCwvxg8grThNiBc3WXRefAUXi3KLg
1e8BgMi72gmv6xT0Oy2+cV8NLipFAA/xQJizfm73yqnW63QZkn1bqZexyB4YQ5BKkV/QjUFT05vK
k3DwXmC6iOFIbIKrDDqTzHTRdqCq22hOuX1WJ7ijSvlguSHzs7mzv2SuyE8YvYpv6NXcj5PzHfcC
bElz5K4s8bnGK23XBWiXaGmL83hJVvwRRh9KLSYAKbUAVLpzrPgSYmfb7icMD3ZROnmnQi/VmTe1
+MWhK1CEzmM+L/KyZM1v8LhzDk6vaDUUA8wWuzj2U9meN4P+4K+ZOjhrVjPZNA4OxfoykH9uB29s
PtC2R/lCrbzrpPIW+in1tEfUZ9gstaoOekR4pLei5yR1P+Hbmny2u8C7ARFWbqEu33XOwLoKniu3
coCHjQza8Ju9aGtmcugxfBPVjHit80LXs8t2I7e0dWo1n6IWlVXlt/4+R0VlM0VhdiRjEfcIgKSA
c+fiAFhD37i1SG4x+j3v+ehN2R/zzL7OFuVvA9GyRJnggSPSGM47BeI0bfGI9lbIVDUbj+2cBzCV
3bq5HzOkngpKQYHhdBCipOZzpF9anQpRGl0/DkWOsbCPrWJ9A1o/3fpzTJXXfAdtdGKAhmSVZd8k
s7pZS7ib2QCsRwnE2KsvzEVr6Ev6YVbjbesMN4NVX5Gt5Vt+MZ22AROuZcGPMsF8AQN0tnkQYfe8
C8DRMKoSfnAJ/Si6DKsONzqAVe4CJQNx2Gq9dfta/ld19BUG8XeFn0f3/5f22h8aBg9oGHxT6tu3
X3EV3uu/9bPmi5x/hYgRApJ4BbH/RKrGNta0gQf3EYYkoxyja/ATVeGF/wJPgSmSj3KFYwrF/1R8
/r8AxBsMa0wvzQDj/0nF54s/Jg8u4o0OzT2mDzZeSG9mOWLpUWSZg/rMwu7UaY8TGWAx7RNrnlHA
rsizNg7KJfPl4GK6UKmOhpXS+CkQVU9d5ed0XhJV7SlbnWvV+SEtd1vuQ2qmXZqGmL/MPRipNNSf
KgjeHSz3wHuK09o5c1sb75g4IK3PUp9GtHgZ63Y4mzyVHiFnpTtUtbqtk8hsu8LCOy6TbVPeeT7i
Z7FWh4CsFPH2CMJ/AWjNb7voqe5VdTYi33uw8/AwKliE9sAodCry9MbpkYupl7x8cGGroHetfIjn
wHubT5kzdkcX6tQ5RhsmWXPD8Csgvjbb6AqYCPioNL1qYPg9AgiPsNxd7ftx7t1dXYq7aXTiK7vw
ul1U4eCAXgzSZZxiKFKP007mxNqksPtjL5jYzTmKXUyK75q2EWc9ZL1DiLH9ZiXq39QiPk9ruQsa
LW8xPSH4JCivA02I9lAsm80IVP9DDxl1P3e+vYXW7WOOrtXZqFbrlFgrpZLMrHP63+0e2ytwicDU
dgo29VUXZog9dJEFPndmPuSgsrV3Ie9epkkVHP3WqQ5uhxc5Q4D1rp1cdSWwDt/I0X0IdaWfF6rt
vZqhXiZCqrtVEo9x1CwPIRKgO6vVy72fF+LrSPhq6+ULzunq6LScuuOU4vrixsnHKcqbAy6m4QuA
ULkwHXCLqxRtAhplrc62Wg/VPqrKaZfTUjhxOvcHlMPQR7CRtEC8192kEcrbSGnHX6O+nr9jJBQf
Vhx+I1L1qt6zb0BY0/ArL5eifcxGp3gE+rk8WYz5GKitgX2F1Pt0EVkciQ246WyTx1m7b1NKZ4Ti
cSGi5DtP7LC+8ZypuUJC5jHTFu17BqzdKRobeaebDstBgMA3btWj2dTlZDP4+IGBy6k4xWm0xnw5
9ErSKIlHX8rtOur5nDTuUNQukLpVGxV6v422LoekqTzc6rSMETn2GmNYTrPFrreli7C1N6MThOpS
KtC/g7ug3bW6hYV2ihEQ2GRj3V31ofvUlJ1ILjuv1NlF65R/hXkv7qsmOMKQdKwzlY9+4h7LgYRP
bKZ4ruNnZAU7cFTJst6s9Btu1ehG1TPTWjIMvwZ8EA3jY9BqD8XtMSMvKuHP+omifdqPzj4t6/h8
boQLlTJR2BS14GnvW21VBTpTy5SeWl/I/tEtZ1/qXYC2xoBQGX6EqBuqIFIWcPHCtW8IlLz3akLM
PwkLWid7zKRsxLy7edjarZVed4vA2MymT9b1exUszl2t4zF5gUKCe3W+xhsi3CYDHcvklCSFlRtI
nIOrkaEKwqByqycj8GQPcfFVWMlinaJ6gtEYNOVsbXDeGuVu+iGpaTIB/2rGkQtpQ9ReJSR1VooN
FfDMyQZ72tTdrG/h3PovNBsGeaRpALCVKSeVMFYXMV102izxvg4kl1yR0gO0rW2U0EDTV3QTSuYV
9tzmR2KfESKS4Hc3EB8Bo+L+Unj0n+O6uUEMz21ClHS7zBsuZDkHNvriE4gUoUW6h6wa3uD4og+B
Tx/Jtsup2PQB75i+QbI8oBztXvShpfqNbPrO3q5VPINj8cKrOva7M5nH7HsdJLtAlj5EnBE7y9Fx
syOWQtGxyXp5W7vl5ZoCDdz0TtDgVW2stdpWwOUb/Iy+XCQMYDVvu91Yj2BnIWmfR6I/ot5QmL2K
ebaThvm+TxvPOtgitz+IElH70EXuY4soq7UJrboG4zU299EkaF2HdNtgFrok4F58saA/uSm73tlJ
7adMPSkTNus6lvamUuvy3C3dV86o/tpoI6MrZRDAcDijjWt39od0dZIDcrTRY4Dq550PCpXDoS4x
uRHqphkiNNisxT6f0F97Xt0wAM3g7JQAvkboTE4wiexPUjj5DkHI6PPkdLpB09NtT0XQ6QuxivWK
SWS0STucvdt5KcjmPYq5roGjiSs1uZ0PJs1GK2bwMogdxeT5+4Ic/pbZfoEsa3xUmJA8rqIZzhaU
7I9OX69H/FEDKAIOja9VAfmeyya7EbTcil2v3egi9wjxMQyUHe3UesNgT3/QsR9sXIdOZIrhxS2w
4xmJGWOwXcQolfAAh1YB79s4s58RGlf/k+d16MZNQdw+TZE7XDlidb7RP2kOwQC+WeK/dgpV5/1l
aa6H50i6a7EKOyA42+77eiivpT13H0f24RVlfX8bIBJxCVymxhigLi6pxPJj52XTtcRtCuuRMjyV
6/Sli/z8cvGz7K+E9sx1kjgxv0SFZAL4Z2zGCNuwpvLsa6UBpm9zdv5tUAh9RA6qfwItgWBSKHce
JewdMBeNF2AVhWcVZRdkBwPUK2TzdYakvml1Ze8lTmVn+A38xVgrpKCgCi+pWQ1l1QNDKvsIwj5q
fXVi7328E66CPLdhoCp0Njn9EfjDkG3nUxQzaYQna7njEO1gLNAt9JFHjS16p2rSIUpOYGe2tBCW
fFOnLvPyykB4NrYMnZTfZs/R6kVs6n4advgUBk+uJpfXPlXWRtgFkaCHwwuGcaJ3Jj54eK4g9oc+
bp5mDypc2vzuR9L638HO3+X3Pk2G9/L7x+Ep+y21f/0X/k1Es2MoqjboZPvf85f/IaIZz2n0/OCO
2j+YaFA/fwFNw3R1QPv8J68XGEzb8CgBVDHhMXZN/2CS80PS5BfANAJ/QLQYuptxEpS3t2J/EDXz
rFlQBohrnFbkNqJrvBzQMeBAqxDcl1qjwTmlaXuhAp8W+bLQWiCDuV26uj/1HdQKKlnG3OOIgnzu
6PtsWYLbip1PCtWgdJRA3fFmG9/6U1WFmHHeW2LRuCiPeEzH/mOG51vVnsYKghO+mPDxN3aZWDdx
5cOKavqCvgOJj9NE371WLPg3zozH9HSWCnSbkrNEgDECkRrhENVOvOQPVk2esW/9DFeOtJh7dvgP
9mYkSTdtLkvQa6F3ppXLnk/9dWGyWvl4Vs9lfp1UVXbshLtiCYO+0ENd4VSyQn058VDASUGAf8UW
Ooey6vfdFlZIQY4HOUb33dlKSX+AGjs+xY6NI6iqyHxz2SOcTtq/jRs4p4IB+0rj4LygZxSIdAMH
EF79jARFd+GKH07QCCLp6yyV+EFrXDeXnYSLunywFmfEOtpOZUFjmJGPK44uDLbxOL3aTSP/mTgm
Dsmpk/o+LO28v2phalH9bCqga9V09t+I8P9DpmAhvTvp/T/lk5K/TXhf/41/RwQ3RtbIxWyYrAf6
qSmoXwt+yKr/gkLh2LEbgOWCh/o/AQF6hecbggOD1wCczC/1fsBfGUcnSPCe8G1GvP8kLhglpl9A
a+Z2HOo5HzwjbUko8gYb9AtoDULiUqGM6n/L7LUtvpfg9NCGpta3OjDiA+oqHwvjVnxQC8z0rVJL
EDzrpGzrS6cJms49tBamoRtJEUlrHGFyo8cWlZzxj70NK3HZ9n4briGqFjpFcX1CUs2ILJWwFEDV
FCMWEUj7tKJHLKa15kdUSVEBLQt8cGEX4L9I43RlWhMdaQOgUbzReRHE/bacjQfooZ4K1ebbRWUJ
oPVfIvv/gk82I/3f3k6MlAD8l4j/wuBFjen3t9MoEF+DWoNvrZqnmN0GqYEWZ4/8o7yK0yDmktpB
NuZ7F4JuefDhJ3NrkBd6nqd25lQ/vn9LPyCm/wnk0JdpmlOAgzI0rOb4LWaacZiu8C5JX5zSDuQV
hIT0B8kBjfhjZoU5+KZK5Ey6Td83Gulz65barrBRi4JbohZGymJkXHde2ri+ZPs1SVeg66XmU+wH
YCzrx6wPE0vvEfHuwut1xbor21exr0g+7VSNIv4blObvyEkfN0KzBmk2cdjBNHpry51kUueWLOtv
9oyh1Iegzq3mHpnIZr19/+39DpI2FwKXjW5DGDgRL+8tHHRBPSBeYRK8gCViXLJvy0T6sKJtdrj2
ROHfoHkSAApfMGq2hm3rpGK6l0ysi+/v3wkH+68ry9yJwW/QyosoZP8QwXVg8wCKLsKXSUV9eB1g
zwfJoq8sT6CdRc8XcO37V/zjJQfAiQklHlhY1IVNUPt1p0MlsERTCu+5HEFlLbtuaWnx0TNfE1Cc
71/L7ItfFilPR+DyHTpvRD66+AZW8ktUAQVSypap/It2UqjI31wOwyw7A8vGusNaxbziEkVJUon3
L/znQ7KGQvMfkIUE3TfdS1iZqo8LqZ61jY4aEFZRRrCjXCvn7b5/qTcqcmYxgZdE6ywE6kvwfouN
KRqMpufJrV4USBTaO1i01I8lJLTOUMzTJG1vdLwmdnXZ5BQY9j6YMrl+LJQANbBBnT/RUK9BccV3
YByFhxnEZEprOaV9tJywm/SRRn7/pv/4MGi7gYZlxm/ayH+kgQ7DN6R97Pq5XoaeuwDiIIvvk7OA
FmyaClvLXVJNDeDC96/r/PlhDETPRX8X9DJJ3JtImlgIHiAMYH3Ft9BxMXcQQT6qLaZEWc/wE46t
Kk9sEymelqxEeXnX9X0PzrOytDs95NU6gz3MImq7r/SKixiQR+guFyiT++rvFLjZF28WMDcoKMnY
JnAp6Ly/2SwBuAwI133zFZI6bOZNgZPkiuOg7llUK3CPZTrGqlXhteUlObtJIbvOYQDBZCFYxrCF
l2cWYFV8D5XRwub4Q+QelpfjN8X31wAMh5roEugxDT8ptKUSJMwqIVmpmPMpvk7d0/cYdjUtR75I
RopJiLZURiYP10eX0R3Y4UF/XheTQmw6vSa8C7eg79yBt8hDyIyuj6w/QMdszgFchX5RfQtn8mkH
Ab1Erbds/zj4VIM8hXC2NgX36LRFTKPPoXfzSaoGQdj9iF7p+nEdPKheU9+FAC0L/p8Zyn5BBNlk
GeRx5qkZQAVa416Wg+cvvBZAFYpS/A5KBGTgsvSw0KCqgw09Y5efDEns+ZE8FJC06G/obLgbZmEG
9EunC0Kw6qGYL3C/Yy5t5XPMjwMbM1cjUW7hM8S00z93UR5Mp8SfuvyqxONiOc6MJeqLrLOW8XzU
I6oBWx0lJvLRCnKWiwjtfQ5LOxnMmdlFCV3bUxt1A9yFxscBVp5+PkDALJRHhS8dGzk4O7F4oYFd
s/yUTk0QKyu0Lqp9p5KQf0DOXKoCfUZZ4Ljz+hK6tsPVCYhVkGdblhyk6I2XrQbgNTK05tK6pbl0
jkwbz5S+vlVaxDNvzihF8APzPGTyvC77EUiDk8Xmih46NcX3pcUtDbrNIjoej0BvlksTA2n97smm
ZtHQXS+q+3oIGgGX1WMOFW5a2qzsqamOY1ZN6vYl38zTNr/Qo1mTQMUDrRqBwfJhhDx3FazvFpo4
hvAlTRsmQcmHqLThsO2YakQlTDGMddENQYLE5G6Foz3+bgnJFnmIIm5DfdXhO1anqD0beVqmqhNR
YA+eaeJhGjcx67f3oGxUMHm9zpvOYzWhtrlrEKpgK4wFgi3g9FLsgcjD8ObkluAamQvNIz4axc6P
M4NkDlH4XZ6XiOqIifoaovo8hYgugrat8sjkbQm6zvm1gmAcfKIPzh/gPC6C2wLFZt5xBze4+E6L
Hr1ZhOKFWXMlKaB/Kgbt835SOzRL1KTW00Mb1fxv5yAVOoBaGogNpI4rWYYPXXe6X/oFn0rAd0BI
norO682W9mPzSxEoob+HoBl5I9S81gEbLnLp8hayRrRqOU3aVkV1NaHWxC/seiPTv13Jxcyq9vIc
Wmgr49UJTpC+At0jT/wQZ0EeTztEVYEEQx0taSYdQts6BDJOW+8wyCX1bRBtxikkxb5pvQ2WRbP8
IwVhz9/H1cwcn0RhbsLrMAgmHO4z20jLbIGKePlNA6QHET9ydfOFsU1lInOA6qeoZnNlQ4LdUCsP
QI90qZQ1X8hEwSBjKKX4Np3P4Cd4qpVT8zB1UuAD/QGeZeLX141qYqY3YKb9udwTiAk3+8FLAZNs
03Zs4ngzkrcjppm4uMacEq9ARRzJKEmYDZ9XWsh0ogm2i9H+K+ht0ADt8RXO0ksJDsURlPH0BVk8
eWFCihjmBUCrxCOaPyEvqFhDiZcjCHrRIHfD33UuswCkDQKPUAlkiLe0qyTfo95o23LG7lrNoUvI
LeoOFOK+dpjmZnvYJ4hoQ/ywTRQcefmsXDtvk2ECnNDO/CQlTMffQd4xcUnaU6Xv4qEwGWHmjygx
blpfo4J1AfqQ6DDxFtkLjjsoFtSEKMTSnPH1O8yCoyVlpUelwoDnggnVyKV9p9TcP+GS42haYCl7
8EmClp0X+aU5ZIcB7iUoAmA6cFRE1C/EhyXKLP9G2wuooQ0hCmOothtwh9tHTd/0wIxck2LZ1iyX
ZxS4qUYgW5s6hKhvXs7cdB6MPNkTVeN9mhWzZ52Nxbr2IN4iL911yVwne3gmSfch6TQPj+x7SbSf
lllwx6KYUWk8IDkj2Nh4BJNOn6Kcxg4DhNdlXeWz+bvFR7HE3a65Nolz2BiRmK2yIg4toCDMuvee
6GHXg4ooU5v9aaU5O9ePEsbUmxljpvbazQm7OxVLXH02tLyX8ItVz2X/wa50+YDmYMyYs8e3pjsP
EfCUeCVPY/tMX6izLnqsyvyrhDtFyKVu8+5LTsxdDxJ50PLFL8q1Z+6G4s7TjNPsfLPGFsOKGTVD
bP68YEYYICrqGL5G53u+gnE0I6hy3Xd0zZpNWNmVc+mVHKt71NgQiOn4RuCw4Hh2a8EpPPW+xkJH
TialX/t5wcUDfyM33rS9tQyfY9cZ/Q9hOSw+OqUdozdrE5fuglUMhlWZk7BOk3Q4GzJOsnIrMMlY
112c46eFIJWL0OSFZnOMm3CQ2NzaDgjfWKTeLiBBWx/Sws0aDr5wEOcKnEq08fzBdbaLQ4RbaPcN
Kt5ZjSsKBNYEMmtpUKYn4XoD6m02hIYEoRL76MxO5h6SVjs1njWiXPNtlniBddvKpvIfURdGOwcp
OrG0kH8aW0PoG7Q3XFl4BFn3DPoUKJyaVb0JwND2DFCmtDZgQ6Rc22Okg3TVaGiKNtzRmyvlMcmH
Qh8AkEU4Y8ey8dxsK/rVaGA5VRHVLxldz0nvgG0v3TckMD3sjUfBoJ5BlAoQxhuSugto+0s7gBGe
VJaE1e4IS8oj/B3S2uxbxlQYAgrO5AzOm50TDMsa7kNv8Jhiwhtsu+L2Z/ZtL2USOvdMGpsG0bsm
NwdqC2qwDR7nJWhbf9cmc59M5FN0ByWKriIgG0uYuMD/ABTM+kc8qGAb9h7yNBwrwI3N5u4ikz72
HOBsh8wPTYSr4B8QSnJM9ZiJoT0zpwwdPdXO0QXirxYpKaCKiaMHpm3BKTPUmDWsxwV7gyE5jEFj
sr9QSVM5gMo2Ro8L7VzIamNX5eEnlKBqbsVpLTTej6gk0Wtoxy4gTAZKkdlH0uItHaE5kAVjtWWy
6HihOx1cFFFuDg2gJwl0Oq9C9mg/IRqweqfYd0tSotqlzrbOkEayeVDykoh+UxBUvQmIVelyRs/M
/klNQAQMvKC2FubkjBjWcqd9mgmujdKoaNYPkx/A6dk2CIPxy2z0o9hLKmh67h/tQhMnpS9KfsQt
nJg7qpNWOWiA9PDNAH4luEF+dBHhDb/Oc1c3h9AtRH2ZNsXEsTi0rcml6laYlCWLB/OOhqYOB+f7
aKkF6tGMB+1YIgdb0zfYiDbRvNvYhp9YXRHDkaDeI/NLuyek28wp9fMEQ+Kf94hJg+lYhPFs7t7x
EosX2SJUGzfAlHFp+16OFi/WoMjNHYzKylg+/34Ta8cWwt/MW8lIRY0680NT4Rrl7yRKwhHTNwvh
E8iTNnnAfVDpJPhU9g438/oZOTAd5yPl3zg8RF3CYPvgoSnHNxoV1JEeHKWc5ux2nQs7iT9PEvkf
eQKfnlbzmU86ijSFcE0Wi8yYaT71Pe5M2RlehyapsIHWkYLPcGw5FKOwY7FU9OscjaOX3QuA/5Kx
+DUzTpPNT+g/9cHJblM1RbfrkLlNfhkmwuZ+lhUVYLX3vN7mUSdJkvmAv53ZIh2MNxpeddHxAwnq
6yRqDrD/T3nnmAXmJQiju8fOFSV5dvp6umbTlHJojs1MorqFykcWGKJNQr45hGY9JmVh3M5t3gAU
6VXA8dvy/5ufJivp0RIpI8Fx6WTclwtoW5jUEOn01CTzgBG5mdftIYeA74I/WMNH7UFdDdWlpxGm
/DJFc5r3J2ZJEjJq1bEWStAW5ATFwe99s3bL2o3rq2p2UmaMaakiZzznF1QeSS3yJnxbJFAqrlWv
PY9gt1NumhXAxFC/mBpKvlTEef809WPuVfjRjO1AcFlm37v0Z2eQyHQFLuusgvTKmy3agIrNdrT5
IMqPSS8pPPnOwxKsy4U3u9RPIbQZPR2163Xyacoc3Oi2yWvmg3HgRK6hmgiHu2OuY0li8LMijtYa
iY+DTlOmPPs67Tz+lFKzoJpjWZZ+BmGNSIuNKIu99bI2oxyZsj5VIDzC1hsfwhVpLgvJGbgUtxaY
ZJOzh5HJwnrtmCJfxL1J5NMW9feHRCUpX80Ib5Gu6wjFNID0U1CTo8QBrHfeuom4q9NR7p11oq1n
LFWniuUUBlye1h7wZH5tS0wOT60IkKTBi0az9E9O5KCDsMiIPOp169VTaVKr0qpiuEnGPhBrkmGa
lFkY9Wz6R1biLWZJCjua6xvb10zaeCHohIMMja2BF4lkvtniVMvMrsNQ+kaXay7SY5LVerwLtVjV
WTRqpzxFyqWm4GCzfPIDTw8ToTMsZcOvif0BdOqx6GqTiRplVuIMSCFTNWqZSnZpB3mCIEXCP2J+
SufKLfdxOpkq8LWwKJPV3HSz6nlJt+wyqM+bIVqpeP0pKljoFEk2q3/O6ppPmjujufWx1pyEiKeM
yTDsgRv48kq0NEf4wXVhRS0utrcd0Jp+RVpGS1Tza7AjIJGZDGReLZ+8RpsKHT6OiRygBE2ii/K9
WZXv97j+l55RRE8w9hjoYHvxtsEKoAxtTOhRX3UymDoTn5kyC3YWeKoSBUmQEHzS9y/5tqtGmwrV
gQDpAR8qNYnT731WBArryB7C4WsQzmZ687o0SvB8HF3/9FLMp8lxjWMGzfO3TFsXlfh1ojvxNfcT
E5+a0PdAZ2uCNevg/Wv96Ab+2j92aB0Lx2OqCfDoz6mUsh1VzqX0vmqvGilkxqxyWYnwHDK2YdZX
4OkA6zcEjRGaAHRfMOEdcictvB8w+0BXTReOktfEntfI/HP2UfepKRFqwNGcCSLsZv70/u3/8VWg
8aC5yOAXsRA0YMzf/9L91gg+okYqgic8YzX3wQFlykIOV0qo9y/1x5rzaAwD/A2ZBCHR87bfTRqV
uzUJ1FOcRR5E5WSJivmjswqzRaBLgSv5m4d7O0Jx+DBAlDEnoWvqQoH+/eH6TnlRSv/+ibG7iVGD
ZrPdjjmR/T51Y3NmJTH5PsnEwp+/lS7GFTdGgCt4HUj/v7UduNKvi4SpKcAhmrSMSZESeLsi53rQ
qGCl3hd6EpSOS5bRpYrAyxIB/9lbdmGp8bQeKsGCCdLb5rUkMYw8mAFfIIoIdFfa0pTmOag5DvnM
NVnj+xf8XQWcoUlgBPcAiHsBEz7aR7+/ZNQHVoLJ0n/p8ZtnBfWALwlzBMWF75r0XYnpW5ajTIoK
lgwyTsb3bwCe8JuXG7KIUdYDpw4jMPDc3++AKjErnVbUX7rMRqx1zyxrleju1lmM8uaPtGXqM5Ma
h75v4vfPprgFRIzyogoHrKrP5teXU8Fq4x3R+l/YxQ1QFaqFtYxqjgQl5yZSu8gbrAg1PEcORGsx
B+awxAO3gQucJbbBFXpEJ3KRQYw0j5y51zMgNUmLbh+RzLvDWc5oOUL7U1omt1J4nREsrN4VVDEq
78xxHrY5uY1QnjniW1weuS3x2qBXpPZETSldkzQV0fAj43MdkywnBehVujYqnXn/UVr0dCbdSWON
fZHVkrbs+6//7bYm7rlAdcD9gNb7c2mPVBYwRdblc5N1Hjlr2sKqanYxwjqE3p8t6/cvafbtb7uJ
UBv/mNFEYAGEQRz8GrQYlC1Dp6L5c5yGpsc45sgZXyFy5Urr2lY2dwDjMB4porSTmKTQKiG9/d2g
6O2TezDaUZW08YYyfIe3Ckt12NUz3zL7LBvan+d51Q/Voytnt7901XD9/jO/XeSQswPh0SkKvYh5
5VtxmBAQTZ61Sn2ZuhZBC7CEZlkURWsyq/cv5b7Z0vz2SCB0ZoeCyRtQrDcTpXTWdlnWk/uI8zqO
2AntyyE9pLRRqXTzYuZ02DDwrviHoGHDutSBF3+kWAvAIba0dWnBUPKY+X07A+imjwDUnww7R7Dw
Ezh+dkXWFJlpa2nLtAGiAX8R6OxRaNrEsmI68jDBL+bhLBlwFmH1ZiZFzgQDk6rKGSWOe5ZFHC0P
dWOn/t8Izbx537wDkJhQYVwmkFBW3r6DACtEvAdH/YiFszmZ8Vk2Ww6YJJXz++/7h0/VL+vZfFOC
F0yUOORYREnh9/U8Ny09VcdPHiK/+XGtMaB1atBS5mgi1BOCXmfvJSAd3kKta9Ml/fmnfhpNhwCf
RV5u4EOhNwONsiXSuZVK6ChYshit9VKxVZE6QzRYzsfFGymY9igCUh7niAVQlvwc/DEtMkMkqyxc
9s4aQYdGo7mpzAdfg4KrWD+m4+K1NTE5dECHHVKU5ksWDlkLSu4Tgb/ZDT1yAVRGryM0diRrt2Dm
wbmXJHQ5vM3iVDMtkPdfafT75xMCJLEwerB2HHAWBm8/X8cTTBGGac/l5IlPRV8H7sFlPHoKZdT6
9PhRVUl9HV8sUV4mu9aH21K5svyILaJByEdjzdAUMePYWgyvIhu6x4T6Vd2WWk3ZFlUy95THxV3F
qO15an1kGMIeQ8Yts5zwZgqS5iJDC/uKEylbqdazSe4sVXh/rcyRp/ME59QAxkVs+zu6hvKjtVoD
xQHkh3mr4v7W51SSBzRCvSt4TtNuaJduz0y8/AhR2kcez2VKULQD7bxGzozwBqf8AmoiuFh0Cq0Y
sQl0ELy2Fw8u5/NTi5V9sEn6MKOFAeoX1mRd45DujR9zz4M6HtlIHOws+naf5RirF/Ro+w/oiCrS
omSEijkWB8YEi1HpYbi81XOc42vkV9N5WTf7YY7Rf4qyovhrjEJkyaMERsIw983DWoy0xHzHyuj2
WT6Sm/adPyz2V6Td1RcQ2+Atx2DcZjqsEF1T+R7l0vxvtJx+D9YsCMbKBLOAVMF3SRTexLSG9o/o
grR+4Xvp29hNaohe5Q8py94OH/9m+f12QL1eTACUM8c8OdzbjCTBrpKaPK5fQltUYIS0/eDU9Fc3
VYW8mI+WN+o6TXXHiFDIv8nH/lj5Px4TrA4jG4L4WxzYGKgYRYq+eoEoTuHqla3Uh8pzAL69/5A/
ftN/wtaPp/RdF+ABYlwcyG+LSO1W0p3AyrygZc6e8VyOCyTk8djc6awU97VbJfc5zkfQVsogbnfe
1OblEXxpuNPlAOwLsF5404d9fF5bnXjkvFXkSWM5APQleXGHGjFQd3D8Oxw+6+/V6EWXNe3Zu8ld
cBA1RPwNBmm476UyvfGqmHVsiSqkeyOZxTkzCh92Hy8vRZMOjBLG/uCkgf1k68Hbrny/v8mF3oDw
eCUmDSAN4r14nNFvUwIMfJX2o2V98Ufz8rPcy45eU5Qnveqn2onLz54V693opgw9OgziT36Nhdnu
/S8TmMX825cRBqxp8CDoa3KMvzlQ8MqrGB9k4iUdGRzQTuvlRkfYFeEygQjYbvIrfRLVgNZEbrUV
056mgsCt46upDdExK0Vq3eCI6p+8daFxhhnwlwprtWDbS+sqX2pxuXj4VHmV90APtLxpLD7aJmQw
hqbUoBm7FGgyb0Ubi3vSxqk5GNXjJSzya0/AG5J0ik952rQ3VTCUhkegxq9LmY2PduDKO6uOOCBC
7cwHzx1mDCfQOnmY4TZiN93ZPACS9/FmGlJGAKLoCgYhnIkfYOFHl2hL+H85dLXR6pQSX9b/y96Z
7MiNZNv2Vy7unAn2zeAOnvddeDSKVhMiFCGxJ41m7L/+LYYqqxShLAlZ4wIKhQQyJXc2bmbnnL3X
/vXNne/dx3sLBJZjr0s1631EJ7a0hHnuXvhaJ7Zz1morvReJNaKGrkv9bPTUEr/5xA8UOt4qjzIL
1S16JMxCyNXenw+AfOayYOv8morUPtA2Ay4RtqN2pFGZbhhENKz0TiRfBaCS+yQamlOSBPq11gXW
5jdX//OrxVGT5dPE9IESd0aw/3j2luDCAUHgK44GBgzU7VX4mQQ53N11MTqLWieOadEWFTaQxqFX
uEpjF7AmctgVfZIgWDLwxCYmKxf8c5N3c+uXFnqpqfgicxO1qy1rOLttHO0jdOj2ovICeHRqxNc1
K+QBYUjDr5Z+MTliq3FbNmnWaBcYhWcJfe9ppzd8Ewx0trPUgbMR9ezeUD+S7FQw5uVEaRVdhCcr
n1EaPeSOjqHnvdNRmnIWUZ8acyj3cZFbciGx7em8iYyLlviC1ZUVJCUjVxR1AxNN5kqQsXPIx2gf
LnoRYKepEgE7iftXGXvEKb3c6m5kPjSySh5bEoS/2YmZ0Orp0vB3ja+f1x/elO8ISYMIyp/6epbJ
JDQb+uyr79IfgKOKWxCVx8jUkEdGTeW9TqoN926pfRmBapaoRztR/AcvrD9LkNn6cEvQG3j/kqCU
UnjbvPwr6ZNju3p7IO5EgsUpyV3YKVMX3NYSViUpNQApgnB4in2JB5EoGeP212/shwbd269nNq/P
cWXm7Gkx33+ZCQtlhyE5/Rp5uvupdg11Y+aatvJo7B7ZF9tzm9fNQdhlsc8Hy7hoSo+NDM7kcJWQ
Aosguey7U6K11jeU87WzALySffrNt3xf087fEhOOReSAiWaaovLDLeuKcCyC2m6/0vWuoztOFpBq
6CSOi1bp3dl0u4yZkppcKI3Sqb7Fk+6Bd8HJ12+hZKt7h/DUkw4z8s6UdsuEhF1gg1El53ZHqbe0
a8a93x/0f51Xt6P4+n//+/xK/t8qURQpL807IxXZWLxG/z604v6rJOz+r/7Mnyw94w/qSkDUjEff
8qMxO/yDreBZf9CM4+fpYnVAJeLySX+ar+bsQI4V89pLE+AtVvDPxArzD/YItnvb4einU+b9Ha/F
vIr/a5Pj5Eq3EkwD35AP4Swx//sf2sI+w90JPhcKFp+fQhHH/gLwo/X99fm3XdH37zyjANfg2O9y
ToHlyp348M6HLQmvFk7pXUstQuKsHhAPQ3zP57LphquCdvI+J+ZYrqqpEU8/PI+r79fyP2VbXFUJ
9QhxIdzFHy/x7cPRXgPb5bbx6/twiTHL9mBlfrCLkH1kG0+qftUNkP7QGWQ3qUGQbYQHjGlImVgr
nLrJ10FrynLtStdaMU+eFmMLRKXp6OVbtVYfWtRalwppDEjwPERYjRppraJougDlEN4Ubt6v/oOL
oP+Gy4J2GC/Shzuo41eximYKdvWEW2uwyRoutAIendePd7VF8nZoZJ611grY/rOs+alHaw6gIZqz
xZJggOFnDlcVEVhITSaUAUE8bTqoFHsSx7KN34G0KpIWBCnxO3CsCkBNv76G94XZ95eAdhMp50yG
6NZ/KMwU1VA7en2wSyzRIy/EPYsUZAQH9Tsfw/uT2z8+ibEX/4Qj5SdciNMZCrccn9RZkQ57vubh
MUc9yMaqr3UHoN+vr+zDj+jtDWNHBYTCKz4Xg+9/RKahyrKAvLqjpyCvWVHwfbeEJP/6U/7i/s1n
fRpI2ESoOj7cv0CyXIAA8HfS7JOtz10TnFF2mfJvf/1Bb+OSHxaF+XocOiosTPO68NOikEZgvnve
wZ2JLGw/ecpcxwHvzDjy4MYCQwPEWpcDUNVkN2Pn+CeR43G2YTbexC3Y/MJx6ms5MvNcuB3AH2HM
vRYkPtMumiPtq7yERMi7eddF5OAuwU3awALSHnSeHfEhg7DNNaO/ZKdMVz307pTsfn2R1lsj4N1V
+ijCmOd5JpnyAU3X909tjlQmKEUOuz61DFxUFbjbKFR7Aq2yTZUpc+Fa1bchl9qMHYDpN3rpLi/S
dtMZotlkqDnOgpFtsmhKALhuqT8YJBSeHWhLn72+KB6c2gXu1ZufDBSkuKXR0ixxMQF20bNgExNJ
zfwcT1oclRBaomTcZtHGSJFOsJxlO7dxHGJM6WV1SYXT1Q1iXKChubbgFOyIYRuXlZMgxzVtY6us
yr+VoZPuUy0tSJKoY/JRovAlZuNZFioDj86w9FLkVEyo8Tz7hDySIj10nTUQFXvp2mT/ubDrclpM
UbXLZJXdN4QH5qCFF6TOaZfU9uPrOI4zeDJu1hGZj1sntFMFsitG6QifaqXR5rl2Yku/RctZPHhR
nH0TRswpOtMD6DyBBCyGiExn8l7Gw6PnA5LxChOhSBDk+3RMh9NUB+4lk35/1fhJGSwsFJWXbVMC
u0tz51mvcRwMASVimH3VMs2/0MpcW9lREq01Tx5w+vKtXaMGLRPsh05DuxuKkIQkTuWLSBKVonkl
kr30NN9P4FupWFIDavNYVi2MwnpyYrdfEIhCimJWFCdcEeOdlmeNyb/Vp7PRatQ9I3O2tc7+gny7
t7akyfh7WAXWswxddZVyn8p9gxiEjCVl3WY203/BG9Hh1mupfp4rPE+bLDY12ncDsbpznN9dOap2
WXG259EQnK2GKtr1Y7uJY+vaDIt2zdrW7UHJjQvqqcZHQWy+4r0vVtI1xPUo8wsE/TFdYhqRXZQT
tBjOGumCqHap6wdhko5HG91epMEQfSrT6AKC5ecYld4OTYh+ExoT1gbpPoyAqs2iLFe9VOlSS93g
vnFCf2NJaZy8oe0PcEOCRdVNw7LQrWjRprW2aDo9RKiixSxRJAoazMKIOK9mxGWE7hb/w3LEI/mk
iXjkywzhhtxPbEYgHisSE+uOl6vrvRXbULZJIt+luOuTZIUhxURfpLSjA9Lx1GiAF+TgjM9pr3SS
ypXnA1zH37bQzVRcTpXOEzKUUR9HBJ971CX5zrASfedV/FxcDc5CtiAXYMratdlTczKtwNTZxOES
DEf5Ijs7ekxDo31FOz4+Wp3sD4Xvd/usCzDDRMI+SV0jOR0oyhKUXrdvDX5f2piJRZuPIy1lPfWU
sQdM7E31yqjdYl3oEbhIbRru7E4vN4wl4r2eRWJt55UNlRC8fmC1SBMZOZ2SAbVlqRMjjKe1PKVl
m4ETdYf6EAg9W7lVO241l6Z1rfRsE6bd+K0DTVmdaUXnq1BwKEAdoS9kZUL8MAFzJxE7hzGFM3Ok
FWu96801VywPnkvkXg8HFbcMUcjgFtXDFPT2pckP9Twmet2uspD40IWO8vSrkcoe6K4+ETuZypfY
g27KWMe7j+kdnUrky7eazvkir0RMHGvP6aTjyEfqHiV2FKR8O9TftA/oeKwH3c1u8siuH/EIZatM
n3q0n5wLNUfADM0Ma9/bdbYRUdDe43yF0EpK4yvaGn2XpzZrj+Qia8Hxiz5veJiIq9qNoyXOeFnC
g6dgvo89CoKlS/+dJJiZRyI7rhyV0GWgF/3KaS1zDSOXyFfoK5cTMke1AGfKnzGDXD1ErgtdUFp8
E1rm+rbrGi4JUBNIHMsjt538ZWdtYW64NFgYltMsL0X2Me301M3xlbXhgbOKQ76mSzfLz+Whc3lf
DSsev3EG7u6TTrKuV2Z9QO8K+ISzjbk1yEDd4iB2jvQUtJuRD4iZcLLzTiB9+dpj7HzuQ0dGC5Jt
mhvdQxRPeHx7I3Wgs9KLjUfdd45kEKRb5jTVVqWophecF62jMyATrlkUDNla5w5/y0bE9bCn1+su
uzyNN5UV4hQoIXCFGtqmpkmIgOudNWgcuIUlQbVZHHVbKbox3nL7vexF2n4dnwAP1GR/jmQ+NUPZ
jiDapI6FBkjnKQgLR7CyjorYV9+04/PQ4x6evs+F/luw/q5gdeHx/XAS+gkF+JCol4rX711wtfX9
T/2JAnT/oJdMnhBaFnQWVGz/LFkD8w/M+bihA5vp9IyA/1fJChuEXpDtG/wbBi8wAP7nXyUr8gmc
aA5keB2L89/CA7w/3eN84qjGqM9EhYVpExfV+3MbB9c4a9mfj+h6gIAUVHKOAQ5kGkdoIY1UDmCE
f1b0f1FB/tUHIvOFb2BAUXHfbKQ/1MgopE1hisI5og1DEduxhk5BS0WV+/UuGpXxGwXA+4P+9wuk
6cz9Qrfn/yQ3CFJ3Uqj57KNXxe5zGvABVpoat8rpfleTvS/M3z6KR82zRjmFkOhNcfPDpcm4j6M2
M+xjVvTOc+LhDUQrw0CDuGLj3ExTcO9l0Ec5WA43v76rf3GVvEkOb4NP/CYt5vePsa8z9iZN2kdl
pva+9AXsMs0pZ7paVP6uQvvQWX+70Fm9B9UCIQn6xLmE++FCB8SqBfRs+4htjA/yhKQgQfZNPFXX
eJyISisV8QH6owJ5JONOPSJhx4M25Im21M3y71Vz8xdydV4mDvIo16jsPxT0qRGHbR6F9tGnfQ1r
vqBI1bWM//vPPguUj2OB0KTt+LFyRM+h54Bx7KOleuPc2pp69Ug0vGlT83fdlvk+/quo+n5Zc8fK
cTzoFzRi399nUhWZdVWtfezC+JsyCWpsTZLT/u6rQ7vMZeTFPTRYpT48TEaEtteYuX2ccALjyOhi
ptCkBiyxelBy/vrDPrTav1+SRR8OlYjNLfwIH/VDnM4TCpVjSjcfyGHHZ7IjKnJMpBJPmDmdZ8jS
/Ehps9yMcWPtSaOxfiN0+Is32NVtlj28DPzDTxrHkIikMEQvfRz8xjxYZJNrxCQG1N6a4g2tg6JY
oxOTeOSmdjRWbz9eR3AQYQX5nWX/5x8v32EeBQNqQ433UXWR5QGkzUzw46VIuQEZRcu6bMlgE/J3
9IS/+igXLRQ2AbYW9JXv36hB+Pj6vNo6Jg63NwjmRDktn8FQPilNvxEPvF/qWb7pdtDJIcHX5ON+
en0RxQOnrIV2CEcdypmmSfFUMll/mnrSlDpqM/8377LxfgmeP5J+DtwGF+AGD/ijJkhkE20lEo0P
eshB1cYFjNsGH8UN3PlhnqrzXC1nGq5iPzVvSYgP1sWAQc/TShol0ElB3M80rLcVpLEzoXgBzGQi
YwPM6ioxaB38+hcBo+Pdr5yWMxYIetIOcim0cWyN758JeKjUHgrLPqhcLxg7cNSvElfbRAYODExg
BdKUZZ6nsgqXFco1d23wl11TeOfFmqR6vmNIeFiyDFFfvU50Nl8H0HbugqYkv6tZvBqvdJkSXuIY
PeBJIwrs5xrSwg0Jo5JTNX8MNYe19xDbS7ixJkdzM62fms4j3CmyrYNMuYGEhqbjFTQ7fO4u2tJ7
UDIafYMgrI2doRz+auWBTV+hKHCZn0uc/4sILwkZ8WXNZ/jc6bepVl3TTlrYnU2lSIALGGF0bcg1
bUM8jXC1p60Wknl66IVVHVUTFXI1SqOMDxmdktcszesnDBimOKCaGG9wV1DfmI3WLSaSKpPPBkwh
/B2T5WbZokezf19TPD2VTeY+oyPlbbdT03keDQQ7yhDzDt11znMxZuaLYDi062qvvpFuU2wdRFpL
L4lskm9U0DkLxBHsMMZoUJVZNT/SGeNnh+R0WYPNHQ2T8H60zWQbWpZ6lQqDBK5I45Z6iPsT9KF3
o1SEjYxW3qsIbJ7TG6PNGKR6zUhnnDtlDUm6KjSspT9KCImoFYkzDEeSaRDgRIsiHQ04Ztw3cLGq
/r6jluzUgB5d4hrHIpYpHfoBgCA+Pt5sO3aZiRXlOHmHeD6YaFAVr6K6CE46vKGbjCycYZ3rmuau
HMjzZzywvDUZIrFnz824m9SmAnpF5Y8lcX6h5x7EvF5qnVerrYLKkG/hjvBl6BFmxRqHrXp1KwwS
vMHRGK2LyTfOsVbkPEqnaPxlWOFMW3nQIPGJvKFQccXxLgMfCO6VDuF1C4cWA4pmgbUwfPaipvFQ
5YxY5AFVo02zlgK26gUjU6pGIymcZzJpnGc3JoqGAYQMcqo6Q36KrMncTVMPSteMXPtz2XXlrT8l
4wURP/mqpi1kzN5Cw9/QW5WHJK9g0uUMzxcqHwgpKqeqXemwH24JWE2IjHbpsy0wuI1nn1nJsbBj
QniLjEE91bSFsBPBFr3/8TZjArFuKwD9h0yf2ZC8k+AtdFVeN8T5YGkM2+Jr5cjmm29PgGlNrz1D
NyJXYhxSIHdtxsq0nHIWrl4XUDsbbRSPtPOk2kDEdV8A0IEuZcRyqpQuo40+T8+hD4tkZVCeb7uq
rc5BitwQxrCKP0eW5iygjooLxsjuti7H8GiMjVdvfdztT0SGzmMLMX2G4FcdLLuI8Pj39vS5zOts
7TigXZTR8RhxVpMlkvXlZwQW+PPKLlY0HKS3nQ+jauENtYK3D/EInEFMx5rDywYqJh4dWgkL5Kfh
TZspbV9mtdinkvCB0WnHryHN43WsJdr1GFTFY5J19hJKATmKJQKAFPv5Arzws9cQ+eMnk7aC6xEv
204am0JU/EW+dp6bjSz/VkgbLJMQWFeul1tVs8zqAGnWQtIwiCDQqEH0J066dOctY3RWEA7oVIYE
ZM5S6HCFNz/e+yhN4fMrcuCqUVubRdXeicytxbIr1Qa//wh7QX/JPVU9BnliQpY2ho3Cv7Vqc74H
2Jfiml2JmPGJ5f3k2nVPgInOE/UiMz2h1Siv9KYVBFM0vNSay4nseQwb46zRfSNPWFExrCt6IOkR
thUHbBMDV71ktW1eI6mzIFVTYNyO5LfTsWu64F56ENHXWL9w1NKZGYBOVLXeQQ4L82lpOlr1FBr2
gC6zBgcw5nKHf5v92G+dkOAC066Olcznv80YhNoSmcgSxGo8ZyfAiNQwg54V8ntCQTrEB7OUEwxk
7NQ7eyBhCp9iJp6E4LVdVh6BNgvgX/mTWdUIVLoYPLNBf6aaRx+KbAQnjX3xbRSdjcDDI20jx96y
LlO7/1r4fR0tyUF0HgI3DPYyDtSOfi3w7HKIknaRG2n8RXXNcyoca+1gn42WJNfU6jGfyEH5RNIV
wEffjP1zR9DZ0s2x2Mf4d3ephn2fUGMovEFUoPvw7P6uc2Rx40bim5lPjwPDgEv61M2OdRXdjhlA
w7ZbYb5GTRy9TknSf4pajyfHLz5d17gFAmYu5J0RRAogZ1HnyjvAXCABc+hzAV7PZR1fZiBk+10T
DPrRBuhyUavGunFJndEWsshaY+HyFOj00k+418puIIzMaPKLQUr7kuiu/LI27PYGykm9lJWhXuxO
y9cV6N4vhNB3x8YVk7lwQjNxF8q3COWJZbzo26kPFsxOWC6C0FmlhW8fxr77EgLl+9Q3UXZttK1+
gWjM+Zz1bhYtZY79xMblSxbNaEXngFDYC/rEEGMQybiLuIvUs5n0gthNC5tm4rRHpvPw4+1GFZKe
25hsNA6z3WowTDNcYC3zhk2cl9atmwlBEqU1fRJJHJ70sZ2um1jHo99F/RPCuLpd60rZyWFIhsFZ
wgbWULyHvZ+d3QGO9jaIW7WjytVOqTdVd/AxzWCpZW1BBq7m6ZgLeXnOPTv8N6Or1UUrBEZUNsJj
maoiX4kgpjNZ4XWgoU3qEfnTBlZ8ThbaMuq87joyux7qSRrSZCMjQD5lQ4N9dMyd05CYLKOWjul8
WYuu7BGNyzZENFiZF403Ts5iDEDFrP3cs1kQjf5rZZJ0vQm0etpE2Lb3tl3TpczdaQdwL7lRhVHf
tcao7lEe2etugOE6pUOywHlqE0MSx4Q8TanHeKP3EjISpviVdjb7UKMzpiaELMlXNrfqqpuoU8p8
8uTSATV8ie5uuNNlr4E3hrCySKza2viaJb1FKUpnUyuPRIbKTAK1bXl3v4V5PDwItO0vvUNEQ+82
brLRhQvOS5EHyoQGzByxSD4jPTK/6mQlYyKwdl4jvjnxEF1BskGJOKEROVj9EFc0q4khAgpdj0Ar
JBl57M6XGukta1N3w2YV4Dw+RNM4wG4AiIPBtbUb/5i15PFottc9xu5YtUsvmtJLVISIy0JR5pdl
kCOgZBavXcfo+5bs2cqwmev1+dDeD3RgQ/t7BfvfXuhveqEk1CG2+Wen76dW6P+TGSCfZ/Wj4Of7
n/mzERr84dpU20yHASq/b4Taf6CJDGid4fObRQb0IP6ViwKgYm7QkVs8y2qoaP/RCLUsZD3GLEmg
fKLxRdfnb/CTmV29r8NwI/E/DrQeXRCHb/qhEcKJ17SF2dp7J/f9JQBN4CyME7ZTGA+HPKod8gcr
3P5V34+vTqW8k5PN+W6+YfQ3VdXqaM6E9sw+oV9kYOfADIQscykxJLjSmLxFyvbOcd6pmzHtklto
F/k2g4GwJyvF+FyJkLyP1EsPoJnWzajqL/jb0h0MVE59+IdI/FKtmF50QbGRMGbEJzhk5icsetkh
KPPyGHpWvm0tteB0UF5UjgnvKg+LFTPs+GB0qmd8VrAjFxpaHFOLvENRtyJfMD+6rISfb0XuByeG
CSQKeO5gXsM/CM5wqvQLg7HVxWiN1FhdZdUbWjz5FixF9GgESXA2tOzKGNz2gs7K7aQTkmW4oGTK
2g60hY5h5RtaX7agYnSXyKRKcynxfV2RqGkvjBSpDd2iQS1knrRbJ9fFa9/zIZa05mxxmW9ph2R3
tZ269WIgb2MriiHdBWrOOyYfbaV7o8Gc3WwfKj8JL5s27q+bKplewGGMjyUzmesog7hojemcGJAO
1+jHEuomM9nUIZuWPrj1l8JqhxXsMm8jurzbekbGZUQsSXZW5mxVxOPUmd2+aoE1Z4qjtAjE0SzR
Asw4izYB95PpVblSTnhBP6fYa762JzsjW0V1NT3Ynay3dd053xjagY1Pm4SdmtBlmuXhnjNscYWt
dzLZItLsgA801IgOTdujgHF1H41J8OTNY880ccUhFG7/SXR9fRuEdnIx4Q65YHQLLovJWvIQNrY6
pa2ef7IrW2wLpNnBogfEs3OG3IMcm1vW9TR6yUUU2RyCPC/PyZPzsR9QjuPkaWoGnMrqTi6u/SvC
7rwDZgA3JEnbzl/aYRDn0HWJXhxa6+jil90Wwk2eWt9LHmsRG9BAhHNdgGfaDfE4nAE1WEezd6od
gZ3RJXF26jadrGA5FMwgC63dizLsGdiWjn82a2E+EbPqXtQkZewTXFm7NM3tghKLvENiDJzLXPRH
M+5tXkd6GJrerBE/Q3ZvfbaMcciMtSlC77m2+q9ENhT7iNPlooBxta/gj5FvKvzV6JXmvWVnL0w0
RbTUItt8QkFxW3UW/C/FwJSIGf2awYELASwOtYOjYTtnquwTLtZhnVn2mls/q1CmV16UIUuBGxy8
AEonTaPjD0VTkt/5iV5ARaZrouNmPaYRD7G3rGRP9p67AmVUfPIs1XxBFUzYIKGAt1Bj9pHZu4eq
J4yRyn45uR7HmiRPs2vspPmNE+Y7d+ybgxtO5d7OimqliENctCyWT00VJHvPKcLNyF6/Qpc7LMgt
T2+EggM9DXW1tDLU/1M8UlAJJ3v0dG248zCJXDParpY8ULZYGWcmUhxDXGly2PQ0i461hOWwDAJy
ItJiG6pevwBfkG/r/LoLw+5Rm02smWsZ16keWbsScB6lU48Ut9Q7+WI1I98EJF2vD962Mvph3eXI
P9YxcVmPHJtqsRBo2ZJF740VnJKR+bGqsi3ajCkhwNXxlrKb4xb8OXmBCJs1CinFCLdqaRUEQXfH
IYKwhjzDOJPPCQ7mW5hDwIjiGImaonfOejAIfUjpdfkLdIYkQeSBBxoN6l0w50TkWvKQ+T2JqbrS
11At64U550rkc8JEWMXBtTOnTqi3AIoJVsZ10mjIboingBeint05sSKlo3+lK7eAMTwnWnScX5f+
W8wFyjN3DZUluA/YNc7TnIch52SMgogMHMDujh1xIgJOdWdFGjmvUp+eVIoOpxm14FS0trxq5uyN
FCbUvRYm+VllhVhTCiB5mtM6JpNsI6gJ1gMuNxPxE1cpQ7/axENqfp28qL3oHdI/bGsOAknmTBCU
+8ldY1LaL9wERZU1p4e0c44IxVa/1AyyRYw5ZaSnjY1kg+QRveXWl7EzrcaxQbQ5kFDiv4WVDHNu
CbjlnheNxkOgYbDnybZwpSKrJV90aGaenbjL23CbgCMlqoNslKwjJUV0nS4W41t4SjvnqDgEqrhz
sopBotQhwJP2ua9RYfSo6tDBsd0mcyqLmvNZQFxAU8tqGTxlrpusCnKUH0l0DXesTPCJG3M1znkv
U5tqLwI98UHMaTAwH9UlmO9878xZMe6cGpMTwHUHXyHcGDqZMjGZMHzcnDQzjpq7saD4nOWIimrO
o9HfomlwVk3QEufEmsHqjdWEMYW+ISqbUjdxCJUyGRBqVD1MtZm+Sq5AkSX6NTSOGYieptFt63AQ
IVW2Jme+tILmuo7qfFfF/KQXAzGf9BCUxIHghX79LZAi25PDbaIB6LVTYtIQ9sviiv5Wtmuc9smR
hEqx1pLE4Ld9+yVr3Cf4pM962H6ja/ZEGO5NaUzFUpt6LIpWXexl6Y1rGHi3Zh2Jg4g9j+o+M+8z
fA8vSLOHB0A3T35XEjH07CZQhrODgBGjtwdRq7prtuTY15N7wVGrjNwFfU9aYAkgT3s9u5VPA8Fx
q7YfWv+qbuoRMq4bfmuT0fJ3edfz4LQRJNtG60j7DCt9246cerZFLKqLBMZq9SRYQDl7zeTLIcw2
NZTL4uBrc+saw+yKQ152NKKxPLQy8Z6c0ak/UzNEKUnacX70YseQt4gV43CbT1k+lctB9RMtiqhx
0lc/HpR25wC4ctZG3IXlotKSrIL4g5651PRxC6yo3HQIKRVJwMCEkAfpJBAvmsh+GDSz37mJ8JYj
ErEz/+WwCXKP42QeHxJpn+hM+ijGtMpZZLQl7zWv03acRe7KKc7XMfaUAzuI9on+V3QaPDSOsJDH
cxdH9VnyNA9T0y+aOOmf7SwYDzJw0dnZGvFB5TAS6Dwft+h2tovAseQxSfbYGSggx1VXhQ3USBjU
gPzBnRG8AVbVvi4I/SRlTIv2kw0dsA3D8CALMzk0enRyDeR4umeIUxy6zWqMvPpzayHCgbOH5rTu
kg0Y1GCtRXq4lrRN1z1RFlh8YkRyTUjbDPaxv2t1QcM2N2mn66H+zW4hgS4F/HCqW1TuxivtVNd/
UHqLh+SltT2mgHdhbc/2Q/rQCbGab6XJf4u43xVx1pvI5N9Xcbvn/jlJ3tVw3//In1kXjo2chQEb
TVILTcvssviHAYO+zh+mjfvCBrfAwHoOovhHEWeaf9A+xWgBcNt+K/7+WcQZ/h9EMDDcNjHkG5SF
xt8r4t7VcLMlwqey4mshBWD8+Eb9/kGZwL6ZTyn8wk+c3kS7EFOhRrYIvufcQifN3Y7kdZzk8oWl
1LyN40y7MYN63JY2bfVlnvjOMlcDJzcEj/0KUdqyCTS2UqLenqCI8Pe4WmRGC62rkqtUkrzAsdmx
9hXZw5uWSfNaGGlwMjXs0nFAWygBUbKtzDG7mVIU2zQ6yAY2tPbrnNKDktRGF6gNaOeGMiftJVZN
T1amGJ/BFI/JKoq5bUuUYYw/ZCanDdVlfXBGTXxpzTh9BkM0XhElaZB0nI5Po5zkMmA59pbWODVf
OxkZC5OIQo6TunEdxe610WhJQpyPMu9agrSy1Q9V/1/oe970+T+IFuZHgADK46nqOE+Yvb0fZxYg
K1ItVO6nSVrB3rFaFNHmQPcYEDJWKsusG2/BThVcYf4zT1RVXJpw/cpZUmhSbsdYCzGmV/uAeMyL
Cfntmaq8esWJqD1A4lTkElFvOUmaXrROY7C1xU1+n+cEYUexFJsW+fal78u7JrecnTN3+KPevDVj
c+vFwWtaU+v9+qKDD+wPRFgzpYjDBXNL28Yq8f6iBbM3ogsFXtqqCJ+M+elHpAc8GiY9dnqREiqu
JfcwZpq1HZeFuSgAZW6UlU4XQzvoX0RmcBsCpx8uIxhoh76ynE/hyD/VmNq+gig1jhGby2XcunBi
OX1dOX54z4zP3AZJkt8DjeuWbpbru6TsS4JCpEbb0XJXYyWb9aSj4oYHr3dHfbJeS7c99dI0dk0b
OrvRZ0zJ1IOwlmHM1oODkFWnObpxkqdcBADc7Kp/IV2KRL7G6l8EZG9mxcwMZEOtGMZkyouu3YBZ
H274UWZnNjV+TCrDUGHRpExSictZuoyH0gmCsY1phBppaFdJAtmr8tJgq08S63rCKd4ry+EG1h21
Poih9KKIrfoEoNJEQ12Kr35eFySvIKN2F44T1JjEPQMxuFK7YBDJEQiQfhFSc175pdFdOBnNdeYl
LcPyOp7SHXqkNFiy2Zk3ZEYMl6oxuKGggTfgPKYdXGl+m1o2XRddrx7smD5MgE/+ZMNYXOq0A34n
UPugWUC4BMGEQ4llWAHPMrDevzvEjYch7WbtJubIe90EMDQ06Gj349CDSvdQvKMH5N2R1fTSmz7j
t4bSlOTpMX5NGcacBfmlh7rR6wevtil74lzf1r54HAI7W9WtW9zR5gmWWScdYnM7q9zmPPtTNSfJ
6000rRUn7PVYVObNoMvMXoDOCIiq08YLOw4B9AJY3sBO5VQhpio7SEc0xtppNHPNqY+iNx264Syz
arp+e21FWjMHTdzxQtaOcTJEFX6rcl9/9LVCPQSpoR5KbarPiUpkuihEjLPZssrkS6ln27qSGvFd
xHzCg2pbd2uPU+atMz/2L32dYcn61z9d87012+H2W+w7GF3flHsg9t7f/r42lBZNMrwxpXC1VWOA
ix5lrX1Kp4ArMEgqXbq10m7TMcEr7Qwi+P/sncl23MiVhp8IPoEZ2CaQI5mcRVHaxCElEfM8x9P3
B6rclihb6uq1N+XyKSmRQAYi7v3vP9RMYlBb7D2sSpaNyTs4bIy8kScvG+vnbHTaBTL8BKRQkz/8
qbUWbgY5ug7ZetB2f/8GrPV4hcTFuYyT2c83UMLbavU4cmFzqH6L5nq+gr8d7RrEMUCGJfuMxHLm
Bp0vWwztmral3qrpAYR9oU8U37x7JhvzUj2bs6sD+czgT0bNtKLJPfmQuw02GHEZ5d73Ouw/Sxl/
5iO9PXwSsEBccQbwDRhhP3/3qWiTVlmTfVcNtk2eJZPOV1Yzmc1t1+bY3CXqnM7dfJ27Y7nvi5UF
YJSlc/TqZDxVhZcEk2+0x9ye2mPlNtoDjrb+HrJ9j/lvM5TXyuuSS9fg/qcCO+xN303dK06hNT9R
Yr10chqOQimPUTZqwJvBmrISejezkzq11WY2WrahYZAfDRKXDiB63gmnMQOTbtfZ5Z0Z7WqmJZ9a
h/TOdhrlMVnidqtKt/SC3jDmb9jGsF8ZhUWcZ1cb+laZNd11lWE/3R46LCybjcks7Jhbo/xUurzq
1ATzzdurJ30t+tpKLR63sNX4emUGJ39ujTviVNCIF6k5Br7RMAqqO0KGRSw/sfLGb4BK6w6yPprU
lachKUksFYrHx0DfuKuTVmwWo8hwgTUULWLjJE9ukX4xq4JeJ4rnI45chNe3xhhoVm5ckvvRhbab
z1eI+jlLfr+IKRL5pf9VNrASiBKiZgDPt9/KwXdlA3s1zrTZ2NzhStfTPglesM3b3kwMWLNnoItb
BRBcsqFzg+WA1/6zY/TqVunsSduo6IhubdwwztP81CR5N0GDEUkWjFqaFOA85a5vsvV11V3xsmD/
8GGNDHoxJmv8NiSupYXQLgrClmOvAnKhHDuPxGlsC1csrAML5tomN3OZ73KdtnTjI5E/eJE2h4uq
3eNsFR/I94Oz48bdkgcaFCC/cbRbfG6WKewGMXzFQJ8tMitXI4emOsy66vbWOgB082QtOdfftZ6S
/mM3Zwdbg0YRzpDPtr65fNTrugyRpWEeJpYYd96UF8KPLBZranQIzjzP/YIqGeUSDvGnSk/FQflY
SkMnUs1eNdi3nxEIWX4AThg/cg4kj52WgvuqejLRkyRF+rEDvsGVNmuc6BBTt6BFYoCH7QIOu+De
rn6njdNa4LRzdRLezFFFrEvYKibfpJ0M/bYnuVVwuxlbXk7IgyAIpuXfZT/wGtDZK7lyDS2L+EW9
fIiivjtKYXHqKD01X2LCdpYg0p06u9D6fi1//OU26kkt2KqoES8FTC4kIg0CnIWdXQRaqfTLyJ6y
08JCANGb4OhhyRpXga2b5pNeqQQWMtjTLfb7DCV0N53vWmrLAym9Ppw1MjxeDRyucMpV2jYfiow5
syPRo4hWTVtrHMEbO4dYF6eV7mZqNVZhgk1mtZmjNux92Akbu5YiTEyVv7rudAfZAkIeQ8wKdR4J
AWCgWXHlukV8YxTuxOQBD6tN5y/q9u1F+m9n+6fOFqI5W8Z/7mwvfp1Ofv8rf3W2vvUP6PP0FWh4
yI+DD/2vzlYYRL4itkANgj/U2yn1V2e7sr//OY50/oETCA0PrawDGZ8d7m+MI3XrHS2U/dCno2AJ
OzYKZbjtPx+Njey9PI1mB0vA2kM65bj6FDr6tEwQbTqC6RvCdZSESpOBJcurqlx0nIZsZAB+qHos
BO5zKD9YLHadY7bzFqFca4GDrsaEwWCuUmK3yVV9lcUWDd2uaMfCmq56YnLYehfDnazA6rTVxBCd
WOFcjlbTfckiRmtW4spAh2QRQCx0dznJf8uua0iJNhTRpp7ilUQKl5B14eulAD/3jVTtDb3txGWJ
HbUdpJDVcIRheAmdp/GG5oauMbtvYWF/6nJlxkHbNQMS33ZM6wunbLE8qRb/SUPIUnGJxVHbmQMd
aRiUanqbpYTaWyXeNY5CzqeGtzDU/Gr6nGBTc6PsnvDyAfl+gqdpTxVszLhumbHmQYxCeJipArks
KN1np7ObJ6MzjQqTrMT/gg71Sz6vRD/YQ6sd6XLkH/I8Do55ndhoILGE0Ld9ug6zTJqdzWj6DSZl
JZ50grAw7NxIh91YteujSh3IVckt6SybSSfPikK4uBn0oYOtUDAFbJdpr5S73PqdscCySRs2zQSC
A8Z/WnLgdEu+sh7s2zQbR3Jl8NC8jovS28+2QzVRzfrlJPvyIVYuwhpvqG4qZbnBOEfshxZkd3LL
R+OjRv9vbRyMJK4rKxpCv86roHBd90hylqKHspcxJDJp2OpGOWypPwyiTOS8MydADCawcwV62KjP
2lLUO8wAtT2wtToS1MuAujDcYwzt5p5JsLwatKa6rLRoKPaW0pbreVDOqOu7ebR6tl18C77/b58Z
1hifNdsAuiGGgJDLZtOMvlW2J1hw0VSeCiZOeRXCEGvIhzNa7c7TdCY1+BFx4Kst5Y8uvvx3R/0/
peKCRFOO/+cd9bJCB5w8l88/wYXf/9Y/OR/eP9gJfxC4/QsuZL8V8NegWyACM7FC5j/9tamuxA7M
Wsha88C78YCgJftrkzX4QB+PVWwqMfYS5DP+nU12VdH9WHTqOk4qsEp0NHA61JP32pdkaaehSvT2
aJfSxf4z1fQ7ETfq7I04YFUNHsEc7NSLnebKB8Cj9rgUpTxpUNtP3VobuzkNUyWcEvYY8wqDcVRB
9FGmPXh10YVuXNsJI8TeJ88tna8Jwhq+pWv3PcdR/mgBhm3rtYuJePvPlbDiOSwNdwzbxmwDPYK1
RdejqUPVFM79UA5/Qh/enTI8gRWQBbEy1hDPXwQTKdjPWI10H3OrI8KTHREuC2CB0ffrffG9f1gi
/wYefNfwvV2Pc81EGsKZ8othk7GmROIvVx8njZ6T2ckLtqfjigYlf7jSz5CcvV7JJeIVnQsUIZ0z
+efzU4GTQXd28uMEFzQkMpGGb7G1PaTg5H5E8LRf4lTe/e3bg6nkIqhiMYEFrrf/A/6cCqObihJG
w+Css3VtAODoBGECIUxcUIG/f7U12dlbIXcYy+9Qx8j3pqQs0vyoi4lsrrIt1G52MMm4HnL/4ffX
eqfcenuevsvb6gF0onx7D3GSA5HHRSaSYxPPuRmYcCehzjcQD7zV1Sde4vl6aAfOH9q4g4LBW2+T
Dnn177/HrwtoRQ3w9hMu1RrimZ+fcK537oKjZXpshgzcaO6WLnQiKR98p6bZ+P3Ffl1DWIuhiTOw
vmGc8IYd/fBzto2fmxCf02OtK3VLTkkX9hpvcB3XWXxcusROgSuJXP3Ddf/dTbqYcENxIQ4aJdPP
N5lh3pJETp0ey6kZa8JC/YfJHCYSKpMh/XvXWqclgvoMhxp+Xv0X1aqVEJEyxhBGEp0CDitKDNJq
0S4XEayYD79/nu/227dr2aBtgMDoY+33MtWUvCFwadaQWhTj8Uq6xSlPzFEPf38davUf9/Xv16EK
h1L4tlyNn5/f4BASTFxpQmdpjynU65SbspbS2MgRXD1OEDkQXAhFbKPaOpVbUUTxH6yw362d9Tug
G2CjI2iWcdT7tTMuJJA0ds93GDsKYxjIBnQgDYMQcykgU3l2SF2+/AFNfnuEP+Ao62VXsuQq8qNt
EO+1uWPkjBWGBskxRmv5Ed1WcUKKuVyR8RqTF1aXHQqSCj3AhKzMDYC/lvE4OeX8VXfyhrnY6Ben
TJbyEK29A3Im/qFS7Xuf+h+Rv3/3Pe3VRAynXx/g5317k9mmnJSraQcwTeeFQDmrDRAR+fxEuTM5
FMZp7aI60lx3q1VTdhYjyX4bE+PtI5Zh1oXfw5qbE8+88jWnI8tmREMWws5xx/3vV9Ovqxb7KygY
BCtTkfzSiQm/JOAyn+Bp+mLJgiwijSAou67f/v467956fjpyIPjJSHlBNQQi/fOqTTSwXaSwybGa
gNKRsAEzlBne1NTq9v3vr/V+O3+7GIbOxhvg9m+C0r3O7qw5ZTuvWgiKnhxDkVN3Axdif2Ks2PU8
LRf6MLuf8C+D0FLZ/R8eLAZ765v483L1TNpcRsAUBXydd/ect7Vm8GbIgzvgmHJ0c4PNFGGEWR8j
aB+3tHvixV6nEEnyBiDVcRrx7yt3i8xE7DgYn5x8zNBukL2Aw3dNWrcBURCYORpZoc553MlTDGR7
RyKUfB3nIX/0lhzZWE7ABDh969y7DYg3ni72xYiUHbJ/MRl39pA5905ci0PPlPMyLoHxQ1En2oMG
Sf52iaSJ+qSMx2sMOfrnHJXri9Io42jOQQz9uZSvANZ2fSqLplCbcqzlQcFP73apG6/jDRePmI2G
77SAKWtYzygp9S+485kfoAfWUF3liNy7A7R7zcfeQlhJFCK28F4anyOTN9uy2Vr0dkxehpjNu+oi
yKWV5hlBWVA2ErkqvCiYEj8adgIJ4H6ysHsKS3fuvnruYCCxaVxE11Pr3YEYst54+6Nsl1U+l6+R
n996RsfeKZAofFIWqpGZaNmzu/5dgvP4GosNZatJJvBWlzbwwa/M5cw5kz82xMpevz1e6TD2NNBI
3dZmEwNOotiDi6VHjnkyRIGFLZ6Bw7Zh9Ftv8cJgt0IIcQGZih3K02ftc1llrEjiIAH88lxXB1Sj
PLvF9hJAaiHiBws/go9DSyxaYESivDEzw8XsyOJzpjiJz1Aao7CDxfPSCh/+lGzbJdr7QKRqA+Jj
36eRaX7wiNnEOcHg2RbMBF/yqDB2eltZz+kaHbjhpWGmIgkrv7VRFPd41bTzjRib+TpZ6F5DsiGS
z7i1sjVh9/aoL8LKt+a6DosJOx1vSKcoWGKvT0I16xQweoH7IGlgrCWspdWZeX4u8SleJ0t9NzKG
tDUizlRBnTMgliJ0mxvAEx1/Nxl0LDBUMnH9HE+481Wzx+qFlj7jKRPP1WGI6Rgcu9IeHHKV+B0j
azlHRBScMo8ALwVtEVAI9reWN7s+dfVDBBVqS8y1jbFU1YK8xslReG15MUXgQVBxktAxOgjhZqlO
QyOcA5x9+RD1LtGFQ/aMdVu2KguzgIQE97pQyAGRYAUYS897kaTmJ8/jtautYi+qpSenYjBD2KeI
0uj5Ah2kZ+fPVRFYbYkJN0/VePST8Zro1uVEKiPWXahXpiGuTvjoYhauDTUIGMqmpuC2sDlrsb/K
8nAZe6ZynSVxVLY+tZiGnaMiuW5Xly+gE5jei4ew0DfMHZS7D46ElbswoLnIEbiIIcNfqC+nfeYX
IsgULAO8Y8kUrS2Fvi++6+Llxa+N53rQCN/WCpMYbAvhkRqNoya8p8bp4I6NZp0j5PQ41VCNfV5V
3nACMe00kqvYSaYws5yHcZQXVelGTz3wGbmdy3yKSaEOakL3wqowlisnMc0z1MLmVmeycdJGrJeU
ci4x5188DIAKvLH8bN1Eou5bI7L6sOhVCv9ejrLZQLlMT3plIXKVkP4vBwQOBgwQDBII4DHUB1tZ
5g59mhy2/Wj4F0zEm2sKJSsOJ0afYeYyLWFiFn0YDDHdL5VN/VB1NUy2elTLOUNqvcW02N1ZWe99
TYukPc6wAI8xRgpclCr63EbizrOn6c6dlgVe+4D3GuePvZmrmmQImH3FTde7KnB50/KjpYHRbowM
zXu7UItk3sxZWDpdgPVKwlZUTpvIkowUXHLjD3VK6wNclYUFZd7OV8LaY2Bs1UELofm6E/0jdEd8
w6ZkvLIaBYk5yiuPrCHGagSVpkZxodVdtivTzL5Zw6F3DilEH/s0mi5WWUCfyOmUTgPJwoY3+Z/R
EHRyY5dGh+cJ++Sx9Nv4ZDbU7Rtj8rqDImmxxhWu7GkRcg02aetui6V9KjGI3SHcGj8NVum99taM
TtApdQgqhe1+nCflq72wMUpZIEmSoDJQjxFccqgxkLmatQbpf94hPqiqOiD9wj3QQftwH3SUtbU+
tN9qw/O2NQ7dkALMs1tY4uyTnJHDI9AvLdsvKWFKF6lX7t/msoEFIE1p0vynsQVM0aJsTzTQhz73
T/yo/v1sDyrkEF61ViQvITkW3a3ba6AGTUmyU9UYoeewBJy0hLkrI3uPo3i+c7x+3E5eYn3Ilq66
YdRjbgqpp0eZNsY6103IfB2DZpT6frRtFrZfnrHHFoEsfAN5eg59p3HNSz+KEIfUCkqM3eghsr5q
j2EaWS6q856Hnltio2kCJC4JouC+gtScSdvbx0hNsFucdNidJDw+lmI2rwbhVddCScp+cqqQtTIG
K7dLplUWOpsxxyatdD/ZmQOIg2D1YtZsrwqltPIj9OvlW087fgkRZgAI12aCkGt/7BAelpzplj+1
QVmN9hUdO7AymCoNgF6dcjTWvF09fudpkd/Ujt1fe908H8ymQ2SZIEEuZtUeJw+j9FGX3kWFeu2c
DmC7VjQWL1nZuM42q/3moxXZzc5x0uzVt4tErpLF6qgNJVhSmrePbld/LvhoWLyVhWGarYw86Ein
fBa1lU5sAoiuo3qglsUTGf1iXNr4jSq0m3JBFVOlcICGZJsVxpdJg0ifDDWm67ZvosmNouXs+kP1
4urlyCg61ULP5wxsYhNyt72gmfay/kYXY/eSthl79ncCp/TbDDrn+J3ciZHjSvV0sPKxNsIq5/g1
1kh+7xPSlHmx+5I2qddeGycuz7NdG1fJZA8ftEiOL1abeJ+iAar+piwJ2Q5noTybY28pchdiUVmU
ByTUy8kwoLATVDZCHNKTK5EVTah5CA4QkSPAIR9SD6iioqvFWNyQ1HtQDaORR7vC45hv1c/kTKTi
THBlHubZxJkBkW8pghxeikN1Scw86qVmPugSJYbeFvUQ9pZRsZ0tKrr3zNRYghnezBG3FY4RHXSI
dZljthl1SntAdyB2RFLzu3Eo7E1RY6iukuELAdCKDiPOYRwXPIXWSz5LY13KIEriHEOcgwFutPPB
ESZ+E1ghPGtGrTHGHKZL6S3Rg12qNNArPhZbCv+DjrJ9Ywx2+1nWZErko8BIs0s+UBjLbS8dsYmz
5s4xHxFEYG+v2F5lLllUxSM0brERnnbnjkyCCTxWAXOrHVi+s0EgBxMpE/gwUpwggSBKBPswRHH0
2JgdWFXgz8lLlhtxGWj0yZsBVxiOyujATMPYDc70DW2Cv6eXt4KmNfxdRnYZUVbOyegKG1eHETtZ
e9jhd4kM3MPe05UsZ5HO+gVGEigU9GdV88FxNXh7Y2myTVEs+R4CyIxtPWHfxuBF57QcX7Uam9RG
oaNxxtE4wdIWW5jxM8TsJT/4AnjAmEcYAnU77HGvEdDldX9Dj8+pQyF0sobK2nZ+0uyKqe8uRT+n
l5k+7zMHNTr+fjhFLLPDvGe+njBbgtw5Owe7hbkgitGjNYGcNXgxB0Qlb2a9E5CiU8Ynffetb7Vq
W2uVwq0yqVBp+5/bRSt27VI7F30NdqAiccSd83YwtefEsXYVHDfqFP+qLLpToTWfpkJdD9BD+sr5
AEXvzJYLYJQn/YXTqlfs8R/xgLpzjXJfU00HmL8++yJh3JQBUrq9/4JhWxeodh0Habr9ocoTFEuV
8TL7OoUVtNfQi41j7hAS7htilw71xRzjNYGZ6Jdi9MmcKUC1N7ZGRxBNw/BRmerLjL7RSQdj10By
mILFX6KPcFUitWlbLztZLbIsTHA3SZWYuGluxyZ5gk7WHYY+vrSbD8Ibh4fGa/xt3CX3rhnFB2yv
M8g94/CkGa23naexP4z0MJfD0GqHdk7X13wRJ9tM3CeoBuU+IabXg9kBSShpHODRKV3bCdeHxFVN
OiV0svLelO6oy360tXYX4+gFYcr/Khx30U5anQPobDIsEsTeGI3JvOi9AgOETRNjrpnDHePzjCZL
nxdAZ7gn2Df3x6joWdGkC9TtBlTTSntsTHN9h04HUXRGPXRwTSJ5r/qhd4n6QF/abDQf0NTBXOwy
znxYTIMhP3lRJl/xH+EF5KqMGLCOpRGB14ZLi+ER5hNELPuBVCsJySlaZxoIpuWnIaJBkKvmHGE6
geuJgh3GGfdIhPdyRpZDl5y4GnrTxhFXhJQl47ZfaQnF4LItTV1qBqW+did6Mo/fUgUFNXUW/VLo
mSIWCPFHnMEIiQoNkDuC6nWHE1C/dWyCKcC7RvGCUaljn/t4XFtev6+Id8VJ62NTjpQOueaIfa1D
eqK256M1Mja2MS4zq3VLBN1Zd+mvUKB/dvLCCJOW8m+DZcyN3aogQ0l6LOsoJT2nao9G1nGQdqY8
mbENKMAY+ewNLhjBOql5ux4+Fdp2qZz2KB14kPQJ4x7OevH09kd8rzDuMFB17t8oqWiV1cGAm/Xc
FT09GPQcUALPnK4nPElDjWaTWY8qnXs/42EyWbZRr/fN7g0orvOZMQqRweGAV0uYF0ktNkkS+3v0
o/JUxDBWIOyVe4dsmI8VBhtHI0n5RPYRddsBvNzYSa4/FYPgVy8xVjlKNMDHlmCsmwyTz92baSuO
u1CIawRYOO1yX1YBFl7btH0NTm5wYJa02VOq0dsPA6r9cMzklG0S/IUwd+HdoNWmOxGQBiprtBsE
I6IoWP+QxS6RktXPgH8Y6WUpiKKnLvy2xcxbz30IdpwdPTYckap2fTZN1iWJIOIKkyn7AjsnJmTK
BrySKju9rTsNEtoOu7lV1roStttc3cZ9B/NpnFdKzRDX8pUQI25Xo826zYf1meQDUzad/8tvNV9h
JsJjA6QM8IpSZ6PUy321QnEdQkAy3+R0rXJ4sxXqX2RcrIDeEny2P64fmKfOfWT42tYn5y5k5g2e
7yIEnYk3e4ItpnZZabVHt1z/a9XztHRnZsESmbuQQCZYO6r17bCZNPGEF7iVhlmf+fukY93HGuU1
5CLoXW/Ak64Z8lXpFqBSCsHZVHxoOmvVM1AiHucc5yN6Owb2vj7J0xjL6lnGEMcXGfPqaDGvMC7/
zCanXqL31avnDCXn0W9mDYsn/CjEiGBa6nc0B9xhaTjAXzKKMipgCQXcLxPjkr6l/YiEgT9QiDw7
DRWPCdM9427KSCZ4e2GNLou/FgRTPqMM4tLz0JFO1y/y2AO5FpvBQ+mFFDOIBIhc3/D3/DbJLth8
Xwa7GyEIJ7Qeff2lxK808Bnm7buxlSfR8+v0veRln3kDCV/yQSxKf9+3I4bnFQxhEwj8XBcwH9sJ
pRY6V6Vf5JGhX+OUJE92bvLNV/c9vHnYDvfCtAE/GIsSx7CuggluzKVd20AK0HogcXrY4yJRHFgl
rhIvkUhhujqeVsHLq33yEVpbhhXd6Q5GHmRJiycVOZH2oGgIXl2JZc3G79c12K62Gi68rlMSkclG
HbCog+auDHWPuD1YbPFIYhB9ckCDMT+RNj1/nled56ajIG+BUutoG1NWcDLCib7Uu7G8iqd+eEjE
5H3F7Ua+JtXsn0Y7zheIa5xMVjI1O2SuC15hJStg9Bv5KXVWcmzXmq0M3QqAO8zr5J9M6P9Sx/5E
HVvVGz+g579YW5yfk/LbzySHt7/xF8nBgfiFSMrC8o75AOuP+cE/Q2l0bHw5P/DOgJ9N5u7/chws
9x9rXiwHNL4WeN4KqBZ/cRws6A/2SkRjjOwzEID+8DeIZO+HCkwTaJj5HGZRyAzeu1os0G5RXa8M
Arld/K29nL30+oen8eeZPrM8SB5rfg7DHIJ23lv6MkJai0NfHTDq3GTK22ik33kOj/R/ySX/j6us
N/rjLFb6uACRnHEgsrrTPlfzt97+A2Xg12f18428my27SWXRunMJuKKuuEV+1aiX398Fuo53lAsL
z2fG9Qx5DFYGzPd13PTDjXREhKbRiGmBrZXtl4rx74SOAs0Nda062DLL76CRsXuijT6ZnRh2c2fO
W4eOZ7/M47RP6rZ9NGJl6gHHeBq2vXtr2MVoh9Si06Xf4tZTSUzCTfLTdzrykvtEGFRfbjGkD8sK
pbn4jFx0zgi8XgEWeHWYel63zSt9JFYI3yC/iQWVqO6EmebG57yGL581Q4U2vMXEsR0oB0TuXghP
OcyHXIKIYhzUz6LRHPZvxMtKAIzGmo0dVVQMBFbgRhgqeMFoYAv1Ae51HsIqNoLUbb44sGKZNRbm
1tOaMexcBVnM6C6tzOg/zOVi3U7QFvcamNW2Ip+BMofAgXzQrV2XeTAh51o/e3T4W2JyZ1j783hn
uvg3WhwIl65CUlYpz0ALiEHQWUpIbBXgQBBVQ3yL2f/0xe+L5XZUJh5HjpzdwB1Trpeob1PpyKe4
hsmBr2WuPjCctM1wUvq3tp0JcWaM1r9qDY5zwZySwekbiRdDw+itW4TsfND6gGFxnCvadFKh+qIO
nIUwT9Iy+svcAefAFisqttIu3Trg+2VANlDghzzVrtLI+tZ3msW4th++pmvWgTK++aVvf0JHHQXW
oCVPfTanR7EA/OLZ0Oj7csLlgYrY38RTow5pI+YNPqH8CLZU/eNAZu2mmPke6exmp8K3u8dEW9wA
Mzj3ovCGmBN5khiltvp+6Kb4dsqN9BiV5hiiOG93E/NLNI2kPWxsx4kCH7+1rUfmBYV47kXIEy38
FuFwBzjkO0HTpP1+KghhSe10vEcnNNz3teQPt37HwvAS+zaPlmojcpmdGGtjd6VVw3Zkcnzt+TzO
TWPqMizAckMsfd0rYnNTslkY06C+WPXyc5PoklABqiHUxRHDuUTcrxkP8wZCvX2N9ibdx1Ek9rrV
yhfp2qbPKtHklTH5YMxZzEhrYyHJx5BRWtdoODAKiHCrmVWES1rdNpeNtjY3eDQcHb92biSGU/uu
js0bVy+iy8myH2XRUB/B/59AfUbB9AUA4ti02HAOw5zPAcxa+UJ+aL7x66nqNyYGdfuKcdCrlWbe
K/AWOfZaN120eBK+xERbbqOhsXRU0p7Yal3vgwf76/OQInOIB5+/5sxq0qAbZ9TjEbNKQjqWQ0Hq
/GWOtcsDvYPaygXPHS5m63vPLdu9jWnOk2fI8XOJuvKWYARBKo6BGYk1zJT1bjIC1IJyftEzLLya
Yiiu0IpOz4Q2lOeSNKZrtAvmA00AM6Wuo8WcG92+mAhovTFHGsOobr2bNGnLZ1IVptt2QY43p3F/
NXeNc6nPlNNd49sXWU0XpjcYSdZL79zXmADgtbyoAxU2khxbIJzdNBj7ICYwZH/bKuGWuCjKDO8y
ciRC5v/VbpQTqvIEv9ZNjPHEPS4l6VdbOd1BH9mEMmRne5YGw0vHt3f1gqFhX01REXZ10oWcKtZ2
EFZzkRONlAIkNfGDouKLNtGY85m2jJ0w9aE8M1JUJ75t9GAgKzgt2dJcMDtYghy/vibAoUOkG7tI
/aNHxbCr0tRhIhghgyVeeNfTS2xrEWl7nFXQpJSOyZoAJaTN9TGwEUvbHr93lXHjLTuJ3GXrykG2
uKTlfjCioYiZl6gZDRQOymXeNi9T0/dsY2N2S+gJgHcqlqBnF/icJL7aVqPrHrCNHL/BkVY7A9bJ
xVvPNFUJai4PksVzl1X6S++WDBxzavfXzmdCvnQzw1td0PCuLZZROvZ9EdMbwRpBvapsd+2CYTR2
Hrg20WeUo6xhxdPF8Zas7HUys16S2R/ICijMGAyLQe1u5iuwlvXdR3fuu5Dalz9qtaa2fZMMvrXz
RodGCVSY0hdn1ccR16r9mzCSjlxuE6UL7Fox1ZkaYEwxr8V+NTxjfdMfkWV5Ga7DqY1BaSYO6bR6
AC/teOUDOtOtrvq3FtOqs5PN41nXeiwbmZbNhwps39hgnW8eW8J3UX94Y3FKO51ewK2cflgxcnVA
g8oXxjAKMXcCVKDPnXh6m9Qm1orMvNE57dpDmDOtgjtVD1w2ASQ5zYjRNnpLQ/smVasTB0qXNvPT
eyaM+WrVfg25GX996wiztVstWse+kHoFLdPpoDE2uGfy9mvenmq0PZq1lj0SKe7jEtSAQyA4wgIT
9abXgyxEb/jReth1PhOQN8/fyQHtMXVap8pnHIOvw3xjtov1rOMMucUPUGEphOxYsaIDSFz9lvlR
+S3lDD8y9+0euszBvTjyohsn1nBySgef3CPGOI4FeTRp63Lvtabz1FOQ9rg7G/Iyn8po+d75GVhl
3aDrQbelifHbWErtQ0FCDAhOn+qhpzl//U5ZP8vXRfBlZ8ucdsLC7Rg8RHuIZMYmY66ThdyAmm7P
yady6LxbvxrnnSYG+6M5LNbHsdWsj6ldL1ecVM4ubmItXJJEC8EWwBClrM5497R3FfT5rdGiHtAy
MnTfnnpvM5mvOs+7xrxkJ8qy4uDr0gu7ZYbaYMYSlJhpYrqqi91sV+LCZYayLf20PxZLb27rptCB
i4TFS+xi0zHQR19LT4+OjPwZu7ytZQyRYfloFiENdCgXykvmK7cr5ZYxBnbGVj82CJzL7Fo0aXF0
QJaffDyW9j1yKdJUEw5DoSx+fgVhGe9+ddYbALBo8s0C4QE9va30FZaA8pBhwcWmsBwxxSqv3Vap
MKnsIQJHqJdHAbfH3pQKO0Y1LB2gW+Zf5v6SbobMTa/NLNZ2hPqA1g4Ed0A8mG90dwJXbOv5mjgu
jm43Lvu921RAE7MqsDxD64GRrKfHPlaW+XjEQkwxU7A6BmB9XuoBCsnqYYCJthvYcKiBGAhd6JbR
XzfAhsCezggrGgBnmfT61MAh2UH31fBUzUrt4bsXg1eMVMyWiefOCAoo3qSWvV2nmOSs3ExvbED8
sefcg0Tkj+J/2DuTJbeVLcv+SlrN8QyAox3UBARJkBGh6BWSJjC16AFH33x9LUS+vCkxWEFT1TTN
Mp9Zvry6EECH4/g5e69Nq3VbQPg+CjfRvr2KIYyCAbcxjngCCQbvvSnB5q4Yq2aIqfE2QR3KlAu9
T5PZoFxHY946RFQenFmnVSLmAaFM4VrDRFYXSh6vbMVyr1qMQwhMhlO7Cfk/ngyljuAe09m57juY
6SH/6F0qNOid1VKHQaulxj6B3HJIndDaj+RXrHd0a8cTSXAuCASssPgx+6R41Kes2TK7LreLjJV9
Z1ZdQ8TRrH+Zy9lJ+TbUj2IQiOWyRLliYnbXy9n2KoM5xJgqPx0ADDvNKD/hide8PJ3Da24j83O1
Yuc0o7bZAU8YtxVtmD0oZGhw1CVXiH8a5GG1aoMVjmMGVWax6eL5TqcXAdDTKr7bpfKdnt/thH1m
p09jsdZt9cGJbUJCluRprOJlA545Ctit9jyINV2TvOmIOT5zMOeTUqJ6x0kDtRkwQOg7YxR5mWDg
oDodM3ZTGqCBJfdbStOgqtJBozqSEaEMb2QZR5jcI7JGIdGAuBBDj5cmBXndD2aQYTtaw0enYTs5
S/Uo0cVjdYwQRHmFHl/FqSXvyjKTn5Qog8utz8VnlFwM4wYbhZiGTMbPHXhL/TAvR2CpGd7NuA+U
ODMZDEa1cWc4zXIH3q15lBGQYRQANvO/qQGSvFjWdrKbcBM2cbzPXRLIhzrjSE5oyjFKtZkGewdp
oFmKK81VRACZyHQbf6wiMTIi6qcsu2rLb5T32mf4JM6N5vYdoW26Wd0PdYqXSq/68S5c5urQzXSZ
UwWgducgidCLAqBWRopcxNCFX9GfQvObERv1uBkAt94aWpfel2ZX7cAwNZ+thvrKm7RY/zA7bvcZ
6L59zIykfAlnmzy6uuzFR3X9QlpaIWl5O3EwlWV/FSeOcRMXbfdSdpA3QFSPx9yMhquRILfvnZEi
NYiJUMAF1YV3gy2LH0Vrq5vB0oyvDFMqnVdE2kcNJ9B109FOt/AL0OwcSoOzbosdaVY641mUNvEc
IYxpLxmG+EOlzD+zwXY+6ZVdMtRfnA0R98sOsVa6SYcCgLlJQOSmgTTQe70yYaSbG3ayNE+DFNgj
/BFb5efla3sED1YgIxULBi0HZqdc/DYpnpScuRRYRA94Y+fRuHF8MiM5FGvypRGpgHpHX5epsU26
m0llvAfFXDxVkPmuuyXXD03DBJd6vkAfIZiZSqdXAjJklCLguGQpP+cuRzEyNuZB6y3nY6fUpce5
09lzihk9KCnhM93Q7pqPYn5HqZh+nYBoP6d1Vn+SvQSoJxVw914SErS9HyozhDGVUdIYBPDeG0Ib
SwLX6VGSDaGvnMgxPQ56/xPEGTM82jvXk+uUV4LK9nspVQuDl422Xsk+LNWQA6wUSr7vkBxtmApV
16AORlCItew+MMWPPqQUQ15q5Gm7dRyzRvADLbJtUv2B9/9HV8JNhOk7uF5v62Bgwm45ulXb32WY
KUibzOOPUwM6X50x02llEd634Ma/CUV+IRJz/IIq6nHp0XPtbPquvkLLdZ/WCzu7VMSGVy1/xN45
dhv0Yc2DqRJRtCE4ckcYgLpbhqGnPxwbgeJUxj7GtHitZxZN1qzp8aoVLmfTVI++0YKGaMdO6JlC
iRg6T/YTRx2+JygUv4SFrfok573AOB+vVKnpe/4tMBKnuns0EuOHnTvN7VB1M66WcNgRPu4kPLc5
vXHdhQxKQuTA4DjOvo5ScK6Ky0MRof1iD7HxlAxVw1A14YVtXDB7JTXVHFuwFhVz34lYv+MM8nFl
099OcrGONRIzrxs7ayvzMvxaueRa5DTGA6UWKYhswJDMYjnF6A3V7YStEar1WD4ATIyocJV7ULDd
oXPm4j5MFOvOrtXIt1JL/wD3TPzSorIkb2SU26ZPomNYxv1taU7xdW5m5qMhkTahZFxCpf9MdjNT
q6zdF2y320EKiQF1Uu/DsLeCfERVTLZttZ8HkT927LheP62xge6g7pu8f4p64gAmW7WOIqrmfTc2
X0An2UEaxXyxKASPbKRKUAh3uKaUs48jDAPIiHVG/VuVv/oOnK6fd/KbQPz7uXW6HhVAhNL0G/DG
VL3SZB8SDRWmPt0SwjCiVn/qdWWaNwoZV+6HBFKkvgFRXU+eaCoJErucyOF04obxOiGgT2XhlsgQ
ZncfJ6uanxbWEzLIn9OEyFDFz8g8WjRHdRm/2yanBhPYGXmyJoekGkXBojE+KxJX23KcCBSEKUfe
fxPigvWxQFGzMUKCSakKc592x/cWDo5f4Z1E5sD3dR7HoJ+srzZHkCldrs1GvaeGsuic0SZSekf7
brj5eGVUAPCtGlu6moHXjkItGFwl/BVbwrzDF6zft5P7q54M5WPEq/cMk6OJfbOtauZjzRT6raPZ
nlKa1V51J4I8k7r0sf8OnoMo+YJR4W0XFAOfTegNmVAayewnvVZryvVyAG0cjAb9u0GhGZfIijVZ
7zmPFxeU5m86uzB2MAxpiPghoFmn0Wz2ZE7USXYTzFXEkBadtJcUNoknkcwveE/OXQq7GURqU4cj
fapoV1tL0n7UuLHYiZ7I9uGTQfrGjdoN2QXrzqnFBOY1zjZsexjWXa548gy1zFTnXHCpsin76yzv
iDluQOuFLF7iiqdiXw0srvc72OfuT9eAFdGHM/FvnFzUTEKM3xWu7TnjKepo0TwLeimqMv7j/Uud
2njW++OFZoRhYxc0TnPaMzb/RUqlCYoZLoSXhwoEltpJD5lORzOn/XEnZ40OYr7ENz1JLReuf2r8
eL2+AJqBE3Wd0Zx06ufIkDGBsm3gFADHKLpWy/T4/P5NnuCfGAeAfIJ+56y+NpWxwJ/jgEnjc9HB
sAm6jtatPcZUEZEtwg+5TiTsMuuTN/Qu8R8NRfL7lz63fgS0U6y2DG+0dQr2+yTCNY1Ji3TRrE2S
GQ2a2UX0VWgE24qa1x5aG1IMYuI43r/sukJ+93y83rGhUpvzyxLHxejr98uK1rUqaJpNYNewWrRi
eLZQnAQRARiea7N+37/cuQWLURhvjbHyG04D5aOmVjX0QFyu7cynWq/3HP6nbU2KwIVd5o2p5vXO
XKyfnMDZaE6T3Nxl+fdvaS39+L19XZtz2P+YOtamQnYCfgn0LpazqF/jcG0mjbTi37/dc4uWeG2L
VAiBB/XNS2OLjqQjtUGXHxn3JtlDNzJii33/KuceKj/hOr5SGXyeumsNPCm9UbD1vO4CQxoyinCB
O2sG6d/vX+rcDRmvQacwJxkxrn+V3+Zl2dSXw5yPbKhjnfto574AC/zy/3eNk00tMSER8KFuAkTU
N4vV7A2nuOR4W9+m02XP+oPyxlI038T8uW7qwNzrmkBSu95EvaofdaAdxEqPyadYYYdBoqTeRg1j
FnKt1AMGvks72ttXT2BKZoQiiOZ7G/ZomBL5YAU0L9KaHPJFZ21GLauvcyVF+SPd0v/b58r1SKlx
qaPwYp++ezXHKmfG9BMU5USBYs33xCjbF0qJt2tRMEOHRkprV0coe7KDupHWLU2W10HSRT2MrSrZ
4Cm4BvNzyVN+5krchGMSKKvha7JPlonbJgnBuE4VsLWhWlLaKzHbT7JJP77/2M78TJptQOTkt2Ln
MtaN+7clb8kiE25jV8GSqNsm/6o4ZK5k5Sq4Or5/Jf3tNxbg1W+XOjHg0aOyVucGViFCxX2jNIiX
G+0Oe6w7YMkayuV5NqnHTOYfjV8bdPdVIC2fLY6s227Ru23K9Hevt7TRikbQAC8MBF+mk8pjJyaE
5mO83IQ550CjLgViUaZFnKu6ba53aXe0B5BiY9XTwZ7x7W5os6XeaCXLhRs9BYzxneULzlxP5QXQ
8K6cfOwIblOES44EFry4e3GLUoUn7jzMUMK/FktvH/s8Z36ao0TC676zs5meyWQdLHxBiclkVqtl
hpj4uQg5GHVWjMy/ANflgCilsVRUWb1tEYkTWCFs7GWpQIc5Vmi0BqDOSqr0m4kwhoDZ9uh3HR49
rpP6tPDs68xAy5BmbriZ2K9JwyHxzY4m32CDcXlausK5cWnVb/Yq7Hp/BZxZazp+fhQcfLMo+U/W
WlgMNdXHzHNJlfZ60Fxx4FefgihtEMlPoRiD9y/4tuABeQYH2MTBA8HjtODBkzAMoyyqwHU6Awdv
BZgzarprS8huHzpRdx3Ten0ycC1eytp8swMLqrk1ohktztszRxPNgwI/tcQ9OM+fBmvUvsDJ1J4w
qqc///omEXiwG9Hr4H9PS0fmopw3574MiqFhKoKhAyig7FGNpmVzsECjOpuWATsYIJ2m/fsXP7NN
UVeRJQq1iod8aj23Ca2n7VSWQRuCsqtHMGur1xtAcPPXZYCxblIg89bjFbGjf25U9IDaCONoHmA5
epnnNQYLrCtvkRB/vUwpNxBMIYzi9PHGLy5bEnaioc/RFfSjv1g0XkV6O46mtaPx9ONvH6ChCm5M
h1PIFPn0s0XEqSyNHO4+shoRYOctK2aIzHTaXGSXiBZvX0AuRmlDaWAy0D79fNVoQ2KrL7gzxXiK
hfKCPe1HOoknBIEXapD1Xf6zBOFSHEstbo09/zT+l1CuZC4VhBjYEreCXqlbgYS182HxltXNQ+7f
hQVy/ooupSgQLF6608+LIW0HQ3IW1NpwJJTja0V0qWgyUhBgs3hxr1///U9H4b2i04BaMO39c0Wa
0FZw39pZoPT9cc6HwDCy28RSL1zmbVFqqCaOdYM0TaqP04bC4KhTkvCvDgZFXw3hpXGQE1/E92/m
7VbJVTSVYgOUg0Xd+OfN4JCZSsLqs6ARdLTo9KApJbihtO7TumOgDgxYzJcSiVdu3ptVsm4c6NtN
yAynaAYySnAAxDQTXBMf+5i7tOFKopVvJpcp/VIyxG7nlaWKYS6Dyrlg/Shb1d53E/GOOXPk3UhZ
tMxm/YAQF7qAlBQHa1lQryYEZHHWs0u8TYAj0Lywx5/9YQB/sOI0PEOnPwyShDhnspEHdKfLbTqD
r1Ym+pzv/zBvd1h+mJXP52qujvzxpOQsjJrPSFTlQdnZJNxWQ6Bm2pNjd5eqlnM/BdxRVJWAJzjD
/rkA4K2KUtakT+mTFAhZwvgwWeq0e/9uzu1A8AppwwEapNmxPtPfys0FbNEU9UqGeAhHy2DzmcIA
iKa+zb+h1//7KpozIzJRPhkrI+n0hIr33RoQXGWcHcMf67NrEuu+aMKX9+/q3MsDjNEiqoD+DQiW
P+9qakl1Xypenjwxnbts1hixheYPhi3VrolM5zuBnOmBbmF74VN1bs97BUDSODpz6KF1qsbCGLIg
ivTbrlRwUEAJTj/KdHnkRbxwtXMLnmMP0QkGJ8s3TTJgCEhIsS4HMpLZvrBM+37UcWW+/zDf8Frg
H6k8RPjShiaQOZ/sq26vT71Jyz0gR0b9mBDUuVNQHHthKoac2Zw9PqeaU236qhtu67nMPpi5Lfax
g6ZzwcTGYDmVvlbjMcefgR6j79NLp1vt7JO3V446OH5AOCc/eRO2qjkWBV+byWBM0NVftc6FVCic
9pDYzks/0Z2wZcwQowR/m40D8Fm3+hKj6Fis1X05FsaBLpLrWUQsEFTMfbz/IM+8a8y0KUFtElHX
+vDPVZnb/B3A7FcBodI/5KJ1O1Uipgxz9Cvz1/evdeZxaK8aY1KZaRCfljE69AkV5iOlfaj9UGk4
+IWpfoVOXAa2W6aYtKzuQoVx5qXTNCZ2VDR8sd609Ycmn6eG6INgTM1PcRJB40C1wxyjWTyBO/O5
bsbaR40xBH9/rzDf3LUjRYF4ulMaoDKTxmmrgLPaBzx+JA40+T3d+Ahna/RxdghCev+K535JSjba
ALrG6fcUiMa7ggmU+F7C56J6M2sDqoRSdPcj0IOgIELqwvXOfHO4QWoowYeNYvHkDSzCxoiTikc7
DeD6c6MZfXj4tS9QxP6/XAoaN1EeFIzguv5cpNI2kq4oOaJpJBjdmXmNW9PurKuk17QL29e5NSp4
oVYfwtrpP/mSDkjiyoXOQNAW/RNUj5+mWT8B82y8JKrvHUztf304YgPDdKEDImN8cvoCahOzNr1d
ymBZweeqPT40feNL+gAXLnRmY6alrprwjShDCL85eYgLbj1ytsogj8wXciP2zlI/vb8EX/n4JwX9
H9c4WRNrUmRqGFwDQb/mGUkijyBqzAe9t4DI5GPLU1SxRo2NhDaWRs/V2NiIhZjV9k6T0fzrUUOW
CZNeY0IBR7YgwAbc0InomiNRLvG97kbTppxxaIVSLfdFiziL0+28QQYbHmKTzIxFJXXY1FaaUcr4
/mFxgc+rpQZPoyraZq8OUH05QE3RbZqrVIfVag7PkuY2nux4DxV4huCPRHMQcXEzKM0QOJn7lFRZ
u+EJZ7uCXhFZOQgFA8SJUHTHRW5D4sYRC2fjdWWQcT0mab97//GeW5uGZtsa60SslNI/f0HQJ3U3
W6xNZMJf66n76sTy1hDKThQVploSCN+/3rk3nJqbYo/2PQOhk+uZ8VzWguCyoKvjtef0YdSzw9iV
F4rXty2/lXiqCxp/9AgI1/3ztgCOxPCg3TJARH4viQJAM+h8r7NnhtA3CFLIvtW/RE154cgkzl+X
Li1PlMP1aUHmSjBYcjTpiVTz8imeoDY7jaHcY3RR8y2aGc44NamV2y4baj8vEQkCtWAjr/XhYKLy
N9NROQiVCA2tM8pNiDCUBSf3zDuZYLvpN1MbOKhPSAFB0kS+22kWvRd78SMtfNQzfPzOYtYezkeD
2OwFe17K3wf0g/yJ50O7S8kr3cM9q3c4uvjvi8XckMiUbm3YBR9rYV76Kc794hYAWii3tBnECh3/
vfJO1NYsymwoAwBiM9Mlj2CCfaZ1w4WVdW4v+u06p4XRIAe4+WCvAod03U1Jv2FTxPH2/eV77oNo
QetjrsC8DSrpnzej1qQU1WCbAoZOEPdXy6Kqv1RZjKa+nS+Yzs5ejH4lZxaw62/KXqthMypz3hUl
tgpOosse2s8OBSha6i658PjObQQWbX++Flj23hS/+TwLK0VFFTRpcw8QzSJ+fX6p8uYnwQT3RWxd
eJLauXWxzrw5wCIhsE89Yksrc54vdVo65dBEFl07OkszHnR68X4llDgwZI3jW7riIVHDOJgjTA1R
lZQ3TuRkO7cy5mcbSxD2jJCE3wvP4+xfjw2RNhL9W8bXf/7S4xS2ShZT5oy1/Cnc6GOsD4+5QEfy
/oo6ex2bzAkqSmu1zP15nXYgClKixws4iUq6Od3XclZGv+qbCx/Sc2XriralxbL+h33yHorRxcGB
9jLo8IzELRLXsbxvKvOYOtotGP2nIncvNCrOLeDfLnlasK45ymj01CJQxmkf9dVP18gRt1vHphou
nDnEufW7grjpRYPbppf053PsRseQy2QXbDP6/KWL5S+YgNYGFI6zoX1L9DF8gE3BjrxN6tVroGir
MrNB9Afa6AXce/wS1lCteh3HAq42fEZx1zxGiwv+tyQkEjK7s5vs0fnomOyaAK1aBFNKO/lLtrY2
K/2XOurYWeAhTFL9klb9B6Q4cttR8iXOMJLNLJJtX8z6o0R0zcdeNy+spnNPwV2durQ4WLen0/k8
l21b4k8IFrkclm7RvE41XjCPX9EzfemSebxwwXM/8erMes1DhCJ88thlSgppTTEUJDXMgUH2hNO9
0glEBFzHa1dN+vsvzKt24qQgRDFDoJjO68Ix8+SSkTLnTEnzIrCKxd3EY289GrE2EO06m1dxlecf
4aHBITBQTr7aBV6z84qe5KgOSd9eGUHrXXgMZ547xcZqgQYOz3Hi5MjrWrMDB0XkAehIYxs3s3VT
xpSNc1q1Lynw6ABd5LcLD+JMExNVAl2fdde235x9o8lcZDjwRrdLiJRVRMYOQarYkdXd7mEuE3hl
kUwI7G/rRk28mZnJ4LwwLqGIxZk9bPWFI8eAmc2gTf/z3VORRhACnRT4llMwKq++hkSAvkBbXZpX
PBn70KWokbFYQSnLaSJrSsEcFZ7IcDeKUd3Ncwhu4pUv3y3qJ8piAv5GlhSOqWyHqM/cI8n/SRQD
6UbqsDWsNN6iFTb8Rim7ILZqezvFve070ZVeZeIxE+V0y2uLCY2UyOUldnr3mKv2ZxUo2IWD+bn7
ZwKGB91eJ/SnjSPabWnedoL7z7PpEUwpWlRrSl4STYl37//o5y6F8BqtAW50PhsnBQhDJ3jk62cJ
CGnsy9pZ3XxEdB7dOI9e3r/W6+92+qat3V/B6ZXP4Onxv1SsvB+LhMPBAIzH6xgYY/ZaDG0fymqA
sZprV1qlhnfdpI8fdF2J7vVOgVsicrmXJTiX17/Q/+AbLuAbVsQ/n+t/UAJv8Q1VSV1A6+zna+zF
4cf//l///jP/FWqrkkXBZsHC4aOggSL+B+BAl4WYijVpAl4XrTSdt/e/on/cfyEl4P+FQBGdJwrB
/yY4GP8SFiBF9C4qM1He/L8hOKDEZ4v4bampENoptvgfwRyI7uPJul5DF8nEm+NbW0pXI5++UNBI
xLq5MWsrmwObdxobVRbFJNQkQt5EOhjcPIniH22I1wVGZqHLjUO0BUzOpYaAVlHEfl8a3d0WJa4N
zyjkfF3VWZO/JLRjrqt2UX+kIppcT8N/gMiZIfDsFwro1D1q8eoZjYitH3DxDsNxEkkz3jTSKrfM
jYCDzjpAk2y2shupAXbT+pAgjVm5Zn+RBNlCDt1oabkgnZ+bL0Ov43DVY6ifw4R9dabo+om6rkd9
uO7brhPGBO6NpRlvDCtObiicRoySvR0o9G4OQ1Wk0muScsIJo+z1tNf9SndfxnKiAa1g4d0U0Yo8
n+clfZnMVm5Ej0a9n6fr2NUS9I+L1miaDxAw7Py+ykFTepgxTYweJWG/OpU+ZDTyiagZ+OV5yurS
a3eJnphHTKHtXQtu07oaNdv8zhOZryBRpWHzRE95OXSNgYH/ym6iKdvyuYN9O1qT3DeOJPJbZ3e4
qfBNJEbOFjnTXS131oKzTduMRhx3IqBfjCd52rSZHHr7akE937jLRmvphU7bMc76NB48vmJAdjAY
Zpo7YGWmH2qh4tEYK2YHRDe2LYlnMo3PA5Ozh7bFkZ1Tlkw/kNrL9Ncay/mL7wxosw96ybFUe7Rh
de6sLrHJRpd2aH+SY94bcHbR4Y+EeBytspc8qCYL+X7mICESwy0FgqXsXtMq4HEJTlmMAeMtPefB
U5MkZVlOGQBAmVF0Ii88OmlWbTHmg7OC6r2HqXirJXJ66KzeSPxQyYF+gVYlQa3uoqPjdDapVIKn
vdGxygVqqYISyqluDpSvzQ54avu1IvH4u46cVuAqay3Ta0BLe50DM42Q97QRjCtd7dgKstQNEeVH
iLWpBuyx/xKnxtBtlsow79aOsoltTkY0Qwz1KkqNYldMRIgMAtOazeVuckQrUOu06b6sOo2PcgZd
xdBIiStqZ+w9hMpwkrSoHledx+A7mVUehlE1PyRdmOoeTAzj2nLS5ViGi+oxiZt9kvO+8ndMd45a
aLs+jz5YMXl6fm9Y1+iHWzonWfglbmKX7toy7CXIi22GK/LYa7Z8TtvlAyQJ835d2bchlEHfVgWm
uFq7WVJ79ojl6nCd43JYPaR4r4VUf1XMCm4rM4s+RTJZrpraoK02ZHnQ5hZI18SK9mk6ZPswAXsb
1rL9oY80EaXVuI+RoVDwk0Zw7WT2x0VXYTelNSLiEELxMpjXMqkV/DXt+GLWFaahFEPT9ZQI/TOW
CpSxPcl9EYNmVTxQ15I5hYnyl2I7MQZDnsYuWzDW9l3+nTOxuyF7p3V8pZ9r18sGy3iURBSCebSH
6rvhrOjL1MBjUmWN+a0r1ixHt235d0jlkJMivBGYpr26H0iGUa3qmE11gTQmTbfhkBJwVUZOQJgW
uX0SDJjXW1O668wI/7Tdd8mV5sb9UxfTO815Pk/tVN+zrKsH4CLX7hgrGzML3QBmisReL2r76DRK
4noc7pwf+PbiOzd3Ekg5VfnDTlQX1+WMHUoWzEkB0xmkcqoacLr0oSsa5zCLYfIzVvejplSy8LRx
1gO3F+Fm7JZnR8UyPU9mZHu2XScf0nxgZ+9V8QXvJiequFfIvkCS64OGMz+bgIt9ATbtAehUsjHs
ZnzJYs5ppkjJhswl0pbBnr4rUzlsB110v6KMbmBm1oAEwOhDEtXFJ71cittFS9zbAR/l3YxdZKfl
UXenN428oiuqrmbJJdu0NTKPXQWUfovFRP3qcP7xDQRuDyDgqm4zj7HYxGmvePgPo1+ANtSgHCDv
Cr1bFCQ+jYtkCmxx3M0DiYxRPPolMMEDMlqS45zButHrJQK1oYidEWn6c1S7Ep+PGR8rOCV3NT4m
v6vVgSfrxvNPvI3dI13rOt2QOBD7Le6JGkPi6hSbasvTtEE/LLAq+g3BTD+LIhFbbapc+uV6dcPo
MN0oom6ul7Ia73OsxBTL7k09MOHy7Bm0x0HglruJVQ3QtF6nX/J20J9SWhc3tnTmRxUMMTJwK3Yf
DHeCWel006GawsTwqtBYvZiJegs2MXsp3Kp+iZyyuSv7PPwoszC56ifcSfHoLM9YUWe4YlW6B2sw
Q/fAlUgCVRv7BndbbaZOV7tDmS8YlCO7fyaLSQWwabSlryRmueGEDOJdjdW7urUjsbWdsDqWKNG7
TZGR+WCmcwF5vdH0LW45wXPsxk/GZJueOcQWDKICYHdah8tRSzTrO+IYVdlUYZlAeCbzzkpV92Ve
zDZQjYUPvVOqAE/aqE12FlKtazuR8im0iab3FLMhAC4i/MnA6ztd94RR7FrJQOM/ZzH/UxxfKo7x
6VCy/t+L4w8/x/+4+Tkl36s/6uP//GP/1McQyWixor5HeMdEkD7HvwFnmkoVbFIcc66l3mVg/E99
LGz+EHJLXPOMUGw8Sv/Ux0L7F3owOsQ0vO1VZOf8TX1sruXv7+Xx2v9FIYV+FZUMppWTnkdN8YTj
oUyvGx1h51dEtquJ07A7g0BAl4xXT4yYXWeGWlVbKIdKJ5WtAbJkl0E1JvgxlHb+0YioLzaKKk04
TvOwXE2lZf+sm9z2E8wWzVIj9oks6gn8RuNsPCptTMBihDtH1/ke5pB1ck+dI8c2t9nqO3dv1USB
zTVU/aABhbC6Rs6Pomyg/Fjj0KmfczHmCfZAQ9F73MmVWhbHxFHABzk2hu6BzyOMpWgxM3yX1lDW
0nmMdXupRmAHHLn1rVYYiN89uOsFaA4619rWSTliqi9JbXdLvy/l4OBFbFUEz1eJlmT9dlHr77GC
zd+u5Xxn6nlpb5Z5TPmjqB6WLxxO7eQ/05D+5wW8+AJSsbz7AlYY2f/D/wrl+88jKs0r/uC/X0HX
+pfJy8UhC68mx9A/0mnXJEUOr6q+Nj0Q7P3zChqvR1RrHY+onESRRP7zChom0EK88//gB//uiPra
IP/vd5DGFkpImjuMKngTGbCfdLmgD8rWmmz9ekGTHC0QUaO5A7SpqzR22xtc++5WFjacj8ExgRw7
hlg+KyCnSLZNtKAdpHIdAkjczjXUa9qm8Dqrpb2pojKIG9EfnXq0fSN3rauqL5VHcgckjt1IueoS
8jSkQTzi4MjpOYVYUHp9lSp7TdaQtFtKUYvjDgyfRdvpdZ2U0GBDgXscvT1/b76qZhSA5rqxRNEc
afWQKlKH93BVbqeWtFGe43o+1oIaSzpgQycj9tE6akboh33m+nFU/+hN0nn7VLYbBN/pphHlfBM2
UbQdO9WfBpUXzkq8Om+hpqDo3M1kzu9N0gWAa+h7PLflizsP6baVGckwOZiLqbkF22JsoVF0X/EN
iR10e2cjTYm1q7C4fkFNypMy/K503GBu++TBhivtFxotVZnp0FGrea1j5YDSMr1tZlfd1C1AsAJc
mtfTRfYMFV1hzBbvRwlV/LiS+gbCYY9ZYt/Emht6migeXLUYocTbe5fMc46vGdoCCPSzC+WUA5Tq
66EKLC/VNsywP5rdMG8GTjZbSsrO7yhX/Xzuo01jKtY2d/pvRUshOk3FUZZaciUbIr8FR1lygXYK
2uudueA8Jn5J8ZiC2wyFrcAN3WM3V+rGyeCpJvjOPzIwqDzGwSb1JdU2MR3TDj+q6ykgHw5g+NMn
O+UA3mrO4Ns2U9120syd3iqz306qAcDBRJfmRPuphyNSc7Lfgjr/IidpXNUK1XcZFuiXRO33bTNC
ror2sejtFXrAfDpXtllaP1Wt9dGZlutUH22AYZDZlRLXjqYu8d6WxdfFTL+g1jX2KUxGACzjSqhI
lWOtuz9h6BNBMgC3ZU2gepk8a2RJOE2EGiwFxxFlM3FGYU5iB9kJAIM2MKZUUCHmodZT7ctsLNom
a1oyKrJvy2xM9HkduU0TvnZmGRWbBbmuxyEaMDZZT74dSSOIF85YRjxPGzXnv8u05hNouYKYFzzg
1JEDmIi53msOv2AlXGNnpVhPQ5E+N7oV3UByKHbC+Ra5rXrEV1BvTElUBq3zAkCNFRvknSTJQzFk
DhkGJAukWTzvJaf4J7WcHJ8xQfaw0L71SV6/absm39EEGLeU5NYOnHXhmxh5tsRER16nK+pdwsd3
qzJH2mqtE6NOyHSfvkjqQem2DpoOVSWJnCHQ9ejQkW581UKB8hW+8s+9CR6ux0jn60ZqQ/F3Rx+F
IPWyiUusNVP1eQ45dHUKmdg4YZYdwzF74/Y0ejjDlI+ZIua7UPbqUeva0fRciwbUZmT6ubWkM/pT
VxCmnZfZVszIXfir9tc2GBv+QeW6BLK2rzLrg2Jk35IBy1BaOvlhqO0IqPJAlMHC85RLawY2yc60
7tRfUxgzIRsZPRKto3up1T2qTnLAA2kxArbJkW7MB6Ja6u2oimobu1PtLeOK7jNItNZr9zsH5YeE
7k6o9Xc5+imQ8wnk0ET5iQR73uUNx/vOvk5G/vkW69ZogTEpjbLc2fCwNkXTSn8mtNCLscJh6Ey+
1hWnychZHuFGTwEE7sjLMwqU0em7jYbDD1RApftNSZNKjazmZtb/D3tn1ts2ksTxrxLMuwTxJheY
AVaX7Ti2E8dxNvMiaGxFpMT7EEV9+v21SCUi7VzTBkZYLDEvE8nF7lJ33fUva1oE6txJtBikKjDk
N0HG8BYVhJ7AcnCcekP6E1d4lMliw2w94IGYFG3QNHU28IkKEalZT1e+upnQhpUNq3wdj0snsM9d
jTCFr/5J1e4bsDFXF5mxvbfLDA+YcNfIrzTzohh44R3oEh99pt6M49hamG6JezXz8lG59O9Upbi0
9Dy9jm2mQNBXPTSiyL8icTYkLP/Wd2fheKa59miWJJ/TtBgQgWKMlLErojOKrYhKAao+SYBgeCP6
Us/0LcPoGN3nnPsrah4090+H3M5dpVfnEUhXlzvmH0yZXsiELdvfjLc2bwx3u7tko3tvgVN7s1JQ
QlvGaw/XJfHdtbL0p2lhAFQQGO9jMebUzBPvskqyC7qZmQe60XoEsgp16LuoF5fpBp9IrvwHjNTi
3Kqsx6gA4IUBw+60UPPybBtue9MlWI8jizkNN7m/eTtYAkWS0DHNwsurGBDJUW4QIw5mt0C3RxM6
8KaAapLsBUT9QnF7HwsHWK2EeKFG1AhZWBQX9maXImsYE1HNZiYYFVvvtbvRS/LHSLnS7hlActpg
5PsqQeOdZkyXVgkylB9r9MLFytnSWn0sN55xsevZd1WeXWZr5p3HveVnWv+t137oz6Y9BjcN9dhU
pgA42BMF5NfXdjxggBWIRETMotk0NdNoTNnaTgv/8s0szD9QvzjLsJxBk6XOaVv2PEZBbfPEjsr7
nKl6lnBgzWzlDxNOX2DfAG7llPHQctW1uGTRClB+7TxRI1q3qBg21dkHrSjBJGfoXJVm9nICbgbS
m4olYhQeAP3qzLjV9ABP4RNAdOEufE0jb2Y5oxWAL/jOzNvwei7DiOJ0l6b/N6/rbM0PzGuNBi2M
2m/7t++BknrOvG7+8Kt5zVGnBRKIyEMu54uHi3lt6jRMA+xNV92RhytsaNHYZGui8F4TjekHCG+1
r1O+h1soCqHAxDZ/xcEFDKLr4UJCJTWlmCQcRaaFz48aNJwBZ3o2S3qXuq5s3uEJB5MdeuAi8Hfr
iSXaCgfMnbull3dzRshmN1E2FRikiu2Ol+uovKvWZnCpZfiBSpLb2LqDjUHl/iqkh1VZjSzikpN1
vrxdxto5I9w24PSljAvTw/uyWL8tVT1HMi1tZlypzPcBiXo0y3SCmkFIYIfxP0tEia++z8PEHcax
ijupLYNrnfL6u1ADyyjDFx9XReo/DnrFsLK1D6to9Zl+T5CbZ8U7hsLkt6vINM6S0mCInrYqgluP
gVSvseuSy8pyN2QykgBUK23njVd+uH1TAWR5EYBxMlmtdjlzZGbONM8KjTbaaGeOl7DzOjVpoBoC
2Tcbb7ZbwqfWNtFcIqxhRc1qOpgMYp3pWUZivBmk9rnvq7fxAAgcLXeUK/Iol8wsDJjZ4BRIklyd
rJmhOEwSezbNB3EASDZxNBuUfrBW1iXzpABYAqxuxI8VXO5yfT21jJ71OliRrJhFMwYp6FY83arL
LSIp1BTSd9l2OQG95H1ihMm4rNx7pyKOWQaGeUEHw+ZTqICJ5pJSGg8qLZpdx2mlDoDpdj0wPhNm
RAwugdDUdu/DVFvj2ntlZPce1v5WsXZM+Ct6TMVDzKXDIiSjN8Lq0TegG+ZJPswJ890mWmhfO0uH
yRalnQA3kFabpDwL1Cw9Vy1je2YFYRgOPUW3brZBmN/2rJwReBgTgZsz+yTTNsN86RlvrHU6GK2U
LbB3vTVjJYdYtYE/XBX6+rpXkZMEdzPYbvEMo1r+RY04XNfSEUJCVsa15LRmYS7kqJCpaS1fHaDL
hLhlaHO6Kt/N8nVwFiaRbS1vNAt8r3IKuuKg2J3puzjNb52sUivzQzkossH73qYykdgkdPyAmSwC
jlyd0npvbz1AEk2qsLZXzOSo4mSKIgyLkeIPlI8RruG7cpvsKJJYMVpxiqO6AumwR2M2FUo4j70i
y5yJR1fxPSCAArhrZwE2l5vB9mqtAPcyDJ0EFM5lshszI292G/puj+SjZaDEV+vYvQfzex1c91aV
qozIwA5uAIMwN1OfCbPAWSduFGLrh+HraqW451GIy+HtmIE0wvKq3qczF0NS66Xbj2tGiYHdmJja
n4mrq2Pmli5vErdKbszEs5k7FwM67irMs2QBg6sddaeTYJkMJlvCxOc0hcZvzSwN77EmyfVaCfNW
hnpF6BqkO6ZQqKsVpd62ObuwY6tHPXlGuQMWyNYYKz3QF4YDJbT4ybHRhyuDeQNDRoqr+JVZflts
rPBtYsdL4EF1ou0b48ZZgaA88+PtZeyTksSqWO4+7aX8/0y8qdmIKFaY7MsS3hWLtLpdZECdZodx
D+LTt9Rs5nfR3/vS9wk1BRE/ULGU7lCP0NKw+zXtF/w9Ev4898CkX/z+mybiUFRAqXTi1c9vr3yC
M83HTIbqE8CiZZPGlv2DJuWFRzz6Fhe+v8Gand//zvd2UJsg+4IRDdUryQVdJeTmqLrojNo/lJl0
uEDHGsUedEbuHwJ5/wgXHoig5eIwLr0obKUFRAz/Z05Ch0LrJNA1TQQTGIbneOBwUhSi1EQVah7U
Lzyhk0D9xZOMyq/eB9XuG4AlCGuuedonwRbmIxkTBsN84dI/chLmjxSwjT1iMN5D3joJzALs5pV+
lQua2rdUxIJ9EApUcR3fB9vpY22rTMBp7ss/dR++yQVUOHf4Zy5Eh8TRhYAJpNSACsGmb+3e7NNx
K2QFrZv75x+SBp2lf5WJFG7Vcvph+6/lIvqirH5FMeh90T2g2geR12EC/Y59uEP/NrkP8dQy+ITE
AdOVuv7nr94DXekbFk1fVPfVt51NHp8EiyNC8QwgAyenFsGH6JZe/uruSRNTdGaalNI+u3tFQQwo
4L7g6Z/mPahrmuWkgN13wAs1kHXPM2Fg9A2dzl+zljcndAEUVvyTVkFHkrSEIBEWKlsdJKp4OjfA
1vp00AK2AkDm/jk5LqClbGSX9CEwVHALOnrQMvuMVUNOHmyik9s93r9oRJHavU7NNMlrWt2aa45Y
PZaCiqJjDoByaw9OTgwyVU+0b0ntHznIj6+CGtro+87+baMP/BV1NIBf7Z/T4wJMkNaFgz74DcID
aOz/zl3AJqRaiBqIL0bjqVlFGmMjakNVwixyqI/SLBzmxiLA1G7fBcwiAOzo9Do9m1gAGsveBaeP
OUBLjfFV3h/v3za5C6SJMR1P9C7Qyi1vHCtERQDfAOqj3mVHK+Ira/gHDm2xtWFUX74Tsg1IVejS
ekHtY/0RLgCOZP905KLFVaC0CTTyWv+e0Pax50W/kJRaQC0CWgp4rmhKOr4DeAWACJkgW4GJLJ6T
0wd0bwhweNnt25ZuOUCs1bvs/PpoRUt0FgL1V39+cvKQ6lbROijHBbOvYRsLfK/nJYHeV8hCEpiq
33RCd4BcpuiIldo+4WPAvEBC4JfeP51DIJr0mD+MBKDXWjwnFyWgKFL6EGg2TYUWGlFv1AG/9bFA
cAgaYh4CVtNchdMTCLSHyJrJ+qBPrbch6safPQuETvlEI3j6NcDM4TulG4GNLxs0ESEjIiLCRKwF
QvcsOH2bdlXwhxsD8vTEopDaknJB1/q03hJEP+yyqyJFYA0jGsvhC5dO7CyApyXNBVwm8MzoWn5e
Llj4zcTYAZOvL4wYT39qXDCVWmRLuEwEyGhPEfju9TZh67F0tHAcbVQEKKr1WTi9G6FzlOVvhMDs
w0E2mx+7zQWCdX2gEUDsFiMFTuwUkOuRdhYGfaB/BVBy83RcJsvqM/uCZoUj7XFiXBDZINlTgEsE
LpZDNVv9dOwlXCYQ5myq2prMW832E9KRojpP1lLQtL7DeAF6ZRq52NEOtjgrRJTJMdVcOjmJAHBk
k/KRkos22JOgojR3omMpEErRqGEUGZb6ypyc7QwyvvSNEMFVBaA4DOjnb4TdF0IDtPPm89O7EaKr
SlYuWNjOjD6xwDfbPx0dWWsHEctuXIzTOwvmHlUQkf33bwQRFcpLMJfMxlJ4GmIGt4XyDJpd988v
nIWfEKFfirtGruc/7su6vEX2XPXXt75w2PzTz5tapn3BEqU6rS+KKq/63XUGX/z/H62M3N5JOvrw
4DTt39P8ebPBp69uveuwq8M/nnuLdJ4+uNX+g6pZ5vU8oDbs3/78r3kwPy4uQV7D868r+f231jqP
bsEPCGfrDl3RGixNN/V2URtOqK6EkCe8nofZPDssUfyMgBFxCWUpj+a+9zkCxrfFjjp5L0078qN0
/thqH68z4vKUw3DxkHs0LB1YIFhSV1zIEh8v/Hk5TxfHlOtKR2nKTbnUq+jzqxEl1sFfbbaLIaSH
tz5bevlFun3vdE/huvfY+j2byjTZ9Z8tonTZXnKT45elfA7HPe+w9/3xBmMPs0uW8MXj3G0dwCYh
LU0XBDx69No3ss5ySpMOH70OKBmJTZE5k6Ycle1jQe81il6W7OVT2WQSanwBwqyseFhXB0r7c1En
1GXX/CYqvOwJmwGhfAH1cjX3wpb0IAL/Eurlap5W/jx8PGZHU10iy46reZbNH9wiW+R560w3eTpp
+t4DEx3m7ZLhOgkkTxpdkHUhEurUijztLPP4D6TzFtPrEteXoA4ecZe0SAdIk/42sOG+peDva5fr
xV/pvGM9UaUp4tayi75ebOZtvdWkiOQJl6/O50Gc0fvUupjQF6Hml6D/epFmi5akUusI7ksQ/zYM
j/SvWb76FKXrAw+EhGXdItoove49eslonkZoypbaAU9TBHVf5gXfhkeRZM0NE1MOi9yzpU5Rya76
Zu1jkbS9GsbSOC+gd27SxbLblbEPHMuu+e0iDAUM47zjJgBeLOKysuRv3ehx8eoie6Lb6oCnLPm6
z/e5g9jEEl/mBU8P4qGRWPIg3sH9RZYtWpKrCQDKLv1usW17lU11kizdD/ncPRwMcXma0jdZsveL
lOGkLZ+vqaSRpuzh2XSOdxNelCX9cY7eCZd5+2pSpyiidtLEF1n+6v65xdMeQ3Bfmr6XPURh5rUs
N62OtUnTriJ6iJaHRe7PCSNnfqiQn4s0fcnjP40/HVr9nvuzdnBNfOPBX8zTP/4LAAD//w==</cx:binary>
              </cx:geoCache>
            </cx:geography>
          </cx:layoutPr>
        </cx:series>
      </cx:plotAreaRegion>
    </cx:plotArea>
    <cx:legend pos="r" align="min" overlay="0">
      <cx:txPr>
        <a:bodyPr vertOverflow="overflow" horzOverflow="overflow" wrap="square" lIns="0" tIns="0" rIns="0" bIns="0"/>
        <a:lstStyle/>
        <a:p>
          <a:pPr algn="ctr" rtl="0">
            <a:defRPr sz="8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800"/>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val">
        <cx:f>_xlchart.v1.18</cx:f>
      </cx:numDim>
    </cx:data>
  </cx:chartData>
  <cx:chart>
    <cx:plotArea>
      <cx:plotAreaRegion>
        <cx:series layoutId="waterfall" uniqueId="{00000000-CF02-4875-AA9F-3A40FB11CB42}">
          <cx:tx>
            <cx:txData>
              <cx:f>_xlchart.v1.17</cx:f>
              <cx:v>Sales</cx:v>
            </cx:txData>
          </cx:tx>
          <cx:dataLabels pos="in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0000000-60C8-4EBE-A4D3-642368579F27}">
          <cx:tx>
            <cx:txData>
              <cx:f>_xlchart.v5.10</cx:f>
              <cx:v>Sales</cx:v>
            </cx:txData>
          </cx:tx>
          <cx:dataId val="0"/>
          <cx:layoutPr>
            <cx:geography cultureLanguage="en-US" cultureRegion="GB" attribution="Powered by Bing">
              <cx:geoCache provider="{E9337A44-BEBE-4D9F-B70C-5C5E7DAFC167}">
                <cx:binary>1HxXc9w4s/Zfcfn6UIsc3nr3VC05UWEkKzjdsMaSzAyCBPOv/3osyZZmtbv6anUuNA4qDQfDJh50
erqB/14P/7nOb7f1u6HIjfvP9fD7+7hp7H9++81dx7fF1h0UyXVduvJ7c3BdFr+V378n17e/3dTb
PjHRbwRh9tt1vK2b2+H9//4Xvi26LY/L622TlOZDe1uP57euzRv3N9eevfRue1MkZpa4pk6uG/z7
+6tmG79/d2uapBkvR3v7+/snn3j/7rf97/nTPd/lIFbT3sBYqg8ooVIKwtGPF3n/Li9NdH/Zwxgf
CKkIIUI83HWzLWDkP8nxQ4rtzU196xw8xI+fD6OeSAxvXr5/d122ptnNUgQTBm+ZpLm9eXfRbJtb
9/5d4srg7gNBuRP76uLHc/72dJ7/9797b8CT773zCIr9afqnS39CYnPbv1ttC+vipL59mJx/Dwmj
B0JxgTW9h4Q+hUTiA74DTCP9E7K75XAHzIvFeh6hveF7UG1WbxKq2W2+7beviRIoDkIKYKBc3732
UOIHTCjBKFZ3l/nDCrlD6SUSPQ/Qr5F72MzmbxKb3YI7vK3d7fgwQ6+gQ+gAU1AQTvFPHXls1iTb
WTUOVvsePPZw71869M8yPY/P4+fZQ2hz+CYR+qNOptJsH6bo38ND2QHRlBCF2d38y6fK88PrCMa1
4OIHfvjh3nfwvECg57H5OXAPmD++vklgPm3B95ioKc3D/Px7bJg8YBhTLpV8HhuCDjgXTCF2p1t7
2LxMpufheTx2D6FPf7xJhP7It9+2xWuqDjmQQjAIyPZ0RokDxRClBJF7m/awJu515p8leR6Un4+w
h8gfx28SkdP6NnpVfaEHmipw9VT8nPfHrgb/0BeFEWeA2ONA7Z8leR6Qh3F7eJyev0k8lrdlHSWv
qyFgnYhi+t73g4F6DIiiB4wxKhlSd7EBxNePYXmBQM/j8nPgHjDLt2m6ThLndn+tTR4m6N97Fwrm
i0DcrB6iZr0Hjj4An08QGLg7cPayzhcK9TxATwbvgXQCGeUbzEGDbZ58L2vzqgokDwhnQmh8n2Du
KRDGABKWRGJ2Hz4/rI87T/MymZ6H6PHYPYSCt6lGQWnM7XWTXLfNwzT9ezViOw6AY04fOII9iCSo
GQUbiMle2vlCaf4CnMePso/O2+RwLsq2id8F27rMk1fNcCAqQFQzgu+d0B6Jo9CB0uCBINO5ixr2
7NzL5Xoeqv3xe2hdBG/S2u0MeNnWr+mP1AEVkv9MZtAe/6nJAZOSSkzucdrTp5dI9DxCv0buYXNy
+iaxCcq8rLc35esZOaoOtFacQzBwFwvsGTkIqQ8gqFZU7EVwLxHleVB+jdwDJXiboHy8rYvSvKbj
YQdIcgJ/9gwaeBwhiNBC0TuDtqcoL5DkeUh+DtxD5OPbdDgL0JLkZvt6WkLUAdecYygYPJt/KrBg
SlJGFH023XmBQM8D83PgHjCLt8kLrG+28SsaL8YOqNJIkocYWT1NdDAGCpprKhXa05R/FOR5OO6H
7YGxnr1JZ7K57bavqSS7MidwloxTdKckf0JDABqcQmJ6RwqAq3nMCfyzPM+D8jBuD5XNxzeJyjqH
ILlM3MPcvEIeA3Ua0BBw4feFgD/TAZgBtcZ/8gUP975LNV8i0fPI/Bq5h836jZovc5NsXzWD0QdA
AGimIDj+8dpz+MA3Q34JNQJgnH+89s3YPwv0F8g8DNwHZvMmlebydti+osZQDHVlqhhkjnfTvhcU
a7B0UATQUt6XAcDSPbZk/yjO86DcD9uD5PLzm4TkCCakvc7Gh5n593aMygNOJFGC/5r1J5wzB2WR
kEji+yBsT1leItHzwPwauYfN0Zc3ic3Jth7zrbl5RWwgjQRwoE/jaQQmxYFEGOrQ+t73gIF7rCkv
keR5TH6N3MPk5G1GYx8TqNC8NsXMMVEauJdn4zGpDoSGyBgC6Lvre9i8RKLnsfk1cg+bj3+8UX1x
bnsdt+62aV7RzTByAAw/ldBj9jxA0BaIOJSb1V5R82T7Qnmeh2dv+B5GJ28Uo+Q6TqLtazZpsAMl
mdRS3Wf9e/mM4sD/Iw3Kc399j14+eYFEfwHQz5H72Kzfpv4kUJ5xZbN9MP7/Phhg4oBC8ZlRsGA/
XvshGjvAGtgYaIB6uOldNnPyEln+Cpafj7GPy9sMmze33+qty14TFqiZQc1y1+x8B8s+1a8PoEtD
EujovLu+pzMvkeh5cH6N3MNmM3+TOvMpcdelccnrGjQBxDGn4t7f7AVrSoNBI8Bz6udZzBeJ9Dw6
j4buwfPpbZq0XQPql7LOHozLK1g0Aj1OmrBdd9mPF4Rjj9MbyQ+gZwNB0/p9KP0n1flniZ4H59ez
7GGz+fImVWdT1v839WYohVFgk38SnHvdgVIfYAX8phD3xm8foRfL9Rc47Y3fRyt4k2idxslrlgQQ
dNZCpUZDVP3jtR+0QdMGAgwpkz+17HFC+k/SPI/M3ag9PE5XbxKPs1tj3Jh321dNRtmuFwPane6j
NYT24jUpDxRVCii1X7g9xuWlUj2Pz9PRezid/fEmcTqPYZfWu7V7XSIHmp4EURAE3O+o0Xv6s9sY
haF+s9s48OO1Rxq8VKrncXo6eg+n87cRKVz/7Sa7uzV9Fy08+eT//55CYAa4hB7bn3bscbQAFDXa
lXx+Em/sIVK5S4P29v79tVjPA7U3/MmTvI2NhZdg5mDX5O3tw7z8+wiOctgdANw0uq9v7vc5QTWH
Mkp2bZ13mIENfGzjXiTS83g8GrqnNZdvMzVd1sBPv7sEziB/mKS/Auj/cPcp+jf3/mu5fm4Wnm2b
7fzHLuNHG2P//uoP/GHf897Q+4X07BzdrbH1ze/vMYPc/JGl2X3JkyX4pC/i0YjbrWt+f/9jpzJi
sIgZMC8ItsjACu5v7y9BRzOlmIMGCCWh9mJ24erv79luE+duGy2BHbfQ8qzAo0CD4Y9LGJrPYAMa
AjoA+mskoj+3dZ+V+QhbSH7Oxf3v70xbnJWJadzv79Vur4e9+9xOVI5234BALCB+oG2aKoDPXm/P
YfcWfBz/T4bDquUyFBseM28dhWaojowcRzL3FB65jPyBFBk1hwPSIr+YEsv1N0zkbVxO/ILJjPIA
l/RSCDx8yqSXHHEqh8bPicpD3xqhCl9PTpczj05jc+7lJKr8OOr76gqZKvR80yU5LY4ynbhl1+Vp
upEk1pXfV7laJC426yIcaSDTtgqKEUczU+RshiGtWMQJJmSe6vZDZnVT+ynqw+OcWnvsWtIsR9FV
h0TX/c2E86+saNQN0w59yftSLpFN7Ne6yFDAeCHWgrotrVMMz6viMfUlqeOjaYyHFbIlWwBQ3sak
XjjMpOwWMXTQ1mFQaxJ1dSBti4tuwV3etD5J+vTUi2PyqRuHY9ZSO8PJYAOXxOh8dKY8b9rKzLoG
fcp5oq8GPoyngxno0hL9aRiUmHdoDELaFR9Y6lUr1tZkUxdFvW4VDQOUJslx0ZX9mos4OdFevtVN
xVuYazvnVmRHVZHpZV563TeXyXA9hpwuMoPz2yJP6vmUKnxLoQhSBcrV5UqT5LZtST3XfTJ8hkCm
N36UpJFfWRUFVZGrr4S02ZzLNIa5KT8VSfGp8uDWprKTj+K++xI2Hp9Taso5yxIZcCsL48vedM7P
i45jnya6uJDTwIQfotiudyvyquqcWCgcJrEftnm2kqStEj+WsgHpOzkzXtfRJeqoGGc2H/rWFxmO
zlmGs7NxdNNp2McoiCdWHceUeM5P0MDhLrScQ8zMlizN69EvPJpc9MLlx7yw43E8CnpCNEkXIg77
s76u6oVxbrhuFMuNjxFtgjbz7HftXNr6Uc/wspBpf1xPYbIauHHHTaim0h9EH93EJPeC3Fq+inFj
In9srTzCVselnzQSbXozIl/Uesr92hBkgkp02o+Uaz/SYWx7v6IjWWQ0q8ZgQDKZkSjuFl1MeJB5
hZf6ZUH0UVcUQ+o3lrUm6KqyXuh+OE4qEEpWwh66aXRXUS1N4XcZib+X7VTOlcr1SiaZOK65dyMm
jnwax2nqe2EkfFp7PfGHKSoCaqldyBTpT0k3Zn5XyyMbmuSsUCpe5BFH3zqB8wVJsLjOqnA6nIai
iwPRxWLZ1x73a9z0n3XJ6JmXhXKGpAoXbVPqKDBZPx6VvceaQKmwPFQi6+2sCL14PrZkOpOclfOp
0iYQYjCzZqBk7UhWn+eI86XK+/Yjj3n5IUlMPPppmHm+1FFy5Fk6+rzQqgiUhkcSJewK9UmuXVDI
vvKnuhvneOrS5dCE4zzp1XTVDdXgd32FFzFHahbrESBpWHgSK1OfCVHNcKjqyyTzxLmm7ao2dDrt
W9QH5SAPeQtq7ac5GdZJWPQr1YvyLC2IN8c9doOvrBovMpfbk8J15JKQKv2aIFzNPJGFftvX/VqN
SRyuDRRHLoa0IoEuXUAHi04K6c2RKfsPEavq4zG1aQDGE21cC3CX3MSBKRIKRqHSs4j2aD1V+Ab3
XGwsq8ya4I6sC9cKP8GuCAZjSbYDeVmTMJ6Fib30pB1DfyS0uZh0PN4WyNpg8uS4GtOCfZBjVSSA
YtzNgGeLA5zwbCnbwc6SEAw5IlNzlMTtcGVyxBaVNVEgVCdO0GA8vyzBEOko7mdhptUXWqJ4Ndo+
D7wh1/OaNaM3Sx0XX8AJTitg6bxbnFaeP/QxDUbB2u9p6JUbxpPy3FUCB5YVflNWaBtNRTSvcJ7P
SNl1S9U5rw5sWMVfyBQ1x3WRn7uybA9jLUxA69oekTxqzibDy0U/qOkM4USfurjOKr9pw2nOIlEv
C1YmAaGDmrlMdbNWxuw2Gk037+Vw3eZxF2RgM3M/zPo4qAX3jmOPVX5pef/JDjoJGLbTuVC9njW0
FF9aFYNuUGFnE1f5GifZcGLi1gODFfV+zxP2Ncs74ytZJRscGrOcUIm3fRGx2dBMV2ELJp30I1nx
TtjCR17IL5IEDzOLJrUudH4+IbyG6AH5uqZYzDM0AsCGcD2TSfeht1n0yRt4EaRt4fxRmPgszd1o
fK+K+o8oEtWhppU8jFRsFVjQUK/AbnqBa9Cxkx49n6b2rIWDV/wqR/lRCxMWcFh7l+lIisOwTHxQ
iWRpNDbHYoritVbeeTZqWGp9XSqf0jAKmInUKhlEu4hUk88dbYsAqfA4zWy2LIVr1yFKlW8mlMx6
W7A1KFS8aIsyWUZNm/pkyKv5oMLiOOI1mO8+7LdxguzS65A4mjonr7HM82+1s96Gu/qDowW/mBS7
QiNzm0yH1XHfU7muG29aqla284rL7soVcXvIRbFNp7RZx6mMFlWWlMuuHbNVO+VS+IMXucOEhO2c
JRE7d5Epz6aKZzMFnqvz0/QDjiz54vWmP9bglWOf4rD7hJPEW+VTx48Lm6SHJOGLkqZVgAg6zQT7
OHg985Eq8nliaOjLqMsvtYrssm1UdWpVg4PBWbpAVXirsghMYBTHS+W09fvY5StX5tNxzFh/ZHkW
fe60S3zpunJmp7yaMcGn77zKL+PCmIBkqbzIQhChwVkTgHyjL1J60oFVndsYfw0d8/yiZPFpasvj
vPfGk0EMx2OI2VVeZeawSimbM6/ulkkd60UyZOHXuh2HJRuS+uvgGeFHutXzsiPdWvZpu8iF+9pj
sCsaFXgR9Z2fsaiY52289Vo+zuqRIl+qdDrUevRlFuVHQ3MkS9hC7rOy6DYsL6MgVqgMYiTzq9QT
5gKCquzIVApcPceh9JM+U+lpWTZ4qWVkN3nEFoWgdqkGVJ/0lJmZGbi3jFNWLFBMomOZGjA7JG1X
UZgmHCx+Ks4qbod1zHK8GFRbz8Y05UHP+q8Og60tZc3tsu/xdGp7mQYZr/FhOdVmwVU/bFsVqtx3
1QRBSuYE97M8qowvxorNeDkN1yaL7VcxdgGCMHdbRDqcgSDfi7aoFmlhdBmMxqvXo0MqKNLMW0VT
nYlAVlmR+phl5sQOJAtoxsS874oqDjwW3YRNTWbMTD24NFE3PnSkDOdZlp5C3Bs0CcoXPRHTAoUW
PGgf4sMJ7EAATtjOYki1VyH10Pfddle/Ad7Sb5u+nJWiieY4KWofQo967vLsA5dTRn2HxuEoDB0K
KkPSNQKov5bYRSsyhOFcmtY6Pxpddli71gVR7LlZ1ect8ysZys9VjGq9wK3kfjKhD9KCQ/L7MUo3
uG/w9WBlfjoNAxiEjuQBDTOyCM2UG3yhhrBNw1nYqbi8TtqiE8wvTK6LSznEWcYOQ66S7KgZlC4v
+7GDWSubm8HzRl8biJT9tBZ4opGfY9kFpk/5jOskk7MxjszMa8K08btoHG6tsPFNr0FCiBH4ZxhT
fvWiPlyMpLPrcAyH2sedGmbIqeSw7VR1Uln4dOlE+YWC5tFsrBdwR+8k07qatdFIlonktvQjO5ib
OkT4pEwGtRYET6DBkMxtZCsupzi2flVzccNy60J/kpM9Crnu53zS9XldVNRPRVEfeoUtPqA+jmeC
lmPkl3HfrljeqJ01GGcQ9ZFZySCEIb0r/ChKspWoczaXOSdHyDh2WKMaQgAgwOYqj4cZF2NBfenB
/VBmy6sh6dgnhzM++LC1upC+wx7xK5RnAYKZO++p4kGSN+OXnoenUapgWlGuh4uh19GsS6MkDJp2
QiejjUiQNs7NapoPle+4Eq0fRladKvDCqQ+RVrtOHYYY2VlTHA5Fml5GKm++NBB6Qs7kus1opuii
4JNbqN1kh0WcLj3dQPbFSRFvvLDra780QzcXrUXrMXXVRRgWqJklJXy0nTRfZ642502kaz+qcPWx
jmv8GVtVfTZl9DEsJDpmxPaJPxnkrSixtvWNRtZvO3QkdWEvunhwZhaG1siTdojZBxNXWznVeebb
aYhi34vRFKgegdtPpoj1MCGhOM3yMf+UIpteqbQPl0AM4ygYW0yWkAo1V1nd9jedh2lgCYuOXBHZ
GUhkFmmdghIOtZn8WjR89CH1gFinSioyC2Pef5sg6oOI3+POr8thPKukyuKZ0XlyXkcaIrFqqiu/
S1syd8rDcyInve4zlqzjaUqPedwl64Jquck5ZA5yELCYkPctV+V0FUcs5L7AAh6OjmA0EM/GTxmY
CgIrv0fBlMrp1BvLaZa3Nlw2pMvPzS5OohOsq3pijY8rFB2GJEsCC5FvkCS6XJk0xEEKaVkJ+ecu
kMW8PuYUguvEIL6zYNFcj1UvY1h2aVF9LpteFac4Sx2d56OAZKzC4AX8rnSxCtpYONT7QIlMN95o
UH+GtZeuRFwW8IWdN35qzGCHy6n3UvCvXgMJb3PWIkclmbct7A23vqb10B/BlNRKLcqoikVAHS7b
zP+fgnUuZo03bKZoWIaerC7zvBg+PqJ/niFVMLAzTzgVaBCEorPaHVWDgN3hUNN8zKnYaujTnOJ+
E3mOzzxNYh+TDhAp1p5SszD6Sgq67FJySDO+8Fi94DGeKxme2HaaQ1PQHB51qad0llXJ8u+FA1Lp
z7JBURwzIeFgEAIc92PZCtxVBoWk31hbb6SFWDFcJR0Qoj+P73tmBp67CYbDLGATEYNWyf0J4Gkz
QNLb9ZuEIH/3T3j5wshy8eM29yTg/X3u6Kzr0o51EsX3BxX+/PV/L8sC/v44Tu/Xm7tzDn/9Bk1l
dwck/u2n4JSMHc3v9j+0k+bnd4Ew99LtaMAnv/yJk/wL1vHuvMW/uPiEkrx+XBV5YFV3rB1hgNpP
PP5ESO4VGn5RmT/G3dOSQhxoSamARQoHxGCGYJHe0ZJAtUO9Co7xgzbYB/LxnpeEShaFna1QIrnf
wg9+bEdKYmhlpgQqyBqYP6gjwxlADw/4BEXgYJ9ZPRToVfuLk9zRnXA4jRaYEliiu+MCnq7RHKe1
wX3Gb4EcaiDqJJZZLw+Q7ZLpI+etzbYQq3K3MNXoRjZryMDjIfDKEH2LTM2MF5RkyOShjvnYzjLt
mWrV6yJ3JzmQQBA+lNnA7TeeNekAxKQQeUqDCDgjfCuHcmzPwYPKfKsUt+E1LWglNpFIKkv9AicO
RGGW18VpjFHTm1mU8zqzftnzojjGkE6DyFFR4PEI1Nyk3z0I22HMI0ifmaSnvC0T0P9KmIa9Y7sK
MUzXnh5LXCRgLGN1G/alSatVU7CcrXIwcLVcTS5qkj4AshZO6chRCOnNnerdnVv5zO0xNKU9wQgY
NOgIgNYb2FcrMAjzFKMppcoJJJKbFAN9lQRNSTmNfbA4XpUuwAJHdTOr4yZi4EcZhCHmrGd0dCTA
bBI9PWxEbFwGBEJFa7yB4moF1/5+jjBQ64+EhH0NMDuwU4jserPgzDa8Z4gNauIwHay+Rinh4iuj
deddEJFx7vk1LSKy6nrVGQhNC1YT6cs6dzLzc0i5XdBQM8irtEetd/EPct3B82uJw95x2HYBZS/o
W4IDfxQc0/R0+hCqTCmT2C3riaDYzQkfOkRmLew5b8vvbjJSiaB0ke2d9otwirHwGx41uDiChQxq
CcF+ZoExOyZsMCk6K0IeReUKXG3Fy004JBkegEUmgyNfXFUVVTSvU8JMNS/ydiJNgEokXDFTNUdJ
fkwHIPHFmR5lJKtFBgSPR09DU+BqOMmAk9SgRm0nEqx9lAJ8q2oSMilmuZfa2szyvOMaiHAPhsV+
VvQSfkR5qUgFqVImxVeg4eN2nf2YzT4uCKRg2htGr4CkhwDVuSoJUJYbQ1qYbgwa18oNdRDdVr6X
kgqSSTtNCHBDVuEJSAnXFHjyjau1SWYCkgxga8sETl+sA1E1Au6PhgHg1mkE/4Oq9jC/U6WqOlzI
qqPVWiIvE2RuVQm3LLIhpd0h6kmYREE+FHAC0RLi2zzNr2jZpppuxNhoZtcpBFWkO+Suq2HFjgnN
pt7X/ehoNYuzttDdeZ8OkgIdm8aNKsPAa8uoRwWQvWBRyJmutJX9PKqgYaC65KPupvISobGAiQxx
BkWhTdm4vhSXiYWmgggqDgxswSKuK4zToMDA238fJamcAm5j6MlXDDWERm1Y0Yf2g9E6zaAqYpyH
ct8C1T40AZSdVEXmphwB21k/kAmoceQNtuyCCpY7V8HIxrA/zrRrHESoedonh8bTqvaCAUoXbslQ
3vTfBCqyEXhFBmGz8QsgnevPpqqU1/oKw66KOpiKeodaZayOxLEqEgkGwcS5IG0Q8hYD8gVjIQA0
mkbBj7ulkScQ9X01Ms8EWtY6TVoLZDQSBfZrF5USxCBZBpll5nX6sm6Ae7qwBsofiyLhEYeSUtRf
8DHh6WxMIC5PWEdXCaLTuqiHbtXWUXkua0GCQfN4I5Mmh3SXdfVlCIt6xSJeOh+0L/6W1jb/HKEE
YnWNgQpUOW2WWGMZ9MTwI2XR1zIDdTS9FceiT+xMsjgGdJFXL1I5sHlaJu3plOYNmsPKbeZqRDSH
FSuK69i2FwQze1QzLzoqOtfMuWND0DoWrbqy1cBM9wqS6LgKssQmN4mrwlkeW6gtMGNmPNTVoZpI
sRhDE9a+sZzBV6vRBCw1ctHDV66VN8bf6qFsl2SMw5tKZ/kyG3A++aNOoWqWovLCMkEmP49Q5XyP
ltFVP0xqm3uGQwDdFpe9IskckQYdMqTjBNISjx6zhk+LunHQJZDK8APyONCGcUP1DQZCEyJcbPF5
R9I4WVhgPeZASDfnrmPNemcKZm4c2kPqaigz8KJXQSh1GKvPSUf0uAZf1147wlI8L1vb1EGUFMD6
d7AH91Y1XBYzL/Tqw0LzEvIK3KQfho4CVcmL8oi7BldBCDTCFqXOHg9wyNqRE3i3QkOeWJ9FXX84
1O1wgmTWrVVReodJRmMyU2D9gE3vqfGnSeHYbyDW+NLbqr+tPG8IoO4xwdaStCS+Di2EFNPkYOXG
uc19D5d1C4Rcnw2Hoo0qyJixTTYjlmCICzsEXU9zegjFidwe1gNUmohtyRGHlMNPKf/I+/EatWG4
YRjUp3NtMytkhRI/ghKLnPGxpHMmG7OxMau/jHboFikibRM5v82yIcsCmUTc+l5L2bZrq9KnJDfL
cuipT1DRfBiwyT64eGyyIGua6KqKx+pzPUD65ldDOwQh3iXsKchHfaxEmIHiDfEUsEH1Z5q4OA8M
lFG2aQGVPi9CxUfYhl351nb4A1R81NqSGpK2GoWHLDFs6xSwiumE686HomkLNw0bqO15VTBGbXQM
NVSgk3Oc6W3tQY/OTFW2Sn0O2f2Z6EW2AEMvRKCTSa4aXMZntiyqOe3j+oqUxgJrO+BlajuxrWl4
1QOnezVVxaSWlWVQH6qK6HaECVnGjWzbecnReNHUmod+zarxCGcR5NBx162FzuyykhoKk5F0+kqb
Rn+DWgy9TOuw/NZN3XTbwgKfdbIkJyxMoQoJnmJWDVVzUdDS8znUNo+92mVfgc43S5oD5RqYdmKb
eEQMfNkAFgkqtcoDr52JlUQsDKwz6TLjbX3loBgD8nfkECNDFykUn7/kUNs40yauV3jM9QXUe6ej
yKVAi0swuX4KRaCNYag5rFvWnxkX1peQ4LJrmnVgHEg1AqU6FqA8Fe1PMW3ao6GW/TrpB1r6ZavM
MhQFm8WVgKirB5u3nrw6PA7DuP4AzEN8pcBuf6km1VyCw49WoGzyZMJecwauPlnkOuTHSZ8Dr9FA
VWKmptFQWO/Ak06RV55l2f9j78yW80S2Nn1FdACZTIcN36BZtmSpbJ8QVrk2MyTJlHD1/WB5/7uk
6rB7n3dFRSlK+iTIJHPlWu+wCPMPmelUn0Sqtk96KfsvapxkFqfett3oSE7XRbpUcWY13adMbFFD
zG7MUQRVeOF0Jktmtcn7cM7EOZ+09d1K3VDbNyvMUREla2MgrQ/BpGAmbypPzMF4tJGb14gNIpXe
LJbKPkSTU99Zcm2f61F/43eyeBgL53loyGDKKSjvTFQOfuwpp7iKOuV+nax0WpI6X4C25mB6Ktx5
7s8Qu0ImUe4E1zLtdHgC5m6jqyYP1aEzg9ziuYH0CqMNKK3cxmiOG5G2d5012M71avUBc+3by6hv
egrh+uQY7SyXreybe2Gk9TFoo0IlvtF5d8wjpR9A2ObmqOtuza+bouqKg6Vbbz2vaepY52Aehu1h
hauc8vOeetiHqDe0PqqYtW7JqqsKHE7XiROQuSReM6XzbVVPJSTj5GSflmDr1qSza/+mHcGLD4tD
ing90vRwfPaKfAs1cUSrEVFBbGetlaUX8+jDfLrGbstPm1hTIIzV9HY0XbkEO/sylPm8nvt6bfUh
nwdveoysrCrjxc1qUDkNCQm6aElAxEJYkR+7YPAfu9WBoll8sZaJHfSufbNEpYHE0L0d3AY14fTQ
rf126NqtuCrdsUhQh1VXo7WaobyvV8uPNsH0t7ZpDo6NOmWu4lW5XnM/jrIMx8Pql37txu00dOyH
cBv6ZHJgs47SgeK7AbAvfYBmZbZkGw1ovmjW7dEPprK6aAvpdcds8ZbbqqB0PpSmMBcio1nEwQ/t
HODUL7VzWWVagROinVnBZM36yR/d8c7yIhMA86dyiANZCZ2sa+Y/O8rS3+eI1ERoBXTcdakjjhk8
/+QmpHC51SXjYE2Dv8RB7j+sluxAtPsJ0rgG1Z9GPtDZVmGKPwlCPRqRXNUq9kA+TXSsmsAJ8qNy
Ted5t441+9NTGbZNelH2ofyWzfPXbcuzpwymIouUV8aUCc3jAt1xTMNUo7GYepsg4etHmMbtul7d
+k6LYkKKoKNEIfRQceAL0NOm8ZpH3db+QWt/jaewkMTXeWz+HLN0OwVdXcd9ZoCyKs6VxDHD0h82
Dhv5IRpy8Rh4WutDMYcpiV/OgolNVizfnU5VH1XfDuFxCILsZuja7nHqBxiLyWRzeum3TRbEVmOi
y6Yr+4Pb9vUJPYL32Fa2c4zGvLuuUs+6dSsjr13lz0mXwWhUEWXRwXVTxNvQgufNuG4dg1nVzcGO
5n44Ksfv7mCDl/FS6QVCa1hsk/RVVibSH2YARQfJQtI1VjtdDj6DO66d5TxuKQ2VUneo+3NpQZ5r
NuUSb2ul7zjlOfwLv6oPRUl+wS2kD5w6xWkKIj+ZWpU/l0XmfPU925xM5UTnzo6aU6CC8oNV2jqZ
Gz//bLfNU13aVFIUbqfATcsv3eKOXeyJDl7CTvXV5IrUxKk2ZQh6P0GZKJdBZ3Z6koWZE8SX4r6k
LLmaF6f4s8pF8LVKM+dz5YjlZnZacfBU312KNVufu6B24T2jzahYlHZ/66epIG8lOO6LUP4pq4ZC
bG2b/dQ27vDSzaFVHGu/KDihGkqWy9Zriy4ZdGHGw1hvHYUAfKGTwBXY0GZWUXq3UCHuS57nY4Vo
g3tAWBEA/lb83aT1fdZEvirvsvEnNzhQws+1JteqsqtGdeMfiqotTyolhP2VgxeiILLCZb6wxso/
jKq0Lorec5/8UuYnRCDVFBerpe49z5QvUDuK44HK89RNqdvGHeKoGygMfa1WRGKxhuvVN2aY1Evl
jqZIBqlJbIu5RiE0ruwVNiV12qQ8Ib/PS8QPo3Kej205i6ul77OUwxVhzcUcePNfeDHn9NQE+Xgt
V+q32CIdGQ912iOYsvqmzBIbDvl5HOr6S6Bmk1SDGA61bfX23bQEzuNIlRed0pEcLvbHJa/PC0nV
FdGvXY6mR9JDKheReuptQEgh8sWxkikVfR+vje2po1YzwqR+gLaRicxhWmQ1nzLUBn3UVGD3JGn6
uJexc5KufQEX6Yk23T63w9RW927nLMOBqgL2E/WN320q0c6U1evZst2ylfc+EoYwrpy+EN9qOwgs
REpWaMr0RH/Yyti3Vd75XZRQbRsJ/bLlqFWSgAMXmjiHkYJfnUZO+fXQzmvaVNdrmALpJMNEAaY+
1DMwpojNkE3RdNKT6ovPWVbJLjssbJVgJnyjPdM78QTFecrI1drLCRFG86+hH8zsHSETi6Y9ev3q
VI+p7VrBfFZWWYwtPLW07PJDCajIc5BWNxToEZDeLGaOjWb4fzUWzhnmcSjb9RCp3HifPUrc/LE3
rNavlvLBD8Y6AmawXCc16hoXgE0l7BHHqYTZh1vwHQLGNv45aKyN/dY7Q1R8mRRKjDxuw2XdLCrb
tFx8jgjC8fg85QAK4c1IQmnu7DJC6JBM2TD11XkrbJenxZFXduWLCKd2bg4e4sO1vRYTw9tiXmbj
ukPiewgl0kcBT1L4R7/r80Jc2dPUr116EMVIjkPtkPUnpUJUGLk1dofKq7NbN6dqiFMVETHXqCCJ
CuUZSVuzruqUy9kVfZG0ZCP1Io9Za2RRH9WyyC4CO2i78GYj9QuPqVX76RyPcxpBvzmyj6As101I
1Em6eVbhVD9ZWzeMsdsBSMdyYu8cHT9vvtttRZY1eTaClGPnD1F+mLXbBibe3H78CIg4rUd4SHUV
Fdn8AaXrfCH6qbjp7FQkletPt6Wzrs1RiWa8HOfIPgtQ5McyMktw2ZPCBbFo1Spj0y5Ve9aj7SZQ
zQr942zP1Xe12WlFaJVNGvucoxOKn219GAprMSQIVn0kA6VCTEuFWk37cmwOaROaF2tLzapiJ0Nt
9hBWReUdeFdT+6dG+6XjoZwpDdrNmqlGEJzmR9IJPVxMuVfN3zPL7IgLGbXbJluVZyew2zm1Ts3k
hNHT5O5qudSWHVLL1R4unKELvtRzLQEsg9TNugRAsfCoUIN1uGtC354Oru1N4+dhW3TGw1GQrUnr
RP1MguS411ICbt1lVN5NLHvy8FujJmniRVTBMaj8+gqBDFTuNnmJVuF8p5q1T9x1Gg5h66HTDawx
R9W08mACk1kxpGF/0au6L5MJwOxlK2fN2kijj5Nld4xzUyffUebDysM+yCgNo2M5dctfVrknBVWp
shuLMDx8pbhc8o9B2eg96xJucUEG419pGXjFCyFSrGcxy/KhW0R6axor+55ph5kPl81cjCmi0rja
tsLEqrCXp9B404dFo/G6U0DbCIyDpiOaBg261sqLHhzgw+AQlSjaHEALlEoiK/5AZQK34FWDvGhl
WSb9or3HPs260+i29mdfD04cBWY75LreHqVAjRnTvGq9g2dxEXROwzxSobRoKKJijuZLZGgdYb7d
DKqKdEE8uER1Hi+aajiBREUQirhLBDHcYjEcslnMhF6rSUFhRhWkUyyyoScpaNfhVkxqusnQAIYH
28tUcCrHWn1aTDA6p3VsGWVT+cFXqfMwixsS8Pve2jPegU5ObUxOvRY/NGFL3MI15gcO9HIBFpqX
D1sDAhBvvlKIzuatXA/Cbgr0mobfyTxvuMyM3ajDLNS/FmTaRzcdTLKM3volIFrM6H1arQ51P4cP
g6eRRqMS9noKggIUqHG7W1Gn7jUCuip4iax0bRAhptG1ZeXuy1oX1ZWx1PBBNEOJJjF0v/V0T2qP
7RBEa1J4QwnevMhiPUwL+oC41uGYHqe8CGviL9qE69JxVyRR/uI9W2muzB3IFWoXjfxojWvVOF+K
qM1QCCtH33UpyvBjsHgrRUHkao7M1PaaY+OU+SdUE3pJODfJ6sjPD7nQ/Q8tnX+/CJRD4C5dehfW
jfjcrxoVwzzV6Eaa7rMeuy7mXSlgjyPbJoyymSVf6y+ZtdgZuZWxEovM41ZPW5MM4C5f22yyLnXJ
pj5oxCz3I2Laq9Hrm4SKvLoBFwgurNQOn0GMi4BlkPkvyt3E0Uh7eJj16iKN6EZEGjPaBbI1u7n0
ohaIJxiG8GIQeesftsgicWqKyJxbb+f6YdCKgwbcOmiWukx64aGIE5Fz3a5dfmrKxfmcp6v5HKWj
E6thsg/Z5lXHBpn/v6DE7IP05PgUku6fHZk6L102V59tfsWLLcPEucL6rBsZ3preKs5qHnc1+fSt
a7rxg5pslGTh2NkO+2D7EGVWRUbjyObMeaBbyoxBHHBQXIOiWTdL7+o/SsCOQ2goVHrMD1tscqd7
tsJaPpa5kE0iQfUvlWodr4vLpa6E+HOdQP/1sVLgQfqFA6pq5gPGiHQNPlPRdo160HLopHc/lnlP
lB9wX/bQWD2cKPovg162h2soleju5boO0XpeXGMgFhC+mjG/tKe8KbfLMC3X8SktzOL96bWyqy7K
LmxGmaRS26N1CGdPLprgVUX+16BprPGyjJzCt7EF9M5G2hjaa5GgE9O2uUSHB4oZ+7CcJynbJfzq
t+1IUOlVVZuaOOblaC3I89oGlHT1M4Szvcy6+dJUpPHlyazwo2waX9CKMl7nXHV/2b21BsPBB9YP
suOglrXK83grsgriTmWpA7nBGuyhQbIy2+z+4yzCkRKmEMbX+rkLl3QuDwu6V+o+1xeFKe/Kshum
7jAsvJfEOdpKTEP/MlXb7Kwxf0UVa7J0kpQs3lROZLhI4TjLKAGx3kci/cyO6nOemTno/5isbHMR
laVhxc9w8gW+ubZG1MTmulyHtPbRzEchdoxf03NvqVVYwwBCE+oQYg47oL2T7X+XSACVhaONguyv
plM7oTEXnqLsEV6rB0l5muPISMbZNpab5EUJRfebG3grn9hvQAqfd4XQdgKWEFLo7Q0U3uoGXlYE
36vXG2hYJ6w/bB01K87q4MXiXw95J0L/Q0dKZCpC0M8yEnunhJ3Af3tFkxeWm2uBUQANKMs5237w
gHUoR0be6pE8t/LsdMRv+j/ChP8Ljfx2qn9cV0aSg9Dj7UAhIp2311XT2gWdJcLv2Qo775N4qXr4
nEtKsyxe4ICK+zblfZiwDHnnuv5vhh39Y9j7M4YgjqQX8uaid/xw5s2FZZtcfLeCOuhF4i22731D
csCG7LYiqO8KMH7ndvdnTOj7bRsZKK++qpmUX0/E20fORHguD9wDo+MtI64n3k3E6Bd2uVZt+mca
oWDX565XuJ6OVtrsQWYN9R5kfn3Jfw4e/aePUjjEaYbn9Z3zKw/ytC5XW3+X/oIe4rQ6/uZUJ08v
kFHHIkyh4/TErKPx89kzXzt7nXV0nIvOVstvFsJuqXu7AlGwYvTcJQ0C4cl7H1qG2smL1Gi98FJL
aqQLoukuHWhMl/MOzmkp5SaTogE5V7GJXMFdeYWdT4+N8kuwdwsk+jFq8obiHAZcuw/NXLTDy6/n
7K2ySwa8gIx4YEvP4S0X7Jb3oWHBI4IMz7wYCEgWgT1VNpNlw7hATRstqAHxX+x0NTBrt38pVDb9
t5PlwKRK4DZce/gKEYG83TYwucO4ok19aZH6oXYp0XlAQs+rTR19LVIPhQzlsq6+NaXXoj3RqtGO
dxFapQVY2ufoUnaNzJrzW22x1fO1NKhEm98JMN6vMd4iIfzA3d/UyhL338scjFhggdtNvAyp68P1
7/VaPcEojIVqk6Vfe27OCpqZnwH6Nt16CKtttR4XpdLLIYKGzpJmo7q4bnLyv3SXcPopFi3PtuoH
v4mwiZBaRIbTyrXK1Wmv7C2q+asVZAMgyK+f/ztFCZHKp8yim7zNm+h8/JfvIgYrs+3ndlZfA2hI
mGxlw+j3MbUGOWfibBgqSBReVRQ1eBw/m36EE4W9iB+ZZRR+f5oW8fsNLd9HcQ5ZZFte5DgcGgSS
d8sCRnCgSujUV6XZRTBnoJry1nVysV6LYVqZjggwbXtuyAbWIMbrsaA3J+Av/kPWb6l1QYZWbs96
h6LvwsLfpVRGzk0dnavJ2x9PNwBpgbfv8NaD0mW1PW81vq4KcWy9y3sKZp8H1LVRzjcFqr7tOWwM
TixOUNKilFLSzsbwoMAmhhOo+/7sKlBgpFj9j8vjk7DWJQ47U/InOrQb3HlhtbuKalReU30zg4/7
8BTN2pmpuboNQ5Cu4MORc2qXTDlLG3ORSWRIX9qwTeUzJb3DIgvCDEUWGsgOMdev18b7EM7sB8Bb
pAwy8D2sOG83JVlkmzlwX183pxmoH4xrBxR9S1d29aWY+oVA8esrvo9GbkAsciFm0e9xdr+/4qDt
IV8asXwRFOe7p2GSe/hz0TAh4vHnHs0T5CV4CZzMNA7ZbfAq0fj1bezv7nkTu0XAKxZQebq8uNSV
kCJvR74J6AP4nea5kW0zCvxbk2f9BdjUE41ySl3nqNOgKz7MQ5gRcRSmvuyIU8idO5xRwYJDYcQW
fF2nof9ohK7DNR4Wx58fxtCyi6T3NtNds4jAwkuo1J3RT31n3+xkvvNDN+dkF5dpWY37zp/pt36/
v6lQrSj3tTDzb0S0zru4FgoOKNINRs1oBerJtyOu/DRvl34InuaptZH7QWq4yP3mbV+3kiRLYghd
YGpAFnBf9XE2/tAAWhQP+66YSnRGj6nx9yXt9gWamYtCUSIRIvsNCvHU17Mi9d68tWLXpUuzqw+d
NWzYnYHTs41+8xDfauVkSAaEUA4ZnMcTpInzu6SzR6+0dWXrPoVjLthbo8r2GxgtMe1b98c+pkfD
yr2ludm3OLFyDyla9Rw0Vu4geHSMt3+r6yta6NVRGcgLOON9HvoVduAu7Q2fKnKxD3HNGn84VVag
xUmFehZDsnJeMNzfDO1dlsnQIocXTThsFd52SL739mmNECxBPXXrk6AmZfpHjQ33Yau3ovtztMMK
HmDFc7g9By6e4wrLcOfwQIzf1Nl63BrfGbNTJKxpeSJL1UwHzJlg9Yl5I5q0hRWxxORSqz26TYTN
iwLrAWFtJCPhgsWY2vwfalSHqUAqw1SMYwDcmnhwtGyJHEcy//c6P3so3DsQ/irTfrdHQ9IFsqvA
9UIEuvY/Ul1n2aS/+r31aW6Cjujwmt66eWhmzEehS73zm8PffXcc7ZeU9Cx0bY4ldGrvJap22ZFC
KhN8GiZ8Xd+gMEYWFGc/8yNLJTvvmC4WbHrs1wL120U9py0pC0GPWVq0qccPgT9QTMN/yJBgwIac
H6DI+RRwHxt/NC0H1c/HlvULhqnY1GHLXmEX7Y8jq8z+IAD794I2WkvkeTagA3fiwQpsz5UP8/o7
da6M3uWzDH4/BAgSDm0V/llRkQ4OCGbghQHSfTohjFMlVJIudlreobySej32ufaxZEauG2Gt1xon
yJVdT8J4sSLbsa511lhyN8cEAtgRhcSfiJXsiyWdpH+ograrv+Nx3/RD0/mN/rZAYC33cnZs0MgQ
I5ynULgJOUynZfFAbnWfp6aL/QbL3o2wtRMdgPAjDBxmnHQadyC3Wxnn7ayRpGWmmtkM86YX7BzG
8kpZniLXmeSjj09IQl0ZZ1qms4qW3EnJ39IMoD1HVlknwVYv24YAmKWogCFWYEs4qNI/zTj5IB0b
y2yfcFG7xfMk6ww2Qo6uk6zUpx3uxWwcokNUuEuVZPARF5TJ46Hv7GW7TqPWts/4rnP3hMEizO2j
qrpGPq3enFXWUwQUYz4ZtLHjrTWMrfXAiRFM3z3t+/ppC2YcnsiTOicfPkZmq6tzWqADP20Impou
jqpud0EH8Gl9+OI0EOnY/NFJmgNLZe3/ijDTYZip6mVwSmDmtvfCA3WAV/vntIGcvEMraFXVGYoN
djj/C4e5GJll44hQy1vMZzNLGpXUoPKPNJ4cffvYtlKp4HKK6IZQ37SeqRDslnM2LvMNhqysKE4p
8s7Je0hbuJfLnd3MwhNrxRfIEOZt55tq3GsL7QUs6YNa5akGtL1csoFmDeelaDhtoMPhaPCTqWLy
PnfWBEF0yeJYrDRZQFpRYk+KrCvCNihC49/XboCR6H58/aZVFDU/o1mc5HLwNrJ/2aY+cuer0tcw
jBcO7rwgSNbSq6bgjDLZaWrsPDh3cE95VsFwMuFxqHwz6UrPzaT08sjL7tdFLSr4gBkcrO5EVxHL
VZfVtEbhfI+VlUYZcR9FuzY50KOXV89BlqbWBntRD8yUtfaE7Fuidp9715ZIdVDfOEVfOPWHslwg
Fo5ocpchO/5bIizc/ZbWGeTSPdpZvhb9wUazoMNDOyJsbD+7GWxTD/JZRxAvWdj3GMKDgJl1w6ng
BEngqfY/wv2TssR9H+05vcSvtxcGOdy6fyrzZZ8xUY8VX/A4jdZjSz8J4pScxywMkmgZOxbABl/n
n8dIN3xOvQ41R27J9PXlDhlxlgwpV6tzhyKzBRHnuThK0iviD6c2+zy3MioB76zJ0jwKq0WSJf9C
LRJRceiiINNKltBZgz4pwtybLJ6gnPrpeSzbqWiZLyvfOrRXm3TMbVgG+y0XPGmFOIaVxRUEP+pf
UsvsC8zXWJsQQq8W38O1uU/NPDt8lCM27BfuYaZbK2P8OR6thehfsCbkfM9De+w/Vp5MI5HIJQIA
ilWAzt0+/lw96Tbs6GtQWvvgoMB/TMbEqtHJzxw38rZdd+6KwatuhV1o6/HnVFuvH//3JL9+DqTA
rW4DFwlZkDgtqo2XqvBVoc+YtFcG3bt0t6jRW8D82I8U4FkXxd7rg+o2wFmQ0hHzbHYJg0Zjldip
0ED591EzdczS7DY1H3EVGJsG7Bcp3T4w7O9Jb9Z4CJ0TwFa7h+74MYOdYgcR117HlLsFNVqiutZf
nAvA6r06t18f7evyQKFZMz8+DApfPMyf/EXjrznrNHOg90gkZO7zzZUWCkH+tFkF4iF03LnYp/d1
IW3TOnGXDHL/K06hoQapzQLB6hrGfL/11wm1tgWXKu+mE50MjpbttVV5CSQbGHXOdkTLPi4FzN18
8yqyV8PC8y1mpOkvjp+1LB+kFc0+eD2T7N4PuDT2P+jO+xc5ZyFf6tbet0Ozefv9txNG+OVpqrM6
K060FWCx571wMnFRDWvgjNfida0U5RCNwfnnlKPB0NyOeVXjcwJ0XLxURcU5PzsoGO0nMreSlg+q
t8a2SOwhS7m4V+aoFFCqKLDNGsAAyOZVjx500Fs4Mjhf+V61Tn4ZniqSRbNeiWioTXcxys5umqSO
JF1u4nTIgA0Rik98Pke3wReSRq++a2ixVN+tuCL8r569OEBFPa6n+m5GewEosOiSqzs5iP2z36aG
KiBdt33toy/xd/xewHigRNd5PYXHuuGIbY648uGsoHY4qswXVP4l8QbPRVdVFz+NN5CBuS5PU15T
7/5JpwQ66V6oMmc6zuLHnum7sGbWB4SZ6fYs8rBbxicUpPniXyDf2Yduogyn7UEgl6sYUZUtg3f0
N3sX8o+QafzMMWpfNeBV+xJ/xU/DoVr4bWdy9/GOReHyhZ4CPZ/vC6BQKy7qDVyZl5VWbRQDWax+
cysg4/iEj1KDRT170wCi9gqybI5XY96YWiwcLq2q+o2/sb1CbyllOahh78kKvBQXBaVv01A7tclY
A0x41/Cg+34a5VJgV8qqcCRUCj+Fr7sboHKYZmq9ffKmQuxQgTuFFa6lsoYjhHhaa0b5ZSE9S62r
JR20Lu4iUe4gJfYQwk9QpcJHmACMtaZHk5ao8E/+orx6wABsOb5EH0+B+1VmtF9CCsRZzcPfLLkx
KvRt+7HReOk+56gjHBbf60yWI8KsO1HYBQYV+JYmDT5W27RYj5pkGlRhQ8rjfyXesr6sRW3MQCnt
fQyYNCyCP+XljlLV6EZ2LCBqukV99aM1750XaWq/vqMBDk1iTtJFi2H9C3lwaVJIpEjUXjzU4N9W
EuKy188gkks1frKzvswy/ByryM3DEpDb9N+juZh77EYpBhU8HBiGmiix3G2onjc5ubKLJ04HdDWj
43TklEHgodedWOVNGbnJzDdR5uyNo8g/Dz9H8vose4Xa20PtL3bLUPrD0/PTdBShsGTVkf3vm7cY
mv0TaEeZs7T84RzyHNviE0jc9g+mAnSiOVK579xGUaeKrZyRLaZ327g66oiQbaf7uKv9Jz+X7E8z
kRfsP3rFw/dwamWJNquGrXdcbYcfpjzIli5e7Bb0XK5bGrmXS9/uuzyzth0OHHDU8UWSlo2XWG9Y
39KGf7gDt9zvvPrhg6Hz234hT0ccaRCmPOzXiq0tyi3Y5eCIND5WrwELne/+l/vQ2cFoq+53EHLQ
vpby0GRN36Uxsm9EStMrkzUu+B1nmp5kexqXS8M1grneb2v6seGsruIcQbj9w62j3N2QeUARta/J
IN2wgMdePsA2HvOy3g1VrxMCDrwHvSr0dxeWHByrvM5dUQfhb4CvdwU9WA7xgRWMDgKu7h+wcj7C
IYBXu4951/ncdZBlht2wdITZHj81N1G/cmYzbbK491/X0juO+je2bL889BzazNf3W77HWbGRdNYy
BEBVr6GxBAPe5x92p/6Nk/od0MRusjFCcC0gK/7r72X939rzLWHVI4px2n+vEbsyXZf0KpXyntdw
7Cs+8vOdnpyKkifcIVdkn/wMjr8e9lsIwbPpace/e7PuQAiWn/v2XtJZuMC3Zfa4M6f+18Jz9nwc
TUEgjltH6vy7ef7nBbFIAhz4YeQCLkbvcMUq17ZTN3b68Cq0yypO/Mvgh53w587+9QCdHbb7z4Pd
Rwh2S0tEjASuAx317oKmLmXWjrX/8DNiLOji2UorYnXPOxk5hDhwVLrpj9OCfv3QTO0ez3/YSq1h
k5xHv7mjtyudO6KUCiMOL9wocPPvabE1sq0lWEX/UL9uqoW8jj1upiolrhfhXPAIIKRXdmYkOBxI
Lax8vxFECv200S+Oyv7k4VqhA5zBYrdij1Q9HweYTJ27YhXUk8nyymep1zD760G8f4w8OGkL24Mx
cWhP855l5dztR9dY810+VHtk2n4kQmrw2unjaoWT5M2H/+9QF0I/rufZPMj9n72x/Nt1GhiyEVpp
THc/jz1aeaBXtjsia4eXkDfi/HfXA/J3aJTBxsBnLDnH315PYKdwaGJZctzsVlOS5P1pBFXNvmiH
fo/jv77g2/gDPhtBP0l2IM59CaL5Ds9ELGoKjfjmIqCzUOUlKEgC8dXXbJjfbcF/XopHhwjBDyWV
fvB+bE3qNuuU+dnFayoye6AjrCO334XgP0b1/7s5/K7BrE0P1/8s8H+0c/jf9beXbw1r8j+NHJwf
v/Kzk0PIO5c4J6CA2Fysvv90cqCZCG+JhwxkhQLG819Wys9WDjRetnE5BHSX52DxOSv+p8WssP+X
i7GfNrNsHhoGRc5/083h/Qrir+xR1YEa2t3u78UspaNcOQhpXUSWJcu4KNftYork8Olvc/LhNUj/
vZPtuyCz6wbCAFUkjXSFjZbj3Z7YnEGvGPesC8Kw8wk8ELniZIf3zQK3/Jv99xbY9vZrwbGimIFY
Zkvsrxz/+6HMs6D2nEV6sTpddG/7er6l+QBGz802H5Tf0ND014Ojaczbk4lLBnufBc+GveBVQfur
AP5+SZhdryf9plfLqlMsdX033mA+pe1Oh53OA2tYomebM8I92ROSUeTgiDvOPn6R9tx72ZR48yyX
eDIt4ruy0BdRZ6wCQ7C2X1rCyU0fDdEZXWt0XjZdnBt/dRNq0faKAqn5WFdQwLWlxydn9NsriFd1
QpxS3KXrWNzJDJnBQWRtfl575IZFNgBvj0Pz0aW6+Qsz9/acV1I/Byq7tae1OC5B3SYTRsGLzRXV
rZREoCQvxfTRHabmX5vYuvtNLOWTaxdl/H/YO6/luJGs6z4ROuDN5V9AOXpPSjcIUhThfSITwNN/
C+ye+SVKIcbM9dx0tFOhCiZx8py914ZYU+6cLq0RglYyHJtaHfQmZl68dObelzrrOgOmrZHiXCmF
NZzSKGgu+tZnw4f071kvE2h97mpFgnx66GbaMBt7CmIX6ZnZfBt80B3uUk3YWpd03OidQi/b+/aO
uU3/BSpooIpoSntvoNqcFXvgL4Q7OvNwltZtvvNqD122irnPQz1FH4N4t6pfxt5rv+T0Dh/zoDBv
AtRtaaj0IXjNfZrhGzbNHhZlc25AdubZtOuljyqUMiV9KdJyJXLVdnmpl9hWQkgAzZlHw/10xp3w
4M8Lo8446zE3rSbjfMEWbGe5c8n29SadMj2Mp3y+SdkbbgdD778w+JG7ZtLFDnwn4NaJqcFrX1Xp
Pq3Tb3Oft/BFfec0CXy898bipNV24OSkdVyed2W1PCLg0a4tBCNn+sImbzNMRoEzS+paVGR5rG+0
ht2MmznHmHEQcI162FpzVpzpeTK+JoMrXgpjzsvtkixuvdVEFpxwCgZ61e63TpShws5zAWcU64VX
vurWpFAn26exJqZNUST3wYB2tIvbcq+1/rp3riZEswpOqmnrIc1zd+O14jTXehvHiEgodnQ/f6au
gr2meV8teJsRdpQZV63b3cSqNM/cdLhyJqWMjU+2Hbc2T8+EJhbVlw1GwZDfJxCtO6fXxDmjwuVF
gIgJubLOS4sH+xIRMcXUIsRNR2M7hGlww8Y5247O8qSNvXVhLqm5NedluNC8ZdmqwFW3dR2MYWIE
cjeDYK1V9ehZcWMeMnxo0t4IvIHzt9rNAB7EckRS6Y4AKsrN7LdmvlkwEURFUhU0YkxQluFcdu5y
5qtyno5loKOmC1Msmvom1hBRPhSDotnGa3scVMKJaEDYzXLI72xaYokoN2z3fanuvFmk28AYvATz
+QoC1WKKpo3T6e4mED70UiXhfjxNIAr9HZW4iUvLV4MeZaU2+7shH7LOptUp6EQVakluZOGsY4o2
k8mF22FehWjc1+oqweXlW5vW7Yb0NIg1iTGcJpTzxWzx/lKt1SslmBlgYD7ktDqcXQe3wXsFDMiF
SgV99JMCFN3Y3xYVnBJEx8FQfNFQPt0Gssr2vV6zDDeV5xykLsoHL57hx8aWCRtTja51AnCl0Tdq
kStsUkuDvSMsHFwmJFFjmpyDWWm6x/h+RmFeLYFxZ6ZNkkOCXP81wPT4dgbg/M01a9xPtVG3O/ye
1rEpoWVsRhurUDGW9rEd9PoEIXCwFdW41GHVxbhKMKw1p51t40z1pGfsDHdoorLP8CgBMg9rYJHT
hv4RSpY4Dr7iEq7CTmj1LVPNGO9drY0I76WqrifLbr/baAvP+CJZsitos+BlC6olopNaptuewfsR
h39wCW7cfS4rZP7MIyRj/MGrrjVVeNAB6NLWIeoE/pujieoN53X5YOliuiqL3GWcuFTNbVKlKC8G
6DMGi0fhjjy3ZfS/KvA9reCzKtDQ1w31v/c5v5SBu7LBT/pzGfj3n/lXHaj/xUfobE1RddKE96kR
/gka8L2/ePO7xM+ggVijnCgv/lUHGtSBBlHDFh/GMNaifuMCrlQv0yaYkC0GexuG2aYbOP9JHbgW
YD/srSExgQ6zbHB4FDIWvZufK5hETQCN22Y8mLjHRVgWAa1zeCvBysgP8BY6fX3GPZXVUZBiZ/nh
XH1eHqJCQOVL5WTquARQ2H4oD/FlLmB2JrFXoymxoFUugw+zjGYvqw7/xaECn7078ixO3YdD9VYu
DaNyxN42qKNK02C4MqTt1vLhgf/nh+JUrhpLVGC/9CsWgybYbNvw8qcp20/W0kW9APYhJu8zzenP
jagVWIUsiN/EdpCbAq3Qz5dvkggYSocTGGRxgNLUvMb8575N0o2SOs4hs1q0HljbkETazSdSEu7B
H++dfw6+6uq4iw3K758PLqYUI3IrBNp3EgR4WaXbGjPhf9Y34Cjo1wwkXYg3EFB+7FMMvJAG2cXj
vmfqQv/SrPElOlPnyW3eVlDC/nzxPrR23g+39g3MNWwBfcz6o39o7TmdNK3UEOM+mV307UX/nZbb
m5+AuqTrderiK/xkG/HraaQPaQYmHQNEKfrHxkicFrnyLbBAue44FPdBycUKmu2ff9eH3dH77zJt
One+p6Ort9atzA+/yx5jqDNdMe4tAgU2lqadodK4nEnqwK5ROZ/8pt+dxR+P9uHWYDsMdwcRFbsA
CoMVV57ISjDqXIl8AdTUvihe/vwDzXWz9cNS9v4LV+382gqlM/lxKZtTGFp4XaFCpa59aTd2+ZDA
8TlijvYPsL6KaOxuPDn7YVfaw6uLxuwEv/hhTPoVPR5ImAam2vTKa79Nk6UdZzB/GzMW3e2K5cIM
n4RG0S2fLEzGb64/8nU2j2j+ael8vOP8IXHNBjPFPkMpWmzs9d2/odaRW+BO6+gEiFLLBDCyOHtb
s5zsrzqezqvRwDXviQVGYpsEl3Qrk0+eBee3X23d2fKEI1n5iCXNAzTECxbm/UQFSnCBEwEih8Lg
u2KLwGOAX2zBC1Eu6BnI6MTR1Hl/NsRYY6JqEhLnSA2BfMANj+FtYxktXOkarmxtJvNpMpr9Bbxs
7bgUMHg7KRitgm+mpuqDh1Fl2oOASBEGVobIw9a8HWK6DPZU72/HZjoRRY+QVyvHUABvRmGGrNUu
7kflw563Z2szW0ux660Rz6gmLpvAWw5d5sHbsrHdTXEZn+n4uB+1vpP7vC60dXD2VswW+lZ8/Sii
igM8RHHJJ9e7P9+tvz4gzEooDHjqeQd7Hy022Oad0VHrRR8AKxdjivhDJ6hguhuXuN2OI4C1/+KI
ziqCppW+rjc/LwABuDUYEoXY93GMk9belkbyLajts96qbRRI7tOfj/ehN8LjCGqX1YbR+jouMD/0
e4ckkHgcRrHPZ5goJm2OY4IleOub/WdS0l9vUx+jEPhc0Ll4pj62Q5PRkbmSDW9BXzqnjdYZx0aN
3icn8LdHAYNKmYIvi3P48wlk4qFVginrXsP/1wPQCLQDig3/6s/n7YOZYX2n82t8uoZUi7iRnQ/H
KTJtMdw2GPYT9McI4juhOFOVRC4pRQisBwRcFje+7lnJSe8/9maybwj4+WxZWttlPy+nPn5mmlvr
cAm55Ifr13UNgCfpQRicSm+ruqDcxSoXO1uJzA8tjD9HowZz0+vN97JR3g3YVrUnmUaeYw1hJ1cw
4PzzqTF/+53osNNZpf/5C8I5sTUNz7A17HHj1ke9d7aBTlzPUovuIh7aMUwBUX0pHR5lxq3z5bha
GzFxMYXx6yby6vI7egF5UQCVXxb1dcwxC3aZaG9ntFabVmTOwUHoclLP8Kp08Vlx8fsf8N6lpKTn
+f/QMITsFlQzW/O9nc43Cd0KPCd2cp+yioVt5+VRTE+IuBxX8MbqqxOsQM9+5t0xNg6OEMDjEBCB
3KZ6E1w3i9fc+TTyFidG9OyTEKHaZI5UkWu8K0SJugzv+p8vwcdh3PvdyYaFPuvfv+DD3akEaImk
mYf9rOVwx5egxgVNTFCu6ZHIehb5EQBRnutHiPkyHNbkmD9/Beu3dwEdcqxLDAR/mX74M2vJ7IzD
CvgRoEvoyL1QVl159lADHdNfm1JOjx4Om2/DqnuRSZg3ZhpBFgQikQw7U2dfDxrCW4lrqiJVbGzX
0At9PzmwBOw8Mb7PtWGwVHq3nkXKFqrpyNWCR3gckOCko59pjlEelqZ59qR+684cCBjVGLaKKINP
zvmvpRtACFrMDLGc1eL04ZQ7po+IJWdB6PLysY6hjuVlpC24Lgh7sz6pE3+zbLuU3Ow8kaVTK37Y
URA/4dY9i86+Teq3AL8hb22Z05Vdgk+OtH7ShwWGIzFEDmxk2frHwp6m9gg3weFO6pM7wEfJI6pp
yJ7VzG4CgwXIKt3V/BMsJZ917n/z9nV1mtfM6ngx/TKqEwl0/ziHnjp6MzFp/tXkdase+a30xAtb
Xjf68y37Xnv+8ltREvoGfiT0Ah8uIRCaYcoyblm24fXNaFH3zLEVzTXRRtgVvusxPPWsnKJkbilu
bD8L5ZD0xHYtnzw9v72ZMKHxZoFxjA3g57dYNgpJJAHPr/IbgbaWrB07BfChZQS/OGn+9udf/puX
JrxpwORMyx0mW+vX+WHb4QK9TSq8ZPt57qd9gt8uXJBQfrJH/O35NehkcCdxerHN/HwYci2SBn7r
sGePjMRTTmBpahzsbuxrRzVAfEskqBgEyeVWxeSr0Q0ot4CITxdQGp88r79uyrHRsytkUw5r/xfX
sJrpMTNU58tIWLNpQrzR0C9wDOckTCpAUO1Q1fvUEybE81H/5LH6OJRaV2jWRZeTTd2Oy+bDvUaT
Gk5Trfd7VPvpS+utaXBAZsTlkBlOtUHdD82zQWQKuG0OmDZJtyudSM9b2tpV56VFSBSROpepBTbL
FGI0QlC+w+uf74zfLDRInFEJvdvzsLj9fMlSzc9mp3a7vTvF/W60F7ml8UpDNnayT07Jbw7FbN72
CD2gDcfZ+flQWW4MuKG8bi+WuHqDd+5dLzWe5I3m6v/Fz6IGRQblri21X1Y14h4X0fp2t3fMrL8O
HMPdNbMXnyIBp4v470bj1d+rx4+z1d8sYhyJtgglImyCj/tGc4mTvBk5UmbpSRSLur2tEmjSvN0I
gJwqe2M3oHr/fNDfnkr214y18cuh6fj5VCaJDpU1dbr9DN0mrJjQMDuuzKjXzeGTQ8FV4MM+rJpU
GnoQMAfH/fax4vahiY3JYnCL2Pi7d+48AyDOUlstOFXiugzdfjAjl5q8hIwilbZj5zhO2wXOd3Vd
+Q4PV2bRYzzGw1w+mK0s0wj6mQ8euASPtxEE1z2TEECAECO2YZek5TpMQMYP/oufRL6p25ANEkhH
GTuEs1h236cSzHu9ZYusC9BbUqTGHVC8xYhKmxHVDnfF5G4tmGTmUwDfr/ruwng3kw0QQDc9ZV5p
xStEpk/vh7Ix5iOpSwF83Myo0AnqrXFSkcyk7YexkMOFU9Wjf26LcY6v3cEo6x3/rKldpQDdTsw0
ggIVYCHt5Nz3aseLRjiEqIvJIbuV+D/jk77WmgNer5q4wQQN6wZy9EM14BPbTKPd5EfEkUkb+iMi
5d1cZHOyJZOz7s9yyXYyC92A6MD9MKiAYat05gke0Rzrp5U2xDp9h6o1o7Zy1uIqw8347EHBJVws
FlNIFlzT37ZOpnl76On5fKViT96C8+zFFh5r4N1g+/LBSc4SQz5F7LTrfBL9dmTXufhJ22RZQkDP
wb7ueUVty3ht/4F6DzDMI2O/BwlThlNZNVY4QD41UFiR+1n54zV93t0onfYR+GL5VGq+fiPQ8G/i
Kp8O2jrvtLrgcixnAiuG3ZR69U3s0UTFwrMtFgbypl0o9FhFtUtGiatwVqHZDs85QXIbZzTjaMwn
awfl7tW2NLWVkJ/4Dr23dwelbwM7c/d2QN4SFfOCNDQgdshupxdPdCqyR9Jsa08+L53LLMyaQNdO
xGdm5QPqqa2LPvjKCap+C4o4uyrQkIWjnhmnRNel55bierBbYDiXxQ/TYjl7RzMI5CTWKp2n+BgH
dhFOeTFSVAxeCDDEiYbBW64h0xw7YQsywSAAZUtxWdBdmpTdnxTTBIlfL0AbC1TtOYDHkCEUyQZW
Chk0869i376ptHTaGooQUpJ8lnDWxBjFJvDUhdL1BrRs+7X2B/2sTj0/mkXnRky2+zdX6xhkCdlG
Pg3rvdc0zrEvodJ5iBmOWESIGJ0RpNKkODGNaYci1tgVzvxU6SPRUVl8IJX0FiPGkzPF9VbpAY26
MX6qGFiSNFVU/lGOXr2TGlx25HZ3xF7GJ0NsEUKQNP5Wz4naw0iwbOw8AArGvuEGW4q86pIeDtY4
8V60yJCdibcrJ4IMZg2aeqfag2+J7IB8uTrUlS/f7AFiFiR7CJZRITOxzOgeOlgKbM1NvU8w3GUB
rOYGm8jG5OZ5rJDfEE+M4AyupmCRYOiuvrSc+wuckRntkZggysKAUoStVWtEA4dt8U/5m4bwRU53
/Lekwf9b4MAEeJU7zGaM5DtaViEEsVY7ZvloIzST77z3VvHERIhce7CK0hyjyl+BjHNjeP6Zprki
3xSejxm+nKWjrWmS+kCTtssOfc+Z2oiiLqPFr+RdSlf/yixz8y6u6iI7ktvXb0lz60iRM8lxyqSC
8dTRjEuzQX9x9Zh6kv5uu/UWYitbXrLfBPZyl1QpKHg50ZvW2QQn4NaWRfwW0NxHA1Mjztm0sdSj
Zfane+ZM1Vvf9i4G4GowvhL4gZxibJ1LZvrtigdT0YCfay+oWO782c6/SLItuRnLaQtiqztZVgN3
NtX2EUXV8LiiXZBeDumyE3LkTkitoHvCqdd961q72BWT1j15HSQ7SOMCLMAkil0GyO/RaToAaF6j
VOTGTiWicRl4OEpTIwpYt4socV0nzCm4juOaTgk2gYjuFMMY8cGGrA6wUfn/BSzEhy5WybL1nczA
XUrMXQY7GPRiWDEaPLZEMaz3oKZOEnynt3qVlhtCEEdzh7y21R7qwOYnem0RpKeJufBV3UI+SHMa
1Tmmu+Qy8zs/QuOynDcCFLed2nwqI/69rWfurRSms2yoRLoTUvdInFRD+5XWnbmlceZcJj2PKjkU
1bJbxqnYYWuF8oX0MLksy1biFSPy95KHqOOh4urShO9OiipA7kyW3ksvkx72Y2/cDRnnO8uLGUBl
Pe993FMHZB8z/Dizu26dfs33YYcJUXZpUUt0ebbnzGYHZ6r4WG2croze7k5aIw/OSBhtX8Tc9k+E
wpnbxfO6b42R9GQJA8nAggdM+QSK77wfAzG8BlhgLu2l02CuEHR8OWUOg3Hl4jh5JRnHZnjfmsoi
mcFSkOHPDF7LbQTnOgm1FCMh0LY0r1mhxnjY4Go17lqy1i/Rp8b3rZsilXDG5qubuEUk4CVCSoYp
aWwQBw2vzmiZ2wR/HcIsPY4SbZSnfcWPB2g13UN4YV1MiKq2iAKPWl1LLscAccgm9bFfoqTymVhY
XXkElwHYUqBryqOsUPFJWgn+BxxrPvmCqhRRvrTNuFl4zmlj1cPjPNO0Brc1vHqJ7YRxPBN424v1
Lh9T8J5tbpJdW6XywW7EiNew4UuWjl7c4LVpn608dW+1YOkwotUqvcTtUxubwa77pxKkzpXvDuOD
jqTmJlsvt9nH/pmTG6i/bcmBCm3eEUpEXh1FRnppD5w1P0/nKx1YyJu+ECWrTbYDzLv34xuzyu1j
p6dk1lqKT2yW4oaSfbqHQjS8Lkra2gkytyHdaqRMvHkoSeBqjmncbOi3DARruBqyIldrEGihrarI
u9Pc+MZO2XKB/R66+VhJCSw9HbmTFq3rWXpdmzuNNSu9RDXRGES1LM2VBkoZOO1ccq117MrkD1iN
X4cErbw1vsaeSeoVXMlKdW9akxsPdtKqSOIu/u4S9jeGPHrdNavF8taYeUu8jVkj+elzZ/yOE3Vx
uGYe937bclpc3uTDXleF0W9WEePdQkL5TSB0VjPPRcrU+t01nmUa/53ZXgg5t19A9XbXhvCTSzTl
EB+C0Y+ywbeOrGMBaGAYREeA8OKxI4hbv+41f2CNb4rKOTZzw8lDvX7OnjjetWNMpCFaAo++qbCw
fMeW/3UZfHERV22yl1h2DjYxBMeO1+aZ1dsF4hsvya5ce2h3bW0P9/CKAYov6ZtIGv7V0LYtCaGt
9eIECfy7tlzC1p5BeltA4x3C4ffk867mYseOCtHzHApw7jdYgacrihAchXYeP5ANbYel1txCJD2X
HkvipJNFTMxqH6kxyLGN+CfQ+zAyV23PYQv3UleVcZF6iIlca2G8rmfa+eSCkq5nJ751Y7M5BlM2
Jiy61bIxaoaNHQrOI6EoJ3KeYX/zbJ7rierP6sSrT5K0JnMHa+UOVRPh0G3yTBRNd8TJT7ZrI61X
OK4nHbnhLGk+f7GGblu7RhtOwj6dptx+pN6G6Ii78QXbMHOmRpDmopnHLm48pmUpBanMm/nRB3xz
o9ep2uHVPLgNkcGB0rJkk3XNATzqM/2/6gvc+AUtU8NJQqeZsNCzwwm9ebbTlQs9HAtNh7Qfa0Qa
V3a7IxWawZexSo9mpa5sv8BGmOfDLfgXMuUJCr0ZkddjIoq9q1EP6g2N6RkUbWw/B1ngPriDKA9Z
5j1MuV7taZem1IGUcoAoZ5SsmUrPMzLfwsYwj7G1GC+pHqsdjHF9DxwAFVKGfE9JHkas8wJgMq3C
ZJ7dU4oL+zG3HWCWU7PjcWIBbnJ2p4nbBXuwecEbIHDzcWptssaqYEG1UNl3sJzzcKKG3TmsXadV
PJQPhuN51zMwkp0jhwm/OXXhBncEhlmMBd8XRk1m2GJivuhyboOsxqcK4bImD6Zt53RjV2QuTC10
UgYIm2ABxDl6LgU9ItnnfJ6Kk0TVB1GQLLVxbO2smfPpetHNR5Fp1Y5HEcDiklOoOQ4FmTdeVLYT
35dFQ5lhy13BEphvyI/Obny9XyKI7P7pMGcrFTjdpg75nsQOOJdV62AUSlVgMLQol+M8N6tKWeO1
U/lawQOHjLdNJhIVcittMJkvUCqwXrItJdSLx4gZmjyH9pk/Vabt7h2DBjytNWKSugWcGIYjbboi
Ebs7m2lms6vzJMZvxHvFSaAy/cZBTNmTh3SIpQgldtDzkqt8OtQKmq/doGVkwEOK0iDO6PvCfBjy
FR8QPAXMTNnnPPdNPYZV6iz4nXDb516d+hsphfE0zXZ/bEzvxVjc73HfdF+pWMuvJcRVFq1Bu8cZ
re3AEiVb4Y3VNeATPyoRMjP0DsQC2iJOW8qh6YB9WGYnBCApO5KePngHrwCvxaLhNpcauRrJpp69
5pL2DWpB089RXI8YShfuUSfHYprX12bnV9duRh8Z0jwLKJ5/8VoOJsLqIU9f4cjCTDc1PrBDBXDi
9HlzO9umr556Kh6uG278XZW6UO6l5lrHsvV5owS4TXlb0jtbSoPorISG5LEhyu+O+pidaVGl9gl0
k+G1KkhFHsaBJsIwI54u7FX6OCwi/qoPuYGSuOdN39jzdDV0U/zVLKDch1CUNKIdlnh4RTWJRt5c
QHNsl8Kpb8tuYmEY0kk1Oy8BXbSzA0VHg5Rcbo8UZ+xEOm/Z3KbIUgmMIt7gq2M4/Jmgncoey34A
9NqudW4jjPWiiOTAt9zmDnKpqEal5bGJwee8yTO7Hk6zxRHsG/VaGuijCe1NdhSvfPICSL452hin
/Si18UfugZZSAggmpDFi9io4y1OdGHC3ryhaieflKml4P10i3Mb4q+wlUNNkhHNLRLGDrnEcOerY
4faPFB6Ir3+fTEdqCVxlxpNZiMQSZZpngJzasJ9o9haAh5BEuqEI6QVx6gFC1bcO+rF6X2Y57R6U
BaSzA7svDq1BF+jS7JzJ2IFvcE7nXjS3jkJRwSVk3opKvFt1mp5DP6Rv9SInI1gWcl8hSk/PAynk
m3TpjW5G02nTc1czABDP0tzXY10/VkaA+9cLOvKEWl+/U2k7zKCKbCO+tEd+9MGUOt+RqpxvndUx
F8+dp1pj/oc9MuSa8OzS+0/niL4MZ1GCVBUsEubwmrF7wdqpqIjnQQ7f8djn5T4Y+44BRlBl+V4v
MqItiJSkAaC4nMuhpv93ojLC5jbch1R0Tmq3hIi7PU0U0nnKnMUlg//MM8WGm5cw76+wGle4eg26
HnzfAoXlMpUg/7u1hCy92oSYjTbw3sihc3Rlo58wk+4Pqhqt6yrxpzO0TNkDoSbqXpm2/Lut/j8n
0mcaVORaPzRpf5Gg/j9YfU1N8/gHJ9L7H/lHgUoD9S8EgjhViZZliri2Wf9RoDLW/wvRmfu3uTLQ
XWYF/1KgeihQ+VM+ZSLONoye/1agWuTNEvsIFx9xJBAv/z8RoKI8+bnLCwsYF42BnhWZH1/vo72T
icMwTIWrIJ20QMlcyOuiKtdXLcvGadNKH3Rg3qF0GvcFKI9KfxQwAYxtUbfVcGdWtlgIiseAZG7L
Pu9bhe5RAiL0bzMXwLsLlzKvs/fh7ERiiw3+siIlIZgPuaaUBncfgV4lj/1YVjxfmwWguWjP63Lm
tSzpfMGI99v6zCG19ARjj9SPeebO57Mdx3e51bWQPNwnbWjkXjXSWwlMUJJ4+Z7lFaALyh6U2Y5D
ryJ1MwTdWYp0fhNUitcY0/xgq2DRKYTmC68xt3Snm4XUi2e9NdeHUQzyHKQqaSBmKtS46eWYLSAs
Er3cE8Ve7icJmS9ygiY7ugwAvAv6LzLnpaNjytA0SOduO4u96As5brQVwplWNkti3KtdvtDHJiug
5oPXipwlQMby0kRR8EWo2bhR5MFKWrc55KJhwK2QkJSEuyOZl81QVH2Uo5h8AjgxP8RLwwLfJ107
HacGJzgpDQ4/lISN0XyCatvBTDJoJJv0kGyjIEU+aTv2mkZ/pgA/rYmNBHAyTWQVY+/rHF3ELg8B
1dmZKZir77Pc7iith54ETcmtHkHBm/Xrzi22JjL8am+JMg7dxlm7qbnw0M7lucZ2pJLeBqVu30T6
CGqbuqU64L9PI0KMRn9nKqW2SuRNSPisTHazKXROdEInOTSGUr2xM9GfF5zV9CR5GnerwWcLTGB+
ZuEPzB18IGePJK29Neo+PYVIVT41OnFWsS4NFbZs08CopYkemb13ST+ij0YzjbfEjIH9gblNVr1u
TIbcJknZ7eiFT9vU64PLyenIxIv7MRxBh5+kQTx5m8aqCmBfFhmDTjpiyMm15ogF3DyKikBGwqXj
rzwNxP0BegpeUOMZNDQHIYt9IjpaeWU2HlVfeTuzBJy/Cep4uCUa4JvOJIRNhL9EAHXpe/EEZMfG
a60KSsMkgzBxfeOsctkPFanjf1mNbXuy29144wyLYUSOZMox4NGwoiHu7gjB7C86X19eSlHRLu+S
+WHM2uoQL5hDQk3TA4pmDUi+bFcxajPVFx0KDOxhTU5325RZHDrgUiODFsC9m3TsLrSgPpLSljwK
zE/ENIi4vCns1gwH+p17Kaq9aEjp7dnesIu1C/2a3RzNQTFZwa7hbQfC1ImN+JQXNZEyjmgvKcQC
YAl6+b02ivmI564Jp9WdTEs+2NSx+JbrmR1B4lGhQ7TWYYVPhY1tPk9qfgR/gmy3SIKJOZHp9UXU
WaT+lhA12fqN7pUayFzjsNBPxrn/e0r2v7fiJ29FB9vEn96K4TMh2lBusp9ejH//qX+9GHn7AXdD
h7XCvR3kbv//xYjLgpcfoxYb30aALvvfL0bb/EunT06qnL0+2+/u3X+sGRYR7TBIGfozZV5fm/+R
RfejEHB1zGMMgcnvMVi0zbUK+FE7gbK3aTv6WBe1soKtVGt111gAwJjLKHmNWXA+ySdZF1tdL8QX
0djyHrHtBM0kqLvHH87eb6bNxodx87t/Xw+YNKMawbXhckZ+/DZYp9be8ygvzK42LhImZJT6XkPo
Fy4EeFxS2eMXjwc52/SVLzqqxp4XHLgwz8YI69WvgRC0LII0JfymLI175jT0U2bXib8b0Mqm3Z+/
8bs6+Yfx8fs3xiKzKowchEwfpS52RnwZOB1xAY8vQT9JPXsvbaSFO+HNDQ2+eTLosno4xRbPJT5l
LnRrX5HVYRAbx+4tnYbBoMPYsgsSWQMhp0oxQXq9U9B3aPL0qhhJnyQEaYjgHgQPQ9qdQiCkRUDl
7Z4jlpbV/s+/6tfL4NmW7nEhXO6NXyTZ3qwRcgSO/wLsdvDQJCiONnZhcmu0NS1PNfXBbRsb5dOf
D/th7o9wYmUo43Y2uRf5y/q1ftDxOPqUIK9J6ovaX4wL+GrjBSHfiJbj9OHPR/ogC3s/UoAuaaWV
sGta/VI/Holu47x0vBgvfCwrzwA2+3KPRGs2N0WbbvUO9Fdo6bPPNMlyVPXZTbPqn368aVZT/mo5
wRTluqwOHw7veVYGdBULtdcVDqD20Xku8ICVe6B/w5aQoIZOH5d+r8pOEdhbNN53UsbgNQazfTa5
Vq+HOKRJAKUzUt1bfWvibfXn+XurMf7UNaJJQ4o1uz84lruMn4gmPqp/OH1YZFg2cIgBlvXstdr+
4ULp7ujUjhNr58YYV89ZD196Y2iFqO2NNcPCPlFpVryAeCOPeelAYRH8kYWIObw3gQ+2CWcES8S0
5PJ71lveKwP01Dv58yWGkPLxLMOg5SZCr83aurrof/6Wbu9nep8K65yKro0DP0JUsuAyWN/RjOjG
sCfS9FpWyDzJmEi9sDdqCse+3Zfrq74ou+qmLR3e/16pkkeV02KiwsFhQsF0T0/Aj2L4Tsxm1zqC
RDVqijgf6gu1FhrdWnIk+HxzuhJrJWLKtDo4VG03Zp5cJWToTpty9LoLBCJ34r2ecdfSxsiQvUS9
PS4obJSfn5VrGUR9a5+ka2m0vFdJSk9JuuGmy47aex2l1pLKWIurJZ++tUMnbkfgUsCsKuFh+OzG
I9ka5l2XGgruqadRry1pEb8E71VcVnfa13Et7dp2IEaI0OWjgR77NZMtGgnKs+I2e68M5Vok9mu5
OK+Fo4Ef6LJTpPnaqu92xnuFWaI6J9RXMf1khkERWiGPi8Y2uExj2LgREDBx4FVjKroSlLC+8Mqn
qdLTU7MP2lvHEpS6Ae1tKqYKdbLb9NtBn/JlJws/2WngwJ8BrKq34b1+Xt5r6fq9rp7WEhvxgtrO
73V3v5bggAGYrVNqg0xaK3Rqc6p1WhxU7l5MV9J7r+fttbS33qv8nno/QUChX6t1E5C97wfy972B
9b5PmCxvOsO5Qu8UJFAnqoqR/RqI+4rS0TSXL4PSJo+AsaBnKW++mXP1f+yd13bjRqKuX2VeAL2Q
wy1BUEyislrqGyy5QyGHQigAT78/0Pacds/e4zP3cydbTRGxwh+z3gI77Yeh0S993pd0h8MYLTcj
ubLxoSSns9lkJtiaTpfAIZstcK2Be4CkptWBsahPRCdUxTHzIdkGqo1I3xd6KIseCCjBqu3V+3z2
VLKdpyLoz4DuFk+UitHaqhC+SNu5WpLFdyOvjivw2DTw+YZFecCuKlIZbCjmoZYN0WLqAmLjuqAz
KGYTEtYYbnCWB4OKd6rwCvIBYlYFO6cS5RL6GHiWsDJzmr/LRGpsnbpZdPcdwDb1DiL1f0CIeKm+
1WsTP4rtD/7FYcUaHyvL6z0nC6upa5d537E1kxTaCtiXKO7GpWXj01Xpbi7cct7rXVc2oWNSEhZ6
kzMXN+jPUy1czSGftaZE+mBZbs4GJS91DYBb12hM70HPsrIMyoMlg76IcmLEHpcB1/eObY1pnBKV
dLB9XsL29yaWY1M9MRlbR9qPzHw3NBwBpH+xUusGIuXQz+ZG3Zb+zKOt8arILUFAw1FajlNsRWyJ
AR/AyO1MvW7FkWGGl++kUQTu1ucASpb5xDwfDFb8e9p+cjc0c6pDtmmdIi0ZYvBPSrqagFRc6k9C
vEnZQllZtmgn8jDsHR4n4XC4gddEBvr9+oCwSyEpCuyELQH/joAJNAw8PoKIpwmb07Lpp1T7Iun0
mslf5D0yLwYKJHQoPpSo9TwXyhwumEJg2CoSKG+doWJKElQK8IEACZK1I6LYqN4Jm66SI6KFYtp1
ylnSEynp/bMNgveBdAZg0Td4eIlrRCMXde4ClkCJYVZuC4t4+JD6qCglove9IHrB3GQiG586x1W/
UV5h0Z6qULj4dA6Bxfsxf8cpakKaKzkaF/ppLfuh6x3j2ehpIYV5Jwc67Im2nSIQ/Qx5yWSa1G17
ojPvkIQFr5Xerg9nlgFlegWijntIhN4P9XYFRxJVcWA17TLGiRkseCX/n6e7ZJSUW98IAKEJpI7N
+0wOef5o+ogkDpOdqeG2R8LB4hM11D1uEBddiCr56rpeFlIszLJfAE299eTXQ1eMTxwX5XMXuGrO
AjEHlyrJ63wJg3zk1WkKkae4a72Vj4Fx+xD8jjHV7KvkrjXsmT40q8GYcUjIRxhuEUo13SaFpqJK
mDQ5K5pJYVwHDV6mkDNiAJkCY10n91X5ioIkOJIblvobQoBzngvyEz9URU8oBTYEhlj9pHcnwTI3
AxMjzerJZ7a46SrduLSBaN/RervtGjSbmsfaF8FwonSEXjuUii0WGeLKbhrUQfla7z1/zYvcuZ+G
jurHlgKh/DMyCdHtqVQufxByuo4haQu3wD7At6KUTppuR4ZO8FlDqo72sBEkrtgMc7NUCUR+353o
rc2crWNiSGLYw4m2oUk7eJWU24ioMCtek0WLreBgV7XRfi8ZkOejb/BIRWodseEhKGHdUcs6Rkwy
qj0ZyF/cEENsPzLTWqPO0rvNvshgDJ61mWX6cQl6aXzrO6R3m9IwvPGQKpM/NZVGsoS2IiNrFcHQ
lKzhcCNMHKLqdpo9CkdHRFS+1+3tEk3jflEuN4fO6m65aaD16tvKneyz1mObjui4KceTIA07CZGJ
lskzK5HuG1QqwwhDZzdu8qRTwIRq9Ftmgbl9KkRrpG9GvVj+uFlYgc0vTW9pAX8MeSToDl16Ry1u
1G/AQtpIAnHn5ocUHfPDBF6w3MiBkrcoXVa0LzX7zLqf8mJxLqWLdnXTNqPu3tpGQiT8zOqmi6Ac
uGvKr6B65QI/vvG7roiMyZrkdiyIjrhZCJLnUO1JeNs5Rt8UxsCj7WfqFY3n7MpHMdMFrzzrZXdf
BaAhu8FsAjJYIcLI8B/ekTYo3yD1ZfReHNq+1VY5ordv7bigCqCNKQdicueJjhoI03bHxgH4LrX6
nJQc2STWPc31hXsg8T7gvJC5ittcakgrSsSkxKpU5dDfFgUhRhtJqu2uS/w82RJToB/m1ua9n13X
SwEVE+/2uir9L5LyN0iK5RK/8NMC/l8Ihs/fu/4fr6kU6S9oyh+f/ANO8bxP2JfdtfLGIIzAtvij
fyZdmJ/wvBCHxo4OJ+GVTPiDZ7B1QjB0Q/fICSMf1F1F3n/CKd4naAFXR0SP/sckhPo/IRpc/5c9
LEkJayCDjVIAnoGj/FW7DrNdVJlIDl3pDSfEPo6FEbnpTsz4NtrtHhI9H4hpIiIV5SECCD2dUmq/
DbWHrdWyiEIpbydR9z3h9GHitYrgNfV7uhED6tGtdAjqUw1muxvcksCHCZT00MWLh78hG+IlRA+h
0Ef6Dvm9NnDgdgzmfOs0tCK1sX2s/HwYNxKRNmE9vngxKma3zehIPNBuhpZcvQJHxzh20LO/LP24
DnHol9NxNd/Z2fBAyq1x7OuVaaaDQ2Gm0IoxZNhtH6mASc98BJxd6h5N27X2kMZNRswT1QJ7abX1
7aLmikpvS/+8SDmeMvbZz3EzW7tZdsm9GTBYoJ1Yz7yA7Y7M0k23hBIXO5feqYr5ei6fREIoJzKg
Jsw6fu3prXGiRfOlzoFcaBcab317Juuq6EPq1OutGGtohS61+6ec7N57FsTWQwwGAplNVq6BfWLg
jAtfW7bBQMoFigY7QstvbFzsPFuOOd9aHTWe1FzDl1N0QCeo9ZkVQbNHyH/2bOTJxpDcCZ+s+K05
63ax9ZibQttRNiC3WOxzr5GFjvKfzAffXejYLvt9oKr+xaY3AJA6XYxIG03yJ1j7U4nbVQ73wxnO
i2/u+0x/T1lhbQfOJcrj/jWuZh29hXyZcwrCg1mvvkiVzUcjaTwMbn6ydfI5Egb8Ol1q4hG9nQXX
5NUFCf9le2ERV3KpC0pGaB2p3TsxdC4ycC3eaok3vsdkbT/QrpBFjnCn87w033vS8WdkEYsbrVT2
/aKy7jgFxUZmrkWXjDGdcfPHm8JwgeIrLX4wrP6NEmn0Wr2XHxKXCLuT6ok1eyBBt24/pBDdF121
w480G40HF/HKKROt9YQAPttSxjCcna5r3bAfSy6ZQn5yO5j6FzXZw0VrTC0ylf7drsovnlJ1h1uk
ag9jBixfYFm5g1g36LCXM0SCSIbnRRvAdMa4iNw2xtS/lMNQ7nWbEq0dCgLsHkWl1JdELDW7VGqq
m6jTaJKnm1oip+EuR47XlxH9giPYQb0GsVFEdW5wGVjhZOCfGBvzHg7qfemCd11C8YB1RdKjL3kf
uGkThLaXtBJKgydGF6b72Yn9ZxE333VzIKEq84omkqTL7J1iHP27BDCC6jvMeogozb1gzHnkL4iN
R7TMpWvTE/ijOkxGVXY8zGtjNV3xyrztgm4RN348SREOsnkvwRiHR9nT/ib1jo3PEN+ThL3m5+UN
xjFr3HajO+1Qb93MtpUccspb2wdzMf1yT7IHgd4+hoJTbulZDvbYVFTD6LVz2zlWHHlWnRySMjai
tumJbvM0bWs0rv/ZlgAsm345Vexq96LvkpvcL1g2uybJavE8bgJ9VjuIQfI7piJ/mxyL2K2sVSdM
yVg0+hLZ9mwMLDVIrsgRPz4kdZlHiFzHjauIx/LH3Ia8LdtjllvLtmaDfTPaHfZGoxS3Cl8NVyBb
lue20J2D0/vyFsOA9qrEFmrrNOi52NLuhIwrXXX8k2ahxmpOaCfeTLoLtjUOoMO0xEvk8K9O6Frr
W4OtDHoJW5tw6detqW/JWrC8Q+6OPiOVbB8IwraefcdPQtdt0LA4BivEuVnIqNfQ7IVBkefvSxYM
+F49daK9CqRIjl+KHMooGYdkQh+JxpvQDDK3lvFSLGL+gSZ45Leet0scgcrYS5vhZoq7r7SiUVDM
ljDfJG5lbGtTHw4xypKwrmN5TovhCxOLu8NcPe6rpVW8pXG9bgsbpdywLNP+q1kx20QwpN0ZeUiw
G4XxJAC/97ST6aeUUrtQVn52U3goaZJF7jt0KBuDCTaqPJLxDDq09qas9INOXwOL6jw5uMqeIloi
9ZPb00nNjE1YXKOb54FUh9NUeWlEk/Nj7OJy8Drh3ShiCXxo3fTHkM4DSKjn2+x9GXuVQTF2YJkt
7JmB7jITOc0tk3UvjTqkTcqcQ4dX9DZpRHpJ9ckHw2u0cF7ygC1DahzxioBeDO1pKss20qlh/0Zf
KH1HZaOiDBH6GUiAlLzBTg5yCX5jr14ehCO/sfkZoiFXv5WlPUS6MRukZzDdGDI5+LIT+0EV1raM
/cuIapmtgnWh5hx5Ad6gB5rKy53UuouYs8eB1PcHlWT3E9f1GGPl4m0sLsJDFT+5OcLJKSXfYOOO
nbtzMAJsqTUQyCnHoSefZJpf7Hy+5tgp+7EdUuEel4xektu500UdmcyccmOmk4UYFgWmQJWo6lmP
XDB1fKJx0CxPZaoH2pvq6LOAmfDADVOHhix9zCuIeirTisKOPJL65z2uqifHk262XUZ84NDxhU13
hSF5rBzD2pgZvc8b3ZDld5wf1Ffpw9LembWpJVuEkMtnqxmmzyWtHEevz4zT0FZYzGdNoQssqRcK
jTkfjzo4FkN/UXENxqTfz6W+REbJiOmzr/6YMz/bsp7LjqMeDNbGMb3y0WfTcqTOqgPwcSLPCxSU
ui++sf/F1dYr576b/Xan/NbYWZKem03JnmkDysIFymdabxNdiFd7jtEEZOQGySbvrjgHFW5yscet
vgAMKxLv1IbZbVHo6BrrJJuhTKKezZnRbcx5QDPPzKXvnI65bQMi5COL8Ah6WPIiOc6dUQlsLt04
HMiBGU5FkmsHrW1dFn5gunRnIqm5oycDBUndL20K+49BtSZGRVI2P9D2RZrje0dbibFFO5s9+Ils
H7OA7RhgJlXh9errw6NFhChZU/uFJNQRymBiJ6uzLydeTc79Z8jkgOCHAGo984liKrj5b4uV2ju3
c9A0xEhdU0Qp88aHCeTzsOJdbY3AU5oacW5ToGQh27vYs5uJdQWEJa50Tf9gp7b+OY6TjIggxGGh
GCw/3xFOVo08Lr0ewg/0bwzeS2RxkU51QPOEl1Mk6jl6SaPUENNPQVXOBFSak/zYD0hC5eDQoddj
4AhtNynvsM/5RujCCUW9k9w2jqIDFGj7rAYPEUfiNzQB46986ApwmoiE8eLGrhCBBNy0o49qf9wW
0D7fpthPvgSsuV/M2fVOsZ1UbphSanrudJZm21gYIrgtkTqFJuXwfYnXZI7BeVzh2LtCW0RoTki9
aX1cZAiC7L5bjT2qsPMbmhwtj3GgMINbMnjn7yYQZ9jTRfXBeJoe6XIwInaY7hv1at0c5ugj4p1G
LCPkhL6YdEWWcjfTTvE4GLUVgYlVq58mj3I7Rcw8lUPkTON4ospMXeZOqMfOyyW+PzVRp4W1uoa/
+phb+ic3Zl0DFIKauJvGaGTUmmMflvWUbizipiLNTdwdgkHvm1mZ05nCx+XC1r15ahQNyCHjefaj
7o3uOaj04k0Y5OiSDJoFx3oGtaViQz/qDZJlj+f1pLfCfbCWXhFx29QHc9H5AuDmjeHZTTRXnsHa
H8shpNEQ1l6P/Tsvymqn3Ma5yQqtOrD3RrgdFOoZHszaabqM+qbN7lIhKf7MyvGSeZ55YpAYt7yA
vCzeaLJgYeSj5zMNE61torzM3Gi2jZK2s3FuNzW1ZqwY7OwEUBDTnqO3LKD64isxXs6y94pERWlL
lh3ksvrmllPig8EF0+1omrgulbTr36m//+7//2b/TwsnJOg/nef/sv2HQMGg8bX/R/3jH7BWQ/nb
XzUVv3/+TxDA/RSsdVE+7K1FtOMqG/wDBAAfAIGD6deB+a8wwD81FZb/KSDsMqB7Cz2FTXHt/wMB
/E8oDa01uA7h0tru+p+AAAZows/0rh3oqDpskryRU1iutZ75z/QoTdS5ASis72nsQO31gwTqu2mO
D9nK3uAAYP49EuYaBfHwhrlpk1nd32SBBL9wn9dDsFZumSx3UA3kk385hJp898b3hb6v5axfYvtt
hovtxjyqMBrnFKnrfTtsA/JX2PXGt00jshvPtHG9mu/2aIZLsq1QlN3qMAlp7e96lpWNBwq86rBs
Z9wYDbszXBwbvflq42xNa6JvKyI+8i9ZZ0brj8RTkko9v3Q0y1Hfvum0aHaCPQ6xFmF27p5bHTvz
ZtF7vGaa7Cxrq+ewilb1Ovs5yJxhoW72NyVLMtu0iHKDqKMD58GmSnzjF0y8vnbrOJm/sQj+jrr8
bGvDQ5FUQzRV6xwV9A9u8G5YWsTC8mPBHhCVmcG0Se2c64VlS6FhkpDzVmzHqQyZOB6pt31m7yEj
OLFo7JsvQ2DqN6ye7yFCTplR/baQqN5nedi6GKTdhcNQPTnKVlV9LSdbv8kzKoxnXX2tbIF1c+jO
gCRMuHoTNm7Hly27NLfuRIkl8L/g4v9PgC7i/DWO7f8eXf5XXPH3D/05pDifcLLwv0yCeta4WN7p
P3FF65OLxgGVg3fVb62Q45/65eCTjbnM0CllcJHK6Agh/sQVXWRaYI3gip5P9OZ/NqR4xipW+Eky
QtoMAALCEJrGSW/DqvnXF9of3bpm5jX2vj9XyP7G2g8lLUXhUs3tOSXzbqriL3MF7LcZgDpe9KER
oa1bNZ3LYrhYNVEUgRxh0zyEiQASjn+fzKI5YYEunutqRmpFAwF+sv45prLPD+eh/dCthtl1KwFu
XzqpVa9m71J0UCoylEZTk98Q8QJHJoIsX7xAH79zbZPZOR+4UPlHZFEGrz1l19/zCZNqbtXl9J0s
jsDLjmlnqwvq1EiWkIIYkk4gC41/41IG/IyHVuAhx+RqXwYsYMaWFG7tWbOdBssCguEIaSUoCA3U
m65MW3tLGNF0MegO3rKM9NlHF755QpHqc1lq08RhpMQ5a9BoD7nLEKSbVh3FxHk6O6PVbVr88t9s
wrBPQkG5OP5ibx1sim8STUfkGDFSYA8jdhFb6tU0octoXzDEwab2+aZuyuY+Xj07bMYT+6AT+/Pe
d0W6HboJtzl17WtOfmHjoBpb75XlFqsxz8X0FJFxgLIKKybxI3EgVmZ7sXvzrr2SGxrb/2fZ+vbH
QOPngnZbNe+2IPX7avKkA2+9yrnBtUhYWj9jv4HimE1lPIt0RZsLbNWrM3KN1pes6C4MtNBQHoNo
B5tYQej4zggPS7jbKpiVLbS+qoYaaqzAWHT9sQCAXWByXOluWswoiHWTks+A1eTeualwLLH1RCHg
IMJ9zfAHpqEzuD5gsI1YrwBQM7ZicoJXv85hJa/CMmPQengkH0CTR5PuDvoCOY1yGCmt9ephFetg
W7eS3vnAXAR9C20r4WymbjkFFbmyIOhGfTKFAYWa2Qsn5K3OV7Nd13x9vrAD0/yZA1BGO4nIExlX
F/U5+X2qhPUU8YhWwJlJbt769A7YWx+1oXmJxwKdQ0d3tzj0zQg7hhKv/8ZeFzNwvvLZ7MT5s0nd
QpEXWQbFWmvVCEnnajq/sH1s4xu8OfzsL/1KS5owa6FUa/XGQlDD4WqGnaZV7Ld0ffPuCmpZbby8
xCSAcN776eier9/oejQAEDuBC0wVGBg27UgPG0EHIn5VMofKJgcQus1W1NDfSGnYH/o8Q4vbYqpP
rg741+KhZFfoTJINXebYDyKjuz632qQ+pFYquyh2B4uuaXMVoQir4LRm1CZnYt7dz3afzdrr9Sjp
jBzEvphtbIesgDhYp3F5yjSyji+BBLJnL9dZFUV5ivucl2O7PJFoSepLXay3lCL59ZpQlNRd+hku
IyAAH6tUzX8Hc4rJzKdazaVPAuNtXhMAiPYAa50HrxJvvKyVsKkgMLu0bYofy0KQGttzRPphZaCd
2QgEn+VNPYzE7HuE5JDX2ORTOHl5r1CAmQs1Ma56RFk13eM9bN4tnjQr1Nnn+zynFZmorCJBgnx2
Ko3DXO6YWstW1uyCaCgrYYUQFd6FaCsCl4I5eOVmugkohGc8Ykrvl00hu+a9t4cu3nmZOZGLEFg3
mfLL3UIgNDiLcB6GtO++ZpoFhkK0YPBaBMX05Lsa9jNT8mCbUklOhgtwJmVO4+xw0VFtXjtVF/aK
PRJujGpl+Yl9WPZrQ8JeIXUkbCJDdGFUNZS6Tck6g0OX2wchcMXT38H1ncnUfpXgPmd3aOuRLyzV
nTIcO6IpwqRRubdwBbexESBcsJuDRQDvTV34SRJKZoyHymiqx2Ksic4Y89Xj5eWJ+UJ7irdDtDJ/
t73SOsaSSJNs9I1vaMGWV18Mk7fDQpadW+mm3612Us+D48yHNV47IigH62+qvUDky9fEtOnNbPOe
WBuAbzLGtGyDZ5Be56miBjmYqp3ul3NUCX35TpRQzhugiu7kO8pDUJ95M4jhElvvc551p544oDZE
7GochkXmt7TxIiFQxJXB4fSQ/yns2dkR7UW64FjIuxOKNTHNgG/P7Xys+sm/FErDWK6ZU0QMP1Fv
uT92xrm4QuTLipYDTd30K36+XJH0FVNXK7qerzg7teqMJiDv1RWEN6rqzRIKiRzNzoD0uG2sc5NX
uvkSN1b9qpJCPpHoc584Y/tIcTEaLtEZj4iMvKeK7TPCwan379qVJmAr3kTUWOtv6Eumkw2bsKy0
wrASDBCFtbxxVFUHvB9N0exHijV48dV+aoIyHCArum61BJVN4kTFymWoldWY47bXHzpaFoFnPT0q
Vv6jyyw5gT73ZNoXFF3qtEAk6gs1mmURGlcSRb8SKnBmkCuaYRfRCOcX+uDtzyahWO+pGegdUyHc
zLCyNKi0msPoWjzVysq+TEzvJ1UMw6VfSR7pt7dNt8z9xlBT44Yk+fRnBEXZFpma+USynH2ap8x4
yA23/zFSZ/llvtJK05ViSq90Uy+X/CCKvAoJaHsDtokfElrr6XSHqWIpOJ0xFlth0bGk8Vx5HDpL
u5OydyN8tdBds1d+L3o1ndslhZ51ZvMhS/vx3U8huSjGcO+DJnDupkEJb5NfSTW8cMRmU6Fyq8et
WUEz6NqDDTm59exBoRwpEK7Y7nRcU/q+kJdoh07dvMQoA4+5Ll/x3RLAurJ9HbSfYYoDTebdWZsd
+00pATmIKEuGBkmuEW0pyakTtriz/Hq4HTy5Rz+BS9jDSpnoSHRRNzboTFTS25whMJqZ2BY6tcYc
eiY/7eKu7KUOjVkS2Lg3C+NznCGtEUjuNtKs7bBSGHndqSjgdOBEO7Oxo2RyKZy3gnjZChtHHWAb
RCoJMgA5ptlYDz6+5Xs/kP1TjZqVib4aa84H7CZfpp3mwdLWEqVbM4gXd2Vw1/StrbGyuoKchR3g
e/mUZjWkb7byvyaRaVu4gqyLGn3SkPW5DhlFXZLcl5O0CMOBSdZXTnle2WW4FAYokpluGYHGfTp1
abfty+DB6nWY6WpAUN+bdnOyyqV9TByQpXBe+Ww6pqC2k5XlHla+O01dfStj9+D3mX+uczG/6FeG
3CmHV/JP3jIkb/TTGuSYos0VL2MTIFzqJrLJ2846uiv1PkH14UBPIIcGl/vQywyWviSXB/WkN7jA
fiuRP145/Wal92n6ZnYskkAQA10WN42y/dcm4MTHZpJPcVZ7O3wYcRYxHaq9TwHPti3Yp/txvNEn
SRNU7FYd1Gxik3kkuhM+cLqRrjD0tEJb6opy8Znp1rtiXx7jzbdsBcT8KzR2RcmSFTBrPK/dBxJp
aHGF01ZgrVghNirXQNuKFXhLVwguQ/YIT+gPt4oqxi1BMX2IKI0UnhW+y1cgbwEptV6Y3/Lbvios
0klLkM37DMFl2OVO/TiUk3Afi0CzVjVDgDe+hx4Hl7Z/yw1TF7vArSpeIJ21YO4a+Z1gkhVjMZ0R
DHTRPOQBcGjnxw8dy4Bbs2ggxKvZEm9eORLRvFgZayw7eBegrI8LEstmU4pkR3PBDNvsOJe2gqLd
BG2rbYfaGY5WXfSnyWgJG6pS0oOcvntOVHmkePjU+Mu0bQOzvSu7uvtKAoqOQ6yVRyJ84xsp/FcW
aqRxQOWMnrQfMvJgCvicPM93GZnbxZHMKJL/0mBZIHZs2WQgZFWd0Q7mLuS46s1vU15CmTLkFSMW
DPrcrQo+tLLi5ZwPUiu/zuPU3WvBvNxp8HJpJJrUGX7z++a5GeaKrH+ZDsi/b4jTo3QAUvOmTSzv
sTaKz41VTMmpKlovPhPp+YG6ubmdKHwHXuFZOOQqBaBfsjlHlJkl3iOeAEf/nJb8JBUlC1V8T5s9
MqwUHQDOT6dRn5eEJhDaUX3h3Quzae+Z/Q59yQyq9j/t5P8Xz9AqqPl5Y7wGYfoEdSO1sQ2iWX9B
ukSghtkUrGs9Ke2DstiJOmliPi+zR1qTNNK/8cY4vyp8kAkBIILtWZ5us1RY0b+fzA8FwbbE33c1
WW0yOFNH1bx3DMwfOeVJaBnr4WtS6LZ9EaM/WAcpXSueQ9Q+SXmbORmSWY0XG/lBZcu7qzC01GA5
jtI0glfIL0xYOSEoGxvvE8u20kUDKHQrYEOPB/nJdDWUfe2UwzXAc7/3TeZ81M6o+qcOIqjbLfB2
qiP6Cov/l4X9RB7G/sSGTcSOxVpfsBdBG208UxxKqXkxEwKRLNUPfxmrJysQrOj7loLnEEVX866X
9jSdsd172jp26mywDFQdi0boxI5yPxKHqC2R+5l/KOnDaAz3RiYGWtjO8Ov36164dFvjb7qRV7Tj
rzedlF8bpMYnBBVw5pebnrNCjt1VV+rM637ZSbPVKGYUbNf+/dO1/qF/+aJVPI6D3bfMX58unwBv
DdVAvS+Sglvc+MjZ+6rl/vDu2R8d+R1rXMrEJoSk9Ob9P/12Kjp9mg3ogg7ImvhFTNZos+HBi9FE
njXms6sU6UxtSsJRVcg9JY58q9t7bAI0VbJt+/dfbqwupL+eO/ZDZHsB+efYsX49dzIe0CkQsbLv
jIa/jptjsKm6b83nKsOWvSVKnJMfSWQ69aJhjapLcirQNwmv2At7Mp6vB/Rf7uRvuBOwrYA7/3/D
m7fp14Tq4urndIY/PvQHvOmbn2zDBFaDK6G3lBqsf8KbgY4JFR07aeykZzo2Asg/4U3b/2QQy7CK
Ii2XYXYVM/4Bb9rGJ0rBdPyntrEWr3r/UUHYr75Pyi7WTlW8WmxYbEDJXx70dtImnNYdS0CoVLCU
UZTptJcOQFCc6EQ3bkgZLutzlhuaermGLk4kLjVy0wWN8+GlY4VnatYza0Q1Q2sdFmjqMwGBhNmy
BQ5ivNMbtAeMVz9d6fvfX4efA5LXI/vpJTF5MxmHuLSI4h3H/PXI/Q7lRywXeSIrYXo0kooogGuI
CpFCFyKuAef+/Rda/jrB/PUrbUIsvBV5RtrFNeP3P01AWlpYDTI2cXLd4Fz3npaFdPox8Ga2jVYA
iYPW7g3J6B3QqNGiB7NHz0Z8NozUgYvEqA+xl64w1OhxVSo3XmGZHlyXxQ3YAdlL031Cn9szDWZ4
GOwV4iX9nHkH9S4wkpHHjDytbHH+ONMAXEiuFddac8fpsVgIXAJtcj4IiwYYylqfrwpIehWAzjFe
C4Uz/k/jhssdacOyJ18Mj5pG3oWbms8S1SDF5BZDrrQIYZttVoHR0jfGRYIfApCKNUBYpQG6fmM9
ctxwhA+1iTCfDUNb1exX400ns/ZdWw0awiUEDVNG6k/IEEzgypEMMXIcTCL7piuWGcxMkPOqn3iR
rZNgjGk1EzAR5UV3YhfkmRc6hOgDdb3Zbd5MC5Lr2EugbrwmYHuaiUD1cZGV+axZ6CsociDU6otl
9ly5lPgRsZn7eqqJ/mEaCUcScoBUCfkxwWhHftsMdIZEZjYy++Kb1JFd6BkG4Hg0AMTwobO+sJW1
Qn955Xxc8b9hdlk2DKsLOlDIcLZt6j4k7mpg1buWi5TONnfBtfu+e8PrMjZ7uoqZxX7HYYlK5bKk
Gj7T7eT0YHXzQkAnpj0HPwx5RiCoy3pLvPXiBG3KuK+AKE4B1ScG3Z+95oXLyCo7EWp5IP8Y2Vo2
8fJaVFX42xbtAzVOkthUcBuDo5SupzzCnc0CeIq20cJpEb6BXMzPbm/2F80JJqi5LLYJSXGG+kNk
vXM741R51UYYSDU2xb1l5eLDRFi1J4TV9kPymLyPSuQjq1kdrxDGphpTF53MoxrBR5MMuDcsizif
j+bk4p12apxBmtt2/YOZLpq7dfBYkOghPS6vSktX3uk9UsRd5wgNWWg5IBxaW53I3LW2GU+k+RXT
I/cuRf6hfszZzGqMH8vsRzOpiSRL1liZW7A8qQXPSIfMAixyhegBdLg9Ra6xa9Zixb2lMBUY/rqC
4MrwcnlZxUuZN/UKQwORdG9d7EyPEN+8CNricYFTszHdm5zFyckxVwYhnjrQXUIA2VfE5nRvW067
Ry+IN4LtApceoJNvcaecJSDQAdTDNGVcF8q1AasHR9anKslN+YyrUdNetcFb2jNKJ03ez1PAkRSz
xfC7lGoOXlD9lPljPGZyP5WQBmE8WtZhGcnY3yxzybVE9sO1nPSVTQmuvEajl3KPiYNFsM2okhyb
FtLmdyCbfFxuXK0FvMfuuL4UBL7wV34nOCq7Np/TgRDi0Df8xH2bCn8w77I4YKDwwf/rr56ljAsO
WQBjv1iXQ5hfCOH2YiGx8xiS+PGNM4j+mxX7ff5ZMkIQOTbFIMh3dVlVMM2TwPMYefD1BOFcKRWK
M7Nj13rc876Q/8PemfW2jWxb+BdVg0ORRV5c3AfNkuVBHjK9ELaTcJ5n/vr7UUmfkyjdDvo8HzTQ
SCNtU6SqilV7r/Ut/SYCmDC8d5AsxV8sYFVGuZBjiV8t1dCM3Ka8fyakN23kYz/JUM4iyclxH+wD
wwQgZOkAkxFT+dqncJiwboW+c5OZmvsBfR8V0El/UHBZ+iWH6vZpduqtYxSzK7aW9dJssRXgBvBW
pufB20sBIy84F43WCrOktRN1D+Aol1Epwvd+QP0ZZqZlZ9EiL2b+c4Iyp0Cw+a62sDebqfaJjgV8
+mwGByI6WoRBPzg7PTb8l6T21JfBNz3ybavstknsY9tX5biOk2o42bnyP1lml61TXlKrPKvNe6f0
sk+EQaTUaTTfo4eFykxrVHXn+jBLVRGXyAURxV2HhZ88GVENMk6rm800JzyLbhiWWYXBssP3ddsl
U3q0ZIfoslfJiWW9+IRSNnjoZHLXK5zA26qs5aYcy2FBbk627bBOPtA3SJ76VNY+BoosO7q8wFYJ
cXqHRLjxxjElQRQAsWmKKfw9YWfmj7x0ig+ZRfkT6m2dbTCN5+8DcJg82jTECWDjg1zSghluCnsw
F37YpVg8Vf01rEBGJ62UO2OKfFyxhnFjoRKQq0CzEDYMI9uBVV0Z3VUJnnDrJCVq3Cgx870CNbzx
Lf0UeXmx1QZoFRX3+CGKIUvxlursfTZ6oHpGXCQ3wNS9B0j/9lbAn9lQEsGcG4nJ2QDAtG9AQZdX
LNi4Y7Ns3KMxc/dTE2OAriuiiQyMhSXC7V2Q1fZjF3bTZ01LoiuEMtNVlVXE6r29Q7mgR7Alok/N
P3QbXE4tl3mhZQ6XMkoK7zA0KOIoDySk95m8hKSonFWkdfkVdrvqN3WAiyPh+aoWDXoayrpBs37e
Nf2wK5LeFKigt9wDzDiItzJkYSgagy7Y23d3cfw/XwcDEW1rdns0qy52Xx0R4m3tIoGT8WztVXN3
LZ/7nzhfWXr++cWURhwT8DIOgpfnXErqNWHZNq7NhBjpPKezDAkpWZ5LCG9f6teNLBIoVAbsxTXw
DpdnzdLHSywGzT6Y9qjfZHMP1uqJCYXgC7lT5c5vRslfXE/nHKIzTDQbeMOFSIrqANM2Sa3DNLej
vr2CsoAOEah2oPirGqrm7x7nxWme746bg5vDSwXB0C+bdexWEl9VA5zUzthdqXOrlgWVN3CGXxdl
E3ozcwl9jT9rIuL18fZD/nWQApSzeM4ULcABaRc3DRmq1PA42AfU4zANe2z+g06j8j+4ioKahwAM
LfRlvFbiGT2B4LV98JuA0gyOu60C7P+bsflX98KB0rEsCBtMvPlh/zDhbNACpSW4Fxdp7sqmDYUw
FqPD2/fyF8PEmnsGSHf58rAJ/HyVGFdHWIS5dTBwBGyB3TAoQBBjvx09tAxNgZX3N0e6X9cv1nTW
MG4LCgKX/fmSWdh5Y5/Y8iByz/6go6Y5TNqsAWiT3F1nzoi+wq4nhsjbt/rryjJThDA2nuk3v8wI
wNAhuFjLOMQtBUIvZ51scJPA80BH8fal/uIWGRyKEiBTnSP/xWIJz6TiUqlxOMfLn0UU5+5+Ihkw
WM6d1TCPmrcv+lf3RyWLShqhemitLi7aaWFmBuCoDolNEz9LYYsnmhNsOej8dqaffZY/H5IpDCtL
Sjnn+vw60wIHNTzrCaj3Gok+cTlWj59GS+6Lbqpu8ohW/8IDM3g39OzrevZa9Q19isHbSFFLDhe5
9Zz4kFH1AMEMhIssCe6c2C6S3zyWX0f4XFFWhKVSX6RAM8+zH+ZRFlp9OAqPET4jFmhGh8XHaBC8
L7GxMdQI5fvdu/IyDpiF0NVmxBOvZ1BUjpo/0w/X9BPqJR7vONQxgr3u4Mw4xGYYms9OpfPKDApv
Hu9RiOKzTcqPXWfNZA1YuvdlbZQEw/j4PDbskoDGjzoe/reHyl89E1ZKxopu8t0ZF7NeK2mJdA6z
Pp0cNt0avGXdF+ahTpAwLPqSVL23L/jL2LRhbzAbZuiYI6l6/vxAyrCeN/3jdOgkxPKaoBN0EiXc
Wd7snMb/+cWoGyF4R8PM6+DiYs5ED9wv3fEwwBW/IxTYPZIOQKXI0gqOi29f7JdlmjujTo5IEVkX
y9nFrEtjoRe43scDCRgcLL9pwpiInBLfvtBlNjaJcCyX8+bB4uZs6mI/P0M6eeFgF6pnB1EB2dA4
w6EBcOomfvJQ89RXBcZLqJyzdg3gClylpFAm9rlkfg3m5XAPNYo6geg5LNExmYqPuJqrnSZsSllU
vQigSebqR0+jbtr2xDvfNQgbSE1/+05+HQzWDIyiYOpaYNAut0JhNjqFSuv6YADjX531bylEq62v
jb/Lp/xloNvWbD9HXUrBFtTtxVBofM1oCBKsDhXcmz3cDe4fO6G7RmmSX8ls+G398GIPJHmtIUhl
6tPoR6V++S1lU2rqZWXJg10O8guq1u5QSShv54KIrWqqOuWUWE/5MBi/mWTG5RABWmjYKGURhiGu
ZCc0q1x/WHeQmjeh7MPooOtUkibyAB07JrcRRplpLHu8OS/0c2OA7HmtowebW0uZCTRgZzSzQPUs
u9TalCridCarkLg3HyxagKk0YBhHFQ2zaNvy++9UQ8ASv6kncBfrfBxRuHTM/GSRDvCumodXIngZ
bAl804tDV420vgy7BuYCKqRd1l5M3S8+6wTDskNf5/i9EV9bmoAQoelxeuqpNiAaasR2IIjrLkeo
NG2JDYE13zUZ+C7yfrQjZWktwxNmtS7olAppWSxxRyLbmfpVPpY4VrMpPPROqC/JO7FaFLx6UGIF
bKFnY3/NNcRsz3M0QM6cOSsx20JP9M/oY0BeRCJivgCNn4uhiKGCO6CD/FmJEjCQnVOi3M6t+2Bn
dzGnoqyc+NuzBvG8+ewIfh02bjLva8qCuRZkCXEvVMvDfhnPUTiknFeDi4jGEcN9MUxpcGemyPmO
eNO65lSbNV+IQdBqtc71tIjv80njfVG1jQ69RrPJuNAM50iOUU4WS6HXn4daowSG4seavph2RmOp
KjH8Lb+p/Mjb4Ae5dXhCPR/3odDR5K1jI5LHjqdJBEmB2xYdfYMw0i5GLk8dhMpVM9F83KINs+G9
mjOyqrUDT3+ZejPbl0PUioeBDFRyBWZx6MoFbUUJJ0hMYEEZTuHmXg8FwpCY4RLccV7NUdlA1CoA
yYZy33VI/+IV+aZiORHD2K9sgyXcmnxGUIb+014Yqg/VUXae3u8DNGsE7Qx6F95ga6Km5ZAfg6w1
4QyLS9Olyui3aDUe9cxCcemEFgOMrAMkqCKseDec9wHU7Bl9k09HdBdgUg8Ouq3M8cqjEOLQmodp
+5VsA++OHi7xAecSnJW0fBgzoAsn0RE9h14Aq6pu6x4b+nla2QZry5k01iszcp4z+vckosyYFhhu
Qbij2ktt3mgky3hlW4yi0rE5mdEJ5bkadco9oKRoX8aQvIjNEFKH/9aaAZDxTLd53kj4kr2dkysJ
xTiaK7EV5XkIVRx/Bl2bZbvz60/ZLUXGgNoVQjxFP2IRg8WINjk5I/VV6iJx3KaFoNOA8pQHK71O
wu5yDT881ed2rI50nPCWxKjvM9Ich0/oDU3RUeixoDY5uTu019aQ6I92FIEzaysvHL+QhsGQjZzS
kKdRL6gCByN7Y5P51yO5WVi0AQjIwDU7jxVJNwdztWxM9Z6NeYx22YLwX6DgBJKHRNHzppTavEis
6IAGlGr9mFCU3FBBm1C+yUh6OFa1gVIbFfJmtmFObRf13974/+2T/qZPigBkfn/+fZ/0Cnh9+xqP
P/ZJv//Qn31S/Y8fm6RsDP40gbh/WAp5CSrR+ThB5eJfXVLT/WNmHP6NCQTU69y5B+5LqjY/9X//
+zr8j/8l/95arC/++8dW4+Wunb2ppuOotVyTzapuXG5S2XwFlUMi6wGTeRMsTVNXJ0Sk0wbYPFC9
UrkYpF/gzQ/7opQS2zI24nukhM2uQvm0NUtiTrUm1LTf7DHB7PDi/uG4xUfj5ixqK4ZtsNU0Ls7M
Q22N2E8de69geea3rhtrt85kt3wGjjbxQm/zh1CXQq5DXNKNb7oL3r3gOgbsv5+dLNNPtW45ZbUu
kFuq91Mh/JsxKPGJy6DWP6akKWLmTbqC8LjOFmS6kNujIbmynFqsJO9gZ9fHaBGlFmdNsNKRz8aE
iOI0rp4CYOezXiJlrrlWUt47xP2MKzgHKClFnFFfq1p9nRtjtIZt+1g6RL+1a7d3zLtJt1vEzcAh
qH+nGBUSAqUWbR+VLyk+9XvpkcyECmKWbYVBrmGgjq1B3xCQHCSHBuUYMX9nyVfUmvKUlbxcZj1Y
VpGq6fliy9alOpR+pG/b1qxfwfBXty6htysb7TKR04cit+tHddaducO4VXXbXOG37g6D6AQG/gmp
WuJG9k0pzZG8qQCFET4a4slQtwlkbtqsd8PBnSN9w5QO1MIrFE59q78WPoSe6SyYU8EI4CvskPuo
6YGgyOS2AoACesJFbEdvATI9dnz5wsoWkfYS1IuB6j+ZoURr2veaExf3HUd8klKc9M7qJjXnjhO8
c21mSW0+RbOTd2D1v52mco3v3tjAtuwfR1bERRbwfub0YG2T2RdcnC3CemWzDZt9w9PsIB5Mb458
dMXCnPAXDxr9DDl7jvXZfcxTL0Gh8BKAoKIdfN10Dy7g60Nwti57s4u5mP3M+exsLs8m57gVxQME
tOnGnD3QwN/UZ1/hi5azQzoFr4D8FZ8OEZY0hM5Wap673EzlbLAuZq91zLBfmAYQiWZ2Yk+zJxvy
UX+DSq67svq6XSezd1uWQbJuxJTR6gxNbgiPdzC7vduz77uaLeDJ2Q7en63h0+wSt/glSzEkYuE5
LtZvOrzPhh8FtEdnczl9p+uSLCCsK+jfJNKJHmcihvT67E33VKDvaSVE1SrvzTFYTo0iLrHDCxUt
lFVD2TDKVBmQgqmZAyJwx1XiQyqiuuWJR4s9Glk9ImnIOqvgKxErZeEy05J9p6iqwMJLgiM+zoy0
YdTRppzpU7KL1lHdBbyoDYv0WceTr2k/E6lCik6PU1/MbRkXgWwxlWymrcjbmLnrLQ0nnGcXGYkS
4TEv+G1H/ECyMhq3Pymya6ytinN7T9Dbkxv004vqJlKy+lru4Vbli9AeXeC1ushvWAn7j10wOtWi
cOxRQ9w5QUSJwyomXqDP+nGR15X6lBHF266sshpokem60wHtKIA76lOfL1LXwUugo3VPjyOWdWPh
jl23z4kFQpXNIkJeiOckt2Rt2ShUQ9+4rRMJxgLWI53rLECJMmZ1cosXquCw6pDiTHJHLjYVeqpu
VVSTfWOzHFylgZuEi9ZLIDSiLbsn6axBdY/36tpDYHoUJTaulTJLjfzNKH9U0DUQYrekBWg5f28z
RiEMwQE9wOiornsDRXRo9PETrMkMBE2jL33SoVZQTuI1yzOLr1XH8Wvkg7pd0CrhwCLMygbXOibi
Q0Gadb8cytK9N0xOJWvYRT5fSoE9YkPX1/1STSRzUjXsP/pOkCy7Ue/u9aYrd0NerGimC9hibR7s
NLQMGnLCQF4FbhdtVN9VDyRHT+yVEI+dqF4b7/MuDe/VOKT6DjGIf0dJr0BWRnQUBWUV1J/Al2Tp
QuoZq0M1RypjVYqfOSCR62HpQ3fNTqrDK6P3FqZj4BMJ7cwmuEVTJACfdTWXS3yylVjf3XtXEI1X
Krv+ZNMTTJa+q01HZN5sJ2Ec7qsYi0fZW+WatWHYA8L3PhDRpPMvBh3rPJM8Rn4wA7oBILVTAHxW
g/UCf6FUR90nq3ChRoMQJ63Wy4MLe9Xbo2lqrxrHts9f2044wVWqVQLLtMlNdrpa09Z5BYUG6tCR
xTIuB/MdyoliHxVK3blmAA7RTF+NsnYZiBb+4UEQ/eKx9IPePfqj470ONamEqk0XZL3BtEFru6IE
WqyLQkY3I+f7rcwFkqlpGjjsMNHlog+d/oaYaW1pGK2xIg/TIMaNf4WOJj5FfVyeKlyVV9IqJa2g
Isg+SsvtXjsTt01sEgReQZTYzvuSl0Scm/Al4Aw5qpClI1KdswaRGxyJrekgUTsmOikHOCm+wQBe
FiBMJdftKEa56lHTzgw4ArhXw9Rq7+yoabJ1aZe4Mhvlx+vRnZHZGB1IxY5o24IuIvKDdI5A9c9Z
jTNtW8QhJ7MWZfjHsA7id/h4+bqCZyGj7laQpXs/avZDPHhQJ6LUT9emJJtmmdWBec1pFzCbzsbr
1otJ9WWLlX8ac6/ZNK2AENtofF+eFhFXSK5n9sm0ypTfGXafDQz/RMp4YDIVgMtrp8QaVLOcMYvq
kcy5qTPg+ocavvuELBEGiDLiZ/qnKId1pCejbkI3itziEDmeUAtmnZhR6shnl23i9RmQYWDkfaA1
VK6j8SRtPXwYkk4zV3at44/HqUnMV13fo4fmZW051nVg5WTP5EyxY2jQKFq5Q13jspEh7jwrlf6a
U0238qJRvfbRUEI7KgssopNwD0rW/bzBtIwKxzxdj1GfMC2g2Z/2TgRmeuHmrX1s4PRIuHVJaywG
VCm4HqKoO5aov8gIYx2J4EXJ2TPrRtV7A1+WOHUkj8lty0v/xKyFqqMxBmAh5Il9QEzCm0CSNVru
YmCFw2ogkMLj1Ur45yJPTOdhGKBx56UC6wwlz75ySBzCkuSaxdbJ7SS6xqKG3Y+lPb2JMmd4Vxlu
ea+bvfpUeqCrcpsY4kVMofGV3DRx4GhaZtuyrvD/Cz/VzEWgT7wyShW0UAsK/c4I/SA9OEXoclZX
xVd4KDIkB83X9jiQE22Z5Z1Y1GaLS2RokdU3VzZJArn932PdtzCx3xzrQDdxmvj7U90yz7Ivr034
2jY/Huy+/dif9n79jzlgjLIIJfAzMuRfJztlQhSl8fMvLesP+ldSWGj/nQvbfAj+8G/9q/YHBzsb
54HFudD4hyksvMIuz0+KM52hGXQ8oB790vCwYBG5NknnuzzzZ6d7mKwR5bvYqZsPox2/OFoHIDKf
mjXiTHcZRza772GMD45OuqDWOI9O58QHNmvx9dAmx85BPqeETZBKRX1C4z2vIsKVxlayYLaAtiQC
oFXpU71gy+VuCleEAEBbFzWYcTrnpJMHhvOK7ctaLxULr841gfcTx8mreKlppbaK4vpDl7g4OUOi
/orcWNpW9EJQrrZKKMQuYlzHS+LKqn3RVR8QbhXLyerMRQQbaJ166p3otfvI1F861n1+tviQ5CTu
ECC8GHKFztM2TnpANppBPjARY0Oz1qryg01wN/IwiO294PYyH3rZkGJH7ITCceHs/axpoMfzaDos
S1CVcM5G8VcjFsPCJlp5kUNtW2klv5QjJZmjsf/ELfAYNGefhnW9AgLPqU7jM3SFFIDTDDjygZHv
Ik56WJn9ZGWXNn8by1PvtM16/kkKPEBJ3DbC7Y071h95BEViNmu2YNPJz5OTOybdGogg34lPQqQl
qa3C2wKYUvKBQCbEYMf8p7ieUysVacxunn0dM6J7S7Nip+7BIe1jDC+cQ/1XLxE6z8F9dDWtWXPM
Kpa0riKy10hKkCS0z6Vjg7xot370HC8+lq5NeKRIpk1BhXbXOzw9EyY0ZT+1hzb7eB4kYUnbY5Sc
VAvVzRhMk6UaACW8icfe0bsl2jhMW5p16kI+lB/hLzZF5W70qK1XuZ8OB+U2xrqDH73SGv5fuhE3
Ya2TWpUDh4GLGi1tzybRAI42bXWQ/gjJbhjPXykzIxMjGXCR9OGLyREd0Rj/FSF/XHQ6Bf2+ceql
6nJ+Bt8YyW5oDgxFJD1dQ3dZ1dWH8/dNViT2v4Rh1fTcrx8wZBBP8tWXsB9AEyQHTfe/MskZ1Tb/
L/7mOcmWoZLPc8Evm/EpCfhPivwvlFr4/gc6yR17jJuWx6WkehwJEVj3KN94o5OjjsV7ug4Us8NV
9Qds0QXCMb5hMID415iN54eRFUyKXvC/FnH6kua9sfboFByoXVpoYhm0OOi9w5i5+n1aE69rFD1n
h2rkON0UxWZKDYN4TQCl2LN5pFrHZ/AD7M+1GLY+mpujWRJzXTaTsY45LSzH3gQRAgIPqgOjDHEI
kQBZfO0YTFRTYyFwOo6nMWaaNXXUr+BZw1MXWAjY5wECOnOn6a2xHiDkYohzoOa2M/Yv5euWECfJ
t9ay7aCZ8brT52kYk5xz/m5Fyu0Ljyx2kCIsIQyBrChd7No8m/Mon1Q8bfKicrd4WNnkpYm7odCV
rLCuF4ANeO7zCGeKn0I8UVtzZBlzO+a3nNxpd/6am5aabVMxjIbYaNYd0fHPGODEzgq41QlK/jJr
dbHzXJPVywpfwpE/9Hr8FYKkuXBNZg9dRtAQZuMu8Zl6B8it2ZHAiuHGGqyt00cvAs35Qqg+O3qx
Ea8TxYxoJw2mqcU8zUnuO47gNzdYiDn3pmZ2FLXL1TOWLwCD7FBZHBAmLwhz3rpBQiQ82dFH+gTd
UtYm5uaG7RxhIaQsG3W1721kNaRIzFqMVNtBWjXXgsRpxO9Iqr2er06o2N0CizgF9IC3k87pvkCW
s6YS0C0tguEQ5fIR+nZGFaoi36UOK1iqSFk+r02GOxjr86Ql76Nj/yMe+d3BnVUxJOgRniiIjVvb
E87CIn6L107PYCoH8sAh2S7jPMEBXmoZkURyuGlV/NWVFo9mZAacnzUekpican4l5iwXmCupKnJo
6pVwLJZAjhVk6wjvDr8AkR05wgLHK7+W80YybSkkeOwj/ZD1hDJESB29euVcYq0zgXWeTeC7NIec
Hws6NX17o0iQnLfO/mEMB/r3Ake3vrLJcEHM25MOnA3CbldTMn2KrYRig427xV5D2Yb7OE1V9GJE
+bDSiwisDpv1R8uPk1Xt9EV0jX22Bd+n8RWaxJZ7RAojzltHGgF+QR42dzQ6bDb2tp740LvrgXDM
EfjhmnA/4BqTDArohWUpDoXXPosmzz/XnKMkYtMWE/UQf3VKU0wk4Yhpqpcs//2uyap8Q+DB4Bb4
KktzCVCTOR9Jqn4+r6IVuXHetYtdX2zQRfT1DRFdjtoTUFGnu2acGvFh9InIDVrMseTmuiaUS9pQ
9rIc4zK8sTrbABBtZJ64z1q2D4GyH3/Yin2vYf9Ys77sNjuKiCvTMREbaTaV8Av1AR5eY5J51e5U
OI5bQDdfw5iXi5k5j20Fz8JqmHUyZKS/fd2Lvro8XxdxE/VotHamdtFXJyaLs35TtDu9Py92zEEz
jD9nvYgXQxF/fftqF4KBb1dTNsV5iZoRdd/PbW3aqQKpetbCRWGAzDsBN/bE2he19u2+/tvb+c0h
wKDDgljg708Bt3HyDPb5+ccjwPcf+n4GcElbRFynkO3qdFBQFf7rDKBrJkHEjFFLsQdHBMRf/Yn4
miOKUQadTXN873/ivYCC6bPcmK/cmH/uH+UTwwL4ef8POcxkX01QGZ8Ayf6lmLLijZkNNvUi2Yhh
Zcpk04DZ2Jhp4xAtmkHpoa7EJh4zwGStYwrj4gksUvQ5YYuMAgIvaEHqLzui0NuKlmreYwuE48rx
3TC6a+ysIhA9VB+tyc6oiPsJVJTIWLmzlKHUwjDFFuPFGwDE3Ypg3wxOVinyj1lQ5NcwNgvar6O+
xeLTUc0IjGJDcaNyP3a8SJ0dph8qEE05wjXth9a5o/Sr8CwAlIiMvJFr0+6ybIm32Amfu0YEH9oq
YYnKK2AKm6IGx3VsLC1oSPaC0Ul3FhkwPqKU8pTZ3yQBrm+1cUjxKW7yGpP9gtDESkEDGdlx75ra
BkuyTvNSE+khsxAbI6IxPBd8Rtyq1LtxjMmjFeUlPE8wt2Pa9vhVLJdyW9thKloS/aprrz0MmX4i
HQpJHja6rLawbGRR7pH+3lIXGRd2C0KforYhcGg1LoEknJ4o1ZNKGxW0QqB/+7z7SPU1AgWJIYL2
F32ePGhMVrxsUh+vRufnoVwo2gP+1qAUVd2otBF7rc+qO/Qw3oIOh7no6SgtojrI9oEQ3dbHsvEA
C5mOhFlr1CH1rD/R47I2tluMz6oAyQ42BW5LPAbESGHH75w0PnKsgt1Ty5RUooZo66wj3rbMcptz
T9LunY6SVRvEmzSFiwDGyL+l95ct2Q3Sf5J+vJINL+oIigbYJNc7VWmfvvcy0RSLGCPPYiJvkJQt
+ynOU/9k+mV910MnPyVF3H0MUmdY+S67KUJZhhPjISd2OA/fJfXg3SVGPr5niywQ/rRtt/QUdb1e
DxXZ0rH3LigG8I+BLajjgulZQJ8DSK4q8+jBldvifwjJu1NVPL4rSocwLEBVT6Wtk9w1grBepF7g
D0srKs1hSe69Gpb5OE37rDJse+E20B1bErj3/TBV2z6J/XcmhfErl65VsdALq3+Url7TzCsqL1q1
cZV81XsJtdlUEycRn6IEepQcRxiW2zt6eBw8ewt0pAJx0kqOlOZAOXgsfH8RhRNR417Vdret7xtX
+oClm15zu2jgaqE2SOrqFCR29o6NA1YWTxUvFPHfo9PqCHpznAPfNJAkoq+WI8j162lMhhMG+OCQ
gbxhz2ZOH1pzSlOQyIPxGuWVdkWrif5FWZrq0CcDe6+o+NK5pbdDm1UCb4nRWHgqenBjp/2g2VHy
fgRs9t7sm9Bi7+jE70uRuRw2mWG2aKqtRh1k7aq+2YSFfdXnEdB4J0y2UWWOt+T4WId+qN0e0EYM
T4OfFbd6hE1psqYoWOA9Du+yOdycwvVQ4YnjnNfpbNMCyxkg7zeCs4TAYZT3bbHsvZ5DWlI3HKwS
mNJCWxZW3R9y8pBW5mgZ7yRqr9tGVE+0Tx+iQqjPoI7oxWlup8ULq0cczMFpih5VFUmq7aN31Bqi
FOiqeisV+nt2Sep6pKnL1GjrB0CeCbw/LX+1W42XeD/ldyZEv5c5HbRc6CKBT4036cqPfPmEvcpi
P5cY1NDTclxNk+tfS0NvPzYkMGbUB5YelIXlFOs6GpcBqhC2p+cajeSXhJy1Zd2VR/Ie+rVl98MK
3L/5gZzEENK+MjCi9f14PKvpJaH1nIAaQzDjZKDdoG2hhZTDk8A+5eQnCFeodIpGd9dAofSbrg4R
yiWEiZMTkFLY3RlBM9znvUSOE/u9+dA1yOzQtSE1bMMW6djZXEJHebyXwoNw02EubWc3INUCJKMj
6YL8r5qJi1bPvGLROgHniV5q12qm7aF6q28UYWAjXR+zh+BDWjVhK8E+T0kbWxSj7hyFbuQ3EHhi
hqiVLxtteC15593rvT3usd3VS36pTy3Bq/dWXMDSKuVANJZBVcopnFc2kdbXXMjPYVEaR111NVyZ
Mh3nzve6rMhxDFMRX/cgnK9dM46PgZbbEYWm10BD4VVqdDhBWTzlWvUwlJOGjbAKKBOj4g+RiG1C
8oZAIE3uqdSrHDq2EdDHIG9r54vgJolJbJct4XwYpvT3YWnJbQSmf8N8f4044t1zZOuXAX3UR1/p
rCBBVRz6KE7XVeVZybWVc2Kx6gzkEe64HRINooDt1G62kizMEyM3XWWa29+FY07cAOlc2sJA48e2
B+qPT2/hwCccVwb9U8j7BeciwtXSO7LUrE1ijPlezxrQcrU2rEgCCI+i8tUCTE6+bdqhXUl4YR+N
qiIK08mpi6j4U1PrL1EJHmTi9Xjs+tRvafz2wZ10SmLZ6zxeDSkBNqM51F91E3ZwSyDKQ6TZ1rqT
EHLJBY430sEZZFbCewjpe85UvGbbu2bJpwir286nuLeOJhfWmjRSB7pkIPZ9e1WFMsDo079UBOV8
AgbX4iF34s+poyCkT6goWPY+BU7ypYrDeq4uKTLlYqodFn/yCMZYjBhTdl3YEDYBV3PVhbqxMZqQ
gFS0WK9u5FisnYHYNlYmFrL2klPUJObBqKNwUzRRuW/ZkFB3S9ydiUV6o4AQrASy/y3HqO4qRODI
PBqKctXohJlonKeWQwGXy1R19tqg2l/y2TGl+vqyHQN714M6W4bW9STR2GUypQNYuMYm163XUitO
bUuRKQuziHgfVKKVRv6TKT7ooRyJn7VD1Izwf+wEuUOs5TeqqE4Knbtbl9upT1uqLXG/0oLs3hFN
fIjyyUdDUjiL0p39KGEGMiYIDvWU+BtPJtdmKsS9Ww/9NqGqu5NjRA6BmZ6Qu9yNyA02NG9AAECt
XNrJeHK7du6Qx8kWFmW+alA3rqSfc/BHRrLNOlBMvlDmLWZNYhldoR7RBYa7CQMjkhr9S4mRfQ0f
HhJ0SgvSCGnWdh4900Vmtqfe0N3XMB1LRKkMv7wWO5tQceLFO4eX8RQQQNXqlAmLdj/QCNxFmS84
+U/OIW3GUxJanzCLP50PCP89S/3mLGWiz+f88fdnqffPdRBmPhFeP56mvv/Y99MUPIk/gC7NRh6O
9eh81L9PU4b8YwYVzxRlTkzfD1LS5SBlsKvR+CEpLZOP8CdMxPqDTTmCHOiXSmLC+EeR9j8fxiXy
OBucCSYjG2XxfJi7OIznU9mCJ7KpWSeQDNBNtSeOG8QgDH1Zf/rhwfy2vnG+GIc26B+aS8/1FxiU
b1ESVXD1TgE24o9nl/rYdO67OGx4c54RSj5OnGfUD78z8fxcWvl+aSobmkOgnc1D/fk+QxHrQ5Pr
8jQh/f6YueyP19+ccaq19UfTmeEEtUb/Hin7hOj27Tv/ucIyX54jCshrhz4YX9zl5Q0z9DMXM/Mp
4b0L8k3M3BataUFZhVSk0I3N+Ni3r3nhH/h+UYaKxDZq45e4KCdlRea1PovqiVhIMEQUnvZGauNE
wl7lvisayznS3ubird6iVw6atvlsw1reJrzQodvSYtsWUICHXc0L0ltPExAn2zHYQXlWp+lX3Rw1
tQpZFpNFXehIeIckw5X19n0wN4p/qyW/3cYZ5G0bFrUHeVEvchBCIE8O6G21grHSJoiOkpnx69To
tRP2AFdDbNWf377qzxrN71d1mR64KLnwzBT60XxhC01Fg1VhOtc7/TET8HVLlQVfAWaUyJ+n4d6S
EFZ4t4KZHgOo1m9f/9eJiYv57DbTUMtCUPv5+p3rZjG5NIS8kZV7H84TZnRBzfjdb/lg+s/1lPO9
UuVhZjk4R9Uv5lRvVE2maa1+Qns33AuEK/GGHQL7WAKFsR/EUj4Tblp89DVgKEtcS0wWESkk9zGK
nn9+46YmWS2pPmHlvrhxQ4rcLUn7ObVNySSRHFXzo8H7t1sgvXL/g0mCVHmel/xDuYti1o/fM/Vr
LRRmZ5yquiFwYgywO5xJ0K2CFZJyHNqbHcxl2CyMcjeZ9Ju0cwd/OUbQlRZ6NOXfUD5+aQHNPls3
mhiJ2Zm0EwQdHgAqL8yy/2fvTLbjRpJt+0XQQg/4NPqGPSmK4gSLKYnoO0ePr7/bwdQtiaqSXt43
rYlSlVlkRCAAd3Ozc/ZxaFoNJxHpXbb7/SV7599cvkB6cR6kI7YKJNfvHpEkC4POn4RxGwQ02XeL
EWy5b8Y2rz5LmWvrjM78Z06b4iL3ccdTLWCeayZRH6opx3UQpzYDhRm0itwYgd7gbQTR9Pv3+W9W
QTrcNAxxUkFket9n1kaz6ynOjVsH9xHYbwXcNiqQAIYeGA+1Qob8/gXVDvrT2gGji7uaPRc5Odyu
96+Yt6GZ6OnU3KKvgfyiPDKBgLzPvAX8wHJKk5aL9yOIA8wN6AYwunKcFPdxl0JFsYoJBEqJUSTR
WQEYe0FLsLDk2eqeWC5Rw67hroi1FESGeMC5YRNcLP4X0+MDzaSy/cGx/kbs+3FJZLNGYOpZ3Lkm
zdb3+QaznwoPtF14W/JTa3paxF8loK2uayub2kPRR6ipEJQlhGs6Wga0GY9+tBMROHP0DZgt1xNE
47WZmP1Wz1tv18+h1h4it6GwLIxwUnNIB4G4bnFWh4I6aB8rLQ/bje6VpQSwPEXOmhQG3D/oM3gy
kmboSCGLXE7eiTo++lVxS88oYtCaJxccZ8qrPoEtvcElpHerykQ8iVkovTbKKfuipw3wEeqAaIUc
lxyriWyzr+jwJvfUTpBBYvLDyxMZDjl5W1ZS3dQ6He71iEcaEkHJ7MDx0GZwWPO06rErsmSA/OJ5
96hnIxRKxN+5Sp9c96vcCeVMrokACuy2pv8X0DPpwwzHfHmYxxn1at11tjya9RTD//QN+8IMO1pd
Vc+sEyf8/TT0JCN4dCXlrTZYhr1KnLZw1vh9UwTHUVhVN16YZ5JEcTsKNn4yiEciNdl2mTGfPair
jL9KHJJIkvGXURqA0oEfxrsrHeelETZlAil0xJ+jvIK1DE7l7o3yMHkNBpvAAp7mc1CzkYknmXfh
p17asTMbkeEjHCk63atOcNaS6dK1SoSxI7O7XTiVOWrLKh79ox3GEfF0ov3iF6mLJtSMdE71KKBB
HIVX0rTlTooYDQCMkEHX5yfczvHJ7GlU+tQBfwHoKsFJqqR4YQY7c7bK51w0zlNpac6qdqvoKzfK
+C3sgkTFUITFRu/4etYR0l1gr5WzyWlOgJBQWjIA48U4+qtJo3fsl+1Xu9bd9ejEYfWgOX6cnnum
wymhvEUm8gevD+hvcQNkCI43uZfjT1q1E65KF0ehQwg9/zTMwXSYvdqxZkT0srXJzTd+aojqSYt6
1+LtpklBhHUNv3+n6ar4oWN5V8KbBfamQRXQQwyirPaa/VL7mL+2DZkSEyrpIPs4gpjpVwtbIZ8m
bJC9JxSCX9H431BikY/ckVFuze8Qhoc1VzZ8s64x86WCa9bWug7nZRCM+JU0h68+7VmyYzu87Qgb
bNfz5Cp/2DBwwtMhOdDiZDXKB+cFGpN4BEvcfG0gyB5BJbPwoDAgXzcX21xGNcNxnlCfSYeyrE+1
CozgxFGeKeuCx07xElJIgee0SM2HWlfRF1OZwWnFshevWM6AI2e2yMONYbT8m3AemSf0MYUPsBf+
BXoErNE+Kcov0mSnRmSq2DUyMpKrrqhZYuAo4mWsc3EhvHK8I5+TTT3WWFGXNZIazr8IHDbRJawg
KP2G/Eh1KZeMi6bp+OvybkGl0/+0aHTdlJSdSG+deLpBvM5fUwAU8hroP0ivsDeuuhnaRa9Ym5OK
9uiNWWwXN2wXc9ywssR8WKBf9PpwJU6qepxMrr2Rq5wKHkleKY365issjZGcAv725nglEoO4krR3
XpY2IJOz5muVYbsm87L+TAeL6neMm+luKRTmtC7wrSeZ+2KO1PdJk/HV1ryZ0fSTr2DFQe0DEbSO
Za3pV7QrNBh7gX7VSALvL7iN+O5AeFO8lzUbT4PBdyGb6Qm4OqJKsT47SNo+B50ip02pCZ4gMAVV
+kLcIHWAXhdyzYovjZ/BCVoOAM5qDTreeilwOlWqpDNxHW+HH0vtyQTX4RHF1oqM2dZSpvZe5eI6
HZwJM3ru2C/okXFgsu3wBitzBJHma8WQbNHQB2ibibZdFcsjZAQOdtl+lKoMYudpN3K49e2h+ZqJ
hu+oooVqtvxPESpkYmE7rG2lOqqkESxDY6JlyjJgHV2+6SvQWd6Rj1OerV5z70g8Jd1TizLeLakA
ihHDjtuq25NEQ+NKD5VDPMVqgW+xp1y1SdLoLrH+atEhjwLOgIYLcQmt2kwABGAA3kzgcAO3dso1
awF+Po597D0kKQO1bcvwb08wGvfIQrilY8w1HSsEZG+LQJpZ4x0IGa5Klsbiwp0ci/hVnrDKVS+f
I8daLyklWWsArjBK2sbKX0q5XxM4bvGtxlCYNhkbOddhoAQVRRw8LlTGEazfi1SEoVTPgBKaC4ov
dHjipWx4J8udaEP4b85A+dS9QY2+fQumAXYZNjdiBHdz9Ev1BSW1zdJklkF9yCU45bidR4SCHEeR
YLjMCVemTx+e3nWY32PLJqQoSYwHU1M8RpFwDLFH33gY6Gcy6DGxNWDLSIi3nmJREdBS8aDXxjCC
NOMTshONd2Gj4jBlCZxmOfDOgwa2gBHvA5NAkHUs3fpq4Ej70NX8S6iDfC0IffDp+gPf01tEi9o2
6XpyR1UKhmD5EZ8dEbW4gCFHQFxn5ripO04yimUpq34Um2Qwsnkj1duJXD4FiZ32S9W1PK+FymMi
8GC80+fJYtxhzRbq8IyEE6cJWY7o88VrxKisjlEjmfBF3PIdN3igIAwB5umhB/g+xehksB11mXM3
SgaUBAHYeHY1qTsvfyfgxLADilHn2AoK7ZjWpVZugY4M2SnHwJMzlIjM+h7L4EDFzkwkX88K3BMn
y9o3mom2L0ODRZ5SJFRHcrvlvBLl3BPLBXhbi9TBvU9M1gW1sNLbZsdZ7t0gVFzNhTQ2ojH5C19/
cLvcn9iWg31CI2DfF7WdXqKm5Bbx9Q6rlEPobBROEgfUckMw1fRfETumyBplLw9aUjBOmUDLhjCW
Hpa74o2bmJqBQV4CcByjLkCTOKrbkDa4FtZ02w0m9M6SjjSn2hr3P00I6TD/oyvKB9IWTHMsnWwt
6aADPqAQwnNtmMaVYQNL45YzHhw83kxRsKz4ay+o2WFQNVto5LhpkN2x2luxcY2QYL7lpM5N/Uba
aAcW7WUFtLHFY1gIPC52GywJOgTWhYwuB9UMYgMqVlNoTcO6IuGO1PCQXPpdrZHVgLxYvduka3nM
rHridcNqGu/yyZbkiHJUe8SDSOEHFZMuy9T73N0mooUNutjRWElqofm+N3wAlW3XF9G10SR6eSxY
Rq/kAvpx/JZXCOOSu103ghnTvtNRhIRaKh71oYr3BaNfPi+Rvjd2Z3r3nT/m1/AkvkRaoK1TkTRk
owO69SQr+wDl8TW0GmJoyKxZWXTC03VfWjzAYzLdJXHFjjTFw7xuaXkKKpTJfUwTXO5OXLHKlc4w
j0gmEugisJ36VViX5GaQB3iMK5Rflt0YxppdMz9ysh8PKv1mWhMpUFwGpVW+ijGjXlgwAPbC0ZSN
2RIiPjatfqrV4n9KgpBGpCB05CrviD/cmFmRHbUSuGxBlw08Hx4P7T5MTL4eVIz8ScA1F8lyZtC2
uj6s0EGw4DDmQtnQU+PkqqSrIx+yQthS4Y01thcmlSTDchcsUNDBEjyqIqoZB+oSSgEpNzSbzJL6
gGAgngVEcvy+IGLdnlE/p99Kakx2F+JMtoQIWUdDS4JHhMOscMvBMNRRN5yyLKmU3oM1rXRHUpDo
p4HfB216EYsQBn8ljKsl68vQ2ubrAlFxLZVBxO1k7QrXZP+UigDQ5SGr1az4sui0s/WybookZXEU
bJhE5ULgIY6ERb0KhH+RS0yCm6CifTWMdvU5zUZSmVvWPUnA1VWbcfPEgYYOvkQYEaqVeZ7RQmB/
i6KD6TB8tXsXooBTdTxxrcbkxElrcaG9VRh1ee5UylaeFr599Dzi3I4c2Mb20HC+QcbbyX3ZNt0u
s03T56xCMBkMA+PB9w1ado5gVaLPwyXxEkCmAAEwbO0X/r1LasADVlR3M9eEf1VYhK/kHLIZvZXM
RCG/uuRYrOiS5ToZnbnnb92pNXe8cvSAHXn8iBpivojsKf5IZEq6aXhCWJ057cw7/D+dt/LcXGdg
Z1fajdTcclxTThf+1pIWU2CCsb50leV8BaQ5f8uoKl/LbGwotwcMzdRVCBOqRr8wKMpw4frDE0Zv
V266IMgihARFUm/rcqxPDoFQV7GH7DpM3PhTXrXhvUuND2g6x1WdNo6+n3xnusKUE3yMEKl+KdEG
yY2Di7OhUi5EeDMXGidWXDQDJJRWRzIrRe9+Xpol/53w/GHCwziARtV/HvCQH1LKl6/lj+Odt5/5
Pt3Rsb7YKnrAsQiRZZLzr+mOziCHCQ7gInqMCLmYS3wf8RgfdIN1GDjBMn8x6V1918sxLYJtBuqI
+EqaPCRlviMf/I6EsDTI/9Utou/l+T5w0YVkBLj+/YxHzyOixrVZO+OmqxOMB1QcU/cke2EX8pTo
uRfXrGM+plv88mhMnQtLZPmwDXMUyl67ogtjV+HJFoGfWpcF6XW6S93dRnQXVLasjJt9lybtGOxT
qCxxTD7Y0GMcwCufBN0hIMZR2B91px/qOUT3kHdjdGH0uTMB+B18T0MYpg1rrcdakJ8sz+bQR+oW
vf1VHQS9/tkEAECKtdvKarpP6hkS2ta3w8G79aOxi8R1HCPrf9OYIdvWiFZcxGfZmxINKx2ytNAp
a//v4If/PjV/eGp8Ugh+99RsvmUvw4v89uNT8/Yzfz81nsNDo2CVEHANl1gEJjB/80P4Tx6YPfSi
//tkfBeYig/Io3mOBCGNns4I9F8Pjf+BVhhtXoasYFlN3fonDw0i159axzwnPLfY2Ompq9GA7r7r
qacJvhv6BtT17hQ9tQmA/o1bWUMH44EQp9GTebur6ukmK00c4LhDaeV4BMcFerVLYDvga7Jm4ymI
SWBfFXTY1jEaym9j62I1VqYeP8AZTeF6U8AVXMkue16YvxaHrl0RCgpeSycGYBQ8bFzE+BDg+7lP
WkwVwAfnq4yeI8UOTISDVzeBvSYvQJ5cQEHYTjCQaIjBVm2EHsuCnXQeEf6goqHW00Yn2Q+8OWAM
0q2O3ozrutRke8dmA++1iZ8Tr9aeYqaVD2FduCu7RmpHuHO4rULsWJXfVNfzyEE1H5vb3g+/wjbl
QwZ8UoNJHXpypEsihelDyb9KcJjt9TB9raQV42EVbYl+B3ueU8XzzqzbalfPvHrEGMa1Rn0Ve+1l
W2I26UyMLIZPxm53aQRAvqKxuGcRMS5GjAaoeoqeQ8mg/sgvyim/oO38FOSIe2ajHU94dJ7pD9M8
IDQVJN5tOqXPtYO/iC72/QgVmqoIC05lRSTOgpsCMIFxCEvtmlvwAYbGFtUfxPnAVW+hxizOrxb1
aO292dOvrVTTdi0RRMC0RfZYYhh8NEYL341yl0GcsHaugQEIgx3cLIqWZq5uoAHOh8DWTi0w9JfS
NuRDJUg/4yhJLWtV2XbAanSDXPUQ+LO/AklQX099JJ/s1H9wm7jcE6HDkaqZwgs3SD1Q+MIAQOX6
W5n5HxH+aoDWreFjaIO/sfOyQf0bNvmtSYb6F02vZcFpS7duWzOzrkgDjowNCkpar2VUz1tYn/eW
ZnCiQb6lMpqsuyZrxQ7oImpCK3KZ/roGOs0+hm6l9es+H2uxB3xWAT2rDIPjCrbvBELNqlVRzFem
MXbnkAFDtxuk5nz0oNqd7dzVn20++KaZWsxEcWLG8AfSstwZvgwkJ5JJPw80LdtjCdRyBf2inV61
wpm1vS/LMnidEFheZqa0olVYYIfKvNiSK86Ca1oyxv1/y6P/l7xwE1cva+N/ro8uX5rm5UvUNd9I
xfhxuf/7J/9e713xAVw2S+r3muZfjgJcxSzb6GLANX1Xu3yvkswPFC9M1JTTl0nej65i44Opii7d
Y0tYNop/suD/PCnEuMwrYKxk6szfqbjejZ2FNblaWmnVAZXua1SGYq/5JXJHn/PkD1fn36hg/t0r
0R1n56OKxL/w7pWywi7seTR4JfaNVa5Xz5VCFeLd79b//JV4DaafNvITxsQ/z7YBltAwALxzaIe0
Wwedft300Ijcen78xy+EVMEEVczL6bzWzy/Ue5khSjlXh6lJX9MsfQ20+DXhn/+Xl1GCLBRTWIfe
XbnWpYETOWN1CDRG2MKv69UCeE/H+P9w6bhXqZU9QdGOfuvnTxQSvmGXEZ+oD3J5MepdugpK07+Q
RfKHD6V+0w/Vubrx8MUooDHCIKBs766d1zO4gtpTHaJhSFcY8O6mcHw0NJT6qnfx+yv4swxquct9
jjuYd2CLcl5597E0wyk5b5RQDWvll2xIGAHoF6xKLX7R/TBfxzYeVoOJ1j+/FX3Xtmh5EUDn/sLQ
dmXZmWws1aGq4/K+U5RMBz/No4bl4A/Pl7pgv1xQGnqsCijNeKp//urmLulgLObVQetqeci7atoC
Pwvuf38l/81TDI34X6+iNDU/wFnRHOAs7IgI1tATnE05PpLFUZyWc8r/3yu9u+uHNI8QmfNKUdZN
G3dMXpTgimiMPz5e+q8filADFHKcFQVNmfek65IC08/LKj9UPY7JSu8ZqU5VS4fJJkBaBHq5MUiJ
3NUg7g+0ycrNMrhmKFec+hr543ooaYX6YwgEsyyGL14UgylNAgvWjm7slOl18kGZE3DfX1ZeE6xw
YqlJgyhrMKX8XyDg5Fs9xTrbsWMcvLHObycpzE8k9OLrCpLguc/7CQLOSH2kAmJKvN97An+ZZXqj
GyJqgUCDIWn0N31Nh61to2LbUedtW9Mr7lstsdERzMOXOmCVR6bDe3cNXiWxaZD6DWbUyPOjcsv4
C0CgUjjFDe9naXvlAR86pRG8KxFEk6U6I/9Fr+muAagGILA6AmIRKLQCJzDsA5RM45ZgUH+D50wD
A8Cnm3MWrjzxWno5hYmVh8UFZUaxdV22gMKDh0dmdNmCYzAs6jfCJRJJI9/QqZt9Fe/uCxQ9Xqab
JNf0znkMjeQ59Mvs0R1SdGqNRYa9m5ufAj57tWJEWn2uchsMtBv09Cwjj4ITYM3Es44Zmd60Zsvs
sRl85+xrFIqMZtvngEtzjpK6una75BX7f7fuEtf8hI/ldWyG4L51IeYOammM8JmdJzxKKb01nea5
I8Dl3CQxogXyrewjK3qLvZqJXh/ip6YMIDSYLlxxikN6lysSj+Or0KrENe6p4hXYFB3HMuEiMk0p
NqY2QDVYbvsM4zsJA4wNUYHjKsJ6/CnoOE3hGp7WeV2FDyDD+UihF6fPYqbnmdPq3QROpGaaLRQd
koOkm+0RgevVpdH1ldiAve2foqBiImgaPeO7guA00G56IS+0Mp4/Md50HsYizV+hbKFDIdd4W7Ss
nLru1wc7YX5WmkpICt8mWeOMcSBA2JSzQNqivtx1IxNwOXJ2EkglmJMHaBbJrqlIE4e2jAwgIZqs
qSWPna3P2hrTgNjOE0711qr6buWgOoge20IL+z3a+ORFDECMRMFzBGHIQMAleuTogAPuBpqDTzM5
3ns6t222g0tgxruEbua8nRM/rVeQwzjHMqOB9Ssq1XXm2cLOgpqTY0fzsfdaxH6J7aBUIXsmH0ve
rMQoeXLB+cCCHGJtTT6ZfXKikBMVrugTeMaCwypwkVQmrxDcBG591zrxRoC6hvm00SYVVRLlbnQV
Ejq8BZoo9onGN4QRJuUPVrXIRw3BRDO4T3rZpRuMbdG3gsTwAwdopBau6uraRvdUNROMzrzMSR7u
uBHmwS9O4Jpem4BuVq21+roxsj1eim9tJ71N1Iz3qDAObdn/1UVTfMpprW+7AHcWW6F3G3U8lEbB
29KNrL/swShsw5Tn3KZrtgLXnH7yjWo+62Lc5TPxHWghqnadDwTbQEhKsBq2GTf1MjyIsmraMBwS
1xZFJcMinnqEq9OmZ+CNJzGZtrNkdWMe3O8Nte9WNp/bzJOXuNH8awgK5Clwvr61esZ/JX3fB8yb
1mnsuKNSFtTnTo0AdLQvmx6bxNZpmGCvcr8W123RDV9Q7GIrChvWnIhj463h0gaw9ezFcVgoF0Wg
S7P5do7HdIXVZdogzWL24VidfxuUqbwwhk5hVVSl1QlZ7zMAFpsEHcw6N7ty4xICseEUJg8xoTdr
0zCGL5FTHKsC9x7NC507WIe8EWfXVtWWu2iwfL6EvLpualVXlyZx3USlspLXEUbN3LDXqcfVYUQ6
bHIXwuiy6oKS/9ymvvFNH1itenWPOOCyr1Lg6AwUx3DXT8ACvYFKYqVprXOF1WjX4BphrqUgMBZa
HJiA47qf3ZI0TK7Q7HGSHXVPom7AiNTxDStZHLOgkN3goa9I5PIZUJ6Cuctvm461RwtZPQbBQ5/2
OdccotfOAmLHwRNctRWY+l/CADXaa4wr07K79tMmOzQu4ekJs549VGbtspXxtRVb/RNhOc31NEbt
ZZDMn2LdGj75yunvT0xu7dlwDrOI5y252vl1pUnsn+lnryavMLYigD9BuLbb+CPP86PsMUiZfgl0
J8xrnGJWdW1PjQkAbAr3LO5/aQ7QBNNj00vVvEmLo+yxJnr2JAtWHD1nhB/rRgWChK+0eltkXbuB
nMJ3sOPsNRAbPnpr9m2srngpu0NuOrbcF5FYmUZUDfisBbgUgrpZzBIOeWRUmonI10aop8eCAAqB
M5QIsSKVOVqrnmYPaQZWnK/wwLb6ygkGTFQkrHxscjM/DbWVn0rmHNW69Lv6BD6v23Roc8xsw4S3
9NzzNJhjPrP5ZJL1Lwcng6dsiJmRQiLX9jZ6xwhHmbDAnRFV1PsnuyepfgUMEcnxmlpcdoQQC+m9
NlMS0WTp0/xb5bghSs7QO46+B4ICHSg4Cqt29G3dLJAK30snZumypWnnesz1ErsT+BP9MNm2VSTJ
jrc6GtusPc0zOO6UpvWY3Q+JhWuzMlx0RRTXBKtV3tSfECmmm7jS/7L97lAlxLZrE4xd29GinYl0
Z8PC0d/S99AuDeR+yab1ctp6dNf2PKcm7J0E020HJe9g1rB1xjp4SSOYIoyu062pYzYD2GY80Q8D
OMIebTDFhIoBxr0DxJhZ8xWPa/glzDyjAz8F2SPzAGYlmaYd45HJwg4RI+ub7bJ82+gXkXPRvEGi
ITJnU/GBD2k3MDj3J6f/gwBetXJ/ruPhMHH2xyziWFAIlAvnxwq7meeQRC89O9RsoKDjB9iV8N89
pqvUCS2l5RWWsAjBKCDxfSpkeeaBd84t4sV4ZYg/HdR+9iFwdlLvhw6BgXRZHXbfH9RCE3AkS+hB
5sYjfcKzTFlTBy9+KbLuLiALdff7wv+Xk6HQmRmavNISDvc+maqxeycPhyo79DVFGGaOgA2K7biA
cHDWULcdf/96xi/lv3pBz2HSA2HB+iVfo5AUOLabZiwo9aDhfGedj7FhVptE5i8twvxt2kTUg44/
3CzbDjgVEgQiRHa7yMg0bLyk0OIp6vcjZro/HOysf/f+HDUzcz0AKb8cyqsxLjXf7tJDlOf2qeub
/LW0gEGvBhRkeg7tkmI7Y+KOTzox2ivFxCXGgndcGRTaMR+CUqY4+SaZTZPJybOJK5Rw2dQ5Zwx6
CIhkIi9StxFbAK2Mm9sucA5hwKpsjRxctzaAhHssKvaLRRcXAi9/7H3N8G4JIGQDDqYxe4QQkTwv
u2KBS9VfDzMeyT9cC0OdYn865fJdOVSUisThCOc9AyPshiBh90oPrRrcOxqSjnZMwvVg2U917GkH
jbIRpkJk7hwJogeQ4+n3t8sv52zB2MDHGqPGmNym76xj7eQObhUb8QEvM/F3wLHPlT38aRn4pWPB
q9CoIAmF1BePSdHPqwCe6z5wizI+uDbFsxuycBWV265rU3DOcFOwOJg146sIGMfT7z+g+es1pkSB
y6occkBF3x+HJyO1e5kN0QFrcxgcMhvRhhYE4hlhinNuSvSQ14II3sfCnh5TMdWvGiyEbTv1TrjG
MBjh6wolBM066xBohIpHZsPEPVB/iwsS/RCXBdDpjzi6Obgu7/6/g8k/DCYZtPtsJf+5X30svrIk
v/zYqf77Z/7uVPs4MnmiuOH49m3QB/87mPT9D2wBgvArwvWYCaqZ/fdGNdBMXH6M+Dxm/W99vO/j
fO8D65WufoxJ4iIC+CfjfGUW/fnRRxDJuwAHZgFs+uXB60wMqTNpKcfAmsHf1BlVfRLA0+o4DKNR
XAC6k2LpNp2GESQNgdy5irU7L9hdA4kQED1YvB5V1fUcjMWzWFC9Ic8Uum9F8B0Vyzcv5uI5d2jf
sByb13KB/nIwsy5nI/MhuCxYYEZf7j52/Xv4Itmd5IxyrfcvuaIJR4or3Pa6/Mx5WsXA9FlBUrNe
jS/MlChmOO5MM4hghSkeF2SxteCLK0UyjrQUV4Alc5b4yZTBFiZ1fExHxUQOMtFdYi5gxNbpwWxD
oyDIbZuVTBPW0hIJEyo/sfY1qj9I+oqrbC2IZWvBLZNS7VrrVFGYq6YilLTVZ0qkSV8DmW7OHGCG
L37eQ3CG8AG02w+nc6wIz1OVEKYdmVCfwfXQW+h2fQdLz1Vc6FERohGblTeONZUCaQND19WUDx6i
szi98q18vLWpu3bV1GL6J9vWG7pwRUTXui86uXLtaT+YsXdj1IpdnUCxHlGiMgvL/RtEJhWg5aS9
R43YsDM3zdYeJusQzMAPcCukxclpCb9JIC2e/YWlPSusdk96D/76hbYdK/C2vzC4pTZlj0Dcu/tO
gbpRf8LsRhBuPMUK5N0qpHc1APcusLBfDLOZEH8ck60+TwCYcR9ckOTTfcrSqarB4tMnHwJZnyPf
71+FFIDEw0lBxSG9R9e9XWTbipymZFMMoi5WDIr6y0wbpYEVB0R5rWDlYTPWzh6IHTFlZjI0z0nC
fg7ghApoBX0wZFZOz+PAThnfRVVqfTLDPL4VCpuyYjIh743KTHaAhe2zsfDUI4VW16w2bLA2VBuT
ff0wKAR7GOXZ2s2T8bNWhPIE2FF8G+TgyZ2rK4K7ARwv3g41YHfiIpjwN21Yak9JaLk30UKB78FP
FytByvAXe+HEI95Nt6E+5xuhMPK1AsrzPaYfB6OJbrwxaS4bBZ73Fga9oXD0UGPtjeZOYb7hdi0f
fAWuZ6+GPKnV/HejDO3Lure7covdqYLSDCmqAaPCU/40FkZic3INyebk8mAq0KuT6GOdf5S4uFqi
c0Q/Je5dQ6SPnl3g8lR5OmajtcAgB0V56uml3WFnsqZTRIvsUA/ujeFzLqlsWN+IZ0Ni3KWAn83T
s23A5X5mB5yYsgZ9tvE6WzTrtDJLZZ9y7rvO6fCQAGNfq+n2Oipi/cqu8hFklRvt7TpxViCpOCIz
mqehDCcDd2+xRlU93QUNZ3JypnuMNcFg5Rdu1+rJjReDaRAbu4Jzfm/PDezzDPFe4TBXrrXD0MlH
O4sGWA2+gMIhreFoyf6Eoty9LKtK7vM2NTfZqIjnXT7d1qVvHrskq+HaOuHRn5rslt6CvMuGZFzb
KcSLAP3TFkoqQVmuAI7UcJ6ooyul8+/gM5LUHV/0yakaYn6TpdX7DunxVsTmZzeImFQn2ilJcKjU
cBQNiIn8GuRNIyHcj5FtQUtvZLk2uCw7FO7Ndazbn0VXhZthxgZGPJR2mcxGQOEJJH3q9E+FAUIK
kCJf8vRVNv25nbmGQaufk9hsp7VBgsxOb6KPo4V/MUvKR9+bvGPuV18cvrHtGJt3Ol30TdBmj6El
r90hAXRWF092AJ/JnM6owfVdrpf3fcwJNB9p1w76lK/0Ie03ZpHRdurIq0W4aqTryVUw/76pPUxd
7mUdG81JWs25Rbu7o2XZ702rtzdGAzgRkomnbzy0ICeE6HbMx6vmzyDJmkuwjfbOHQy6E519dvm2
L/RQAiXSuuJOH+tyr0Ej2duKJdJO5Xw1QZcKuH9wGiAzq27riYgCkuLRmZDUmN0CLB6uXSG/eiVZ
pmkcGuc5F/WWJo9Piw0VqVpma6YDdFvCB9Koww3zYM7Zo2Nu57ghq9wNp6tsnIPV1Bvy45zS9dYc
u7kyRXzrAJbkkcDhJ/u+ucplmqNAzvL7PgsCXPaBTSMbkY1T6tPG4mtiYjJsUtOKaOYFL1Gj17d0
EocbcxTjOZYEwbuxKO67ASdja7mnxsuL9dhx6ySa/slpoprKnj+iZAzWALahWKbw58e+ufM14a3n
bpx21jSLnUp+fyWJpLiaB4LL5u5iaPEX0bRt7CvWGO0iaWMPY2OU13fIrLMNbvb0bHmlBSfZrPbw
7qMvdpbxbIkS8j1mwjtuwuxKlHp2kziBAyDH9baxOzcbw9BvPLuxN62ZyGM+W9ZN5ltio3VTde0M
xrPTS3dbG1p6j8EO2XDrmZ/a0q53DFJSgzsjIneCusBdG7ZX7KbYlBq9R3ePHTg+owMUJwBW06FA
Gn90W7ZIEFzuUQPHabyNRP9bJ/+pTlYahN/VyftvpQzjn+vkt5/5XifrH5Q8TtjeGwbS4uz2t4LP
dz64QD7wpCMIcL0F0fhdwkfN/L0w1j9wurIpZB1IRaTR/xMBBz2Kd3UxQ0u47wIpiWHbGAlV++CH
kawwSwJ0Sj87WH74eUhhIrZNWm6ZEj8Vmnsve+1Q6F395OfG0zTQsui8aUdf79ROyMdnrTaP1pBP
xyYT86owBucoGBvu5aRXG0+ri3XbC/k6Bb27KZkQbvAq6hdamFXPSAn1O82czP2MyGljZRgowDey
kWiFmnN4dwgC/Zthjjep3+bnglYlv43sSosCY9toprmZBlue9Fau6z6/poPrrKrWbldJNh5l4823
Ds4/2nmDtzamoXugW4Gilfr3GMXM+GzNuGX3cPZUKZ9cO4+xbQ3Z3suz6LIlIPKcWLwnXS/iG8j0
cutobn3DEWhrx9kjqwjTlxETW+0ylPD6l7IzALpb/bCRdjX+FaMLJNzTxmQh5hKfWe3ueT71rSQR
ZD8Uk0rKyOi9WNbXNhmtHU6UYBOnrq247C8mpJW11vanRKT5DsHZsAEDFu9nTCZA8qiTwYDf5XWz
a7Npx5jvOlDFYKfV46GyoOSNTLjuBJbxp7Z3qk8I+HY5QUdo/PK7lN7IRZz5sqPgB3qFziW7lMRp
DFvT7/V1XdTpUzeX8W1q4ZK1qH1Yw0ExrKrwf9g7j+3YkStdPxF6wZs7TJ/JpEsekoecYNEGPCLg
A09/P7CkvqWSrrR63hMNSodkGiCw92+H5kE5pHGRVAsAlOs5WBml90MDKCKAZXrT1MX4m3BMDIo0
uz9NpZOTyFT3dFnWARzkgKmgJfbvSPNzeB8sEo6K2l0BuTl4h84J5UuQZoG/uPGLpyqviLEvkmhv
YtS4cSs8EysOWXhTYcrmHCg73MjUsfjwIru3aCVbNC62BK1vF3p5rs3qpIwZKaIKK5Kf0yIHqbPq
MiUuHTehRra7s8cgew1sLJKbH1bOs7EQZnZRP4S0fG6nEgmGldfWjeNP9OaCk5/FNGWvUqLbWWFT
TsWSr2XtSti57Y//DnyXIPcuF/SsCnfaEk7H98codnC6xZnn0dq2aRRVlggLiyfNOPHeYFQ6Go7T
Z2vRdnyqTc2/wSx0xwcIw0mqGzZ8JBy/htqDQOz4lRh8dL8xK9qKbcGl6fWE+B88eE3iGbXQF1hv
XmNZ4ybMfaIV2trz87VDndVWhgW/EN1norZo0qutHoCtpyUCI+H+Y0VFS0YRBGR8jEnXX5FFVDwB
DQIkU27wmSJT31u9I7+8iTrRuK/l7c8ry+JMhqx5i8uoQDZxT6orogCvgfZ34iS8x/JGJITRld8F
DWOkqlb9rzZzRxTrGlFEurxxYGmkPb3XPQZTyT8s4sw+egOHyIaeXb01oxauaHSz158rDW0vf20W
RI2tLCJir9IJJo6q8voWyxCodyKyfu3NqnhyoYKfxwpX3bYr3eC+8eB56sWdaE0w3wBQ9pr8gsBF
1sGXSrRBdSJQn2/NJhh9R1pm9/kDp1ekAN6Glq+vgKXsC/U94WVkXNomXJFkU0Ze/BrZC+jtlWBb
FcDBiUwy/mKgcR0VIjEefsDfmY6xByVQhdYoRwmb5dvCNUirodCQ620eV93a6oZwXWd8chrE/czG
68Yrmgao2fEFv74ftUDkQN3YPPM/aRi+hI2r17aqSS7J5pu2Ir4AAXZvtL9QetSrwatfqzRcidIn
FSO8trv+1hzFXbKEXBYdnt+s+fbG6CqiaHDVGYi17eAytc7OGZI9coYn0bQ0DFEUe/ZJcV3JmPhg
WBFb6nod2lV96XiOQac5db+3Usu/uDJ7bK0Ml+PAGZ7D5W78QFLWFNCbSobbTYr5dJyyTRvXJ6cK
4juLzOJbCyvnLqyFBrsOWYyo+qXzIBpcckvzErs1yiX2ILnuoOsTtCPWZ0VA66DsL1URSqCSVF5l
c99uK7u0jo7tfTQWwR+hd08oB+vV0Du3S+XdiyHs31DKH8SQlBStteWOLNtuVepq2BqloymHmouF
AraHtaRy+KEnwYVI22z+LAdCQWcWCm9OWlIAIdCzngUzyPdORqWm5818walv7SYFN5GNOgc7tx4p
kbNpj1AgNbo8msQnHOglpqsj7CWVeDmiiag/STHLnVHXL8rsybCoarqfczM4NVz4e2yHBHoM8Ytp
wWrSi0BGlf52tLzINAy+Uhs1vAux+Br4BpqkPP/VYZ1809pwttzr7Sp1VLg2+wqgqI26xbrikg0y
z5wHzlAcRDY79KGFxCcj4EEX/aDK9jPRXbw18TXeUDI+yq0jSExcExVJwmI103EJslada8u/Ifo4
v+eyIjLGj607B0RkOyJnqck+NrIDeQpy47bGsGotW361FBWj+rGPZC3kK0fKtx7TwEaFLcZka/gN
foV5oOZpH9nAHwQXf5Cg80I70t7UKgY+IHCCvWNgRB7zdQ1BeI245DHWlYmRFql/RkLdb8ztLe1c
zqYjUOpMz4rYMiSEn27gDZfAS63HHDU1MwTuinXr+vo0dvHorQY7DqlAG7LHbJEiMdeXXy2696+O
/PtTRM/ikkwRb2huGnY808dd3vKzosRzOHfmTRBn9T1AKvHFiWKyWsI/RtmEN3KQ42tl6uKVSEPn
xu9c4kKYsFaNTxwxlX01J3mX9gE4gUd0SV6GEaqUTJyHqcutU4t9mLqqlu4/eqn6XSgUKbFdKJ46
fzJufYvUlhybqeJLrM113AhjO+RZfw68xuWKqcBEa0UY9MqdqQVjFa5vanTAJ9crUfYrr6T2RsVP
dDd3l5FA32w7t6rClhxVxk0nQu/IpJDvLbNW23Qq4jXqmNrdJs30XZW2fWuRiPM4AoseZBKoZx+d
AQyqrjZijpL1GIDSGa7E5hjMx7xkCiuHwTiZNQeYtGx1qGOvXcumy2hH1PGuxurAyyrUHunZOzEv
4apt4vE2J43suomrhuaCutkrG69JT3/rmpnheqqznWsYe+hJn5Sn+SVrGoCurBoKektUgxOCgOc0
aYtd6Zrw0U3u7ud6vp7SRO+bJbsN77ez84p2uJtzZrycPnmeXEN4q0dVPKisHQ+hkxsvqNpuaDNq
vyA9GUAwXO4i6YsdrWtkGMPErZomTTd4rrjFHcdeYXimUderbxG1EfmzhN625ug9OXLaT+MkNq0z
P2ionxsQCsp5QjrHdGXt/RHrY2GRmjrU4ktNeu90PPIGVRfbATM8dabTdEoHq0WS1sZHSmXOqVDU
y3reJqC57Khnf7qKM1RI3SYzktza+s58iXJOV+sq6KkvGbaZTFCg7HNyf8W942dqwy0M07NkGbkD
MS6GIXgkCGWa2ONMoZEyjoWejhPz73z2GFXydSbK3NvqNhs2Uwj2uPKIpstYooce9rT0U9bfVtCv
+ZHkGFXcle8gJAZ8K5+n0r03SGAGZkdDANk9PiBonLeWntsbkXk1NiLPve68+beanXQ7S/+SRrWx
zuYOs0xUgWpFHqFPgfTe26nW68yu5nertbrrsQwMYnqHr0Zoezt69nAdDoOzwXflnlwSkzn9kvYu
Ggv7PAa+ughGla0d985GG8ErSXExOSh99jZ2QuNCbQjprmIauQ0AYJFRipyrFj3IkOKblSF5BLEs
9lPnEpIVRr8ikk8xC7tXs8OgDSP7GcDfYyMqmxsfBKmo3Y+ECh8AqTQ6aTH71TazfhBg3XTvpjt2
n0HuZedxrFrm+NY94FX3jpQzPZhDHxHoxCxjLErM/DjPMY0VhBNq8gwb416SZPlcNGZx3SblBwso
1YU1Agla9jpqpHQVQ2tXyYcqS576hio/g8Ffzizkkru+SoddY8FYML74W0zm06Uj2XrNDHRx0sy7
peEHMNnCO3PC4KY2gZ650/pqfKLBub9SkjKbuRgIYVK6I5O4UoRro85K3ivVmqQcZSkSMivhUWAi
QCFfOA1r5oAiCj9DYXJwDMKzKDYV4TO1XdjNnbJ6n2lLpugzdlwyYqqA2PmeEPxfFUM/OR9zeBXX
qKxwbyK/teZjqqlZkiNLFurF/CaFL34hXoqGFxXgOvPgJmm6ysZ6hXiIS0gwlFCATZZhlUbdL+x1
S+IjHqyKUKcV03M3a+gNKg1ykK2uXzWqHb7Rc5WHwOnSA/ku8jAZ1Vc+zTBIOg5YH9tz3vQIe0QT
XjBbD3ci6eTFyaKZVmfFdAuDvfLIzd02sZNusiiMT7ywRxY/YjgiAvCNrAyPhW+I5g/+/H9Rn/+E
+nDnAtP8G3aUpCDo9PYv9OjyQ3+HfYL/YobEemN5rIJIAP4f7BNZGHkIdMKW8wfRiWbn7/yovXh8
CFmn230JmlxYzb/DQNidUXQsunOfckBo1f8JDuT/1e+MfccOHGAgAKglQTJa+NM/4UCpn7pZAcR4
mhSrLKNIvUDy2r+SP02YeqIU00Wc+SBzpRYprpfyKB1CWsTZU2t1aKwyRgG4lGzO89K3Wfx0b3aw
J/eMxzRyEqxDOyfhGs2z+unsHAAcKDGiVoGb1G6HM1sVaXRF7NH22f80f8ZLCShUUlCv2qUadP5p
CaUxA51vQZ7SdrCyiR7RsY5PbUtuw8oNDfUeLZWjP1tRF0ZiK2aTQJJEFl2LJM+jtcMSo2ufI5se
9zYq/euR8MVVOfS49lAIB+3SeEqRHnVZ2PbSB3Rm+n5KKEdthF1elhW/2gZTbSTrLJyEt6o8Is9I
/peXwpMsxGJUW2uu9UGMwLL2AtBaSbjniQ1mS51TvfMqFmFY6QXT/cF3Jy9WVOoF9nOxwL+48ooH
y56oj0rcVzEsIDEhPhvOFueuXyDkAYf5JrFswnmAl70FaDY0T5qJ+r07JzAKOsfHi2eO7dr7wagl
ibAf/gJcuwuEzTGaX1llWWyQnKsLDDVYd5+k4rpdAPAxqcDCidvtz+a4VXZd38SyKb8zgObdkLvA
gF4aopEJ2gu+mQ8v5hFhIc1Y+wv8TncEGLw3P0fAbKS2ANLLwjsNC2wfLAB+tkD5zgLqOwu8ny5A
v8yT92yB/r3aHzezmK4K09MbbyEI/IUqwHlLwWs9lQ/FQiRUeQHLsJALC6hOI1h+3xRZd2NMkMMp
d+wjRytRhy1aPr1QFXIhLSyPVwrtITbmEItfM176kjR4RU5KVtVoMKssY0mR0rpyKB87abP/hHQd
aWd1i/sAXwke3SmOLsFCqKB6I0nph2VhPZtvXIjTdSYHA8p+qgE3F2LG5ooOFrLGJhd2Uf2vsPW6
O4vL/rqenPllaFg2tgbeg5Ob4S2Vbg7Z5iyUkMrzcd8vNJFBxzN6ifZkwiDBpixc0kIrwc7hjM4m
44CHFtap5RpEqwsV1ccgd/7cPRlGsWMpuIQLZxUHVy55rCvmdlaPPrtLoLcMcB1r4buiwr1Y1Bls
K6iwVgZwYpBj+ocls9vXMmiKXf5DoZWpTcHkWKzZs68K/WksbFu98G7Qjs+oPNm+dRQf5MLOjcgz
tvHC2GVQdxyG7a29sHnGwutRj+Id9cL1uT+sXxa0mzJuTCZkouehBoOFI4whC8nXozk7KJs9QXD2
MWtPM8RitzCM1BFSiJ7eVAv3CIK+YgKjk3zKyu1I6s8u/xtXCREUO8W9XJjMYeE0SVRwjohHpvty
YTyrhfuUCws655N/7UKM4voYj42mO5EspXa8H93uie0axZjS3s3oWkkFCUQNzmiy8Bsu3KuyGju7
0z+kLJn/MF/hO6mQHo6VOfqVsZfvXJte9CRM4ztKjtJbhsu3yqUfnt5ntZpT682Xg0dUUGN2ry0y
4P0SS7FpZGFfiaIqd6btcUmbAq1F6RbESSXFHfU3M45vzjsSOoiaDCr9OvckUg4x5zMDdndO9aRf
Iz1BU5epqR5UA0ph+uiySZK4JevSjVZDVPTyTngxQIkck3YvCVWlEoIM6xV15/WR+p24Jl24Kza1
rKJLlwXfsjbHtbDx4oxJWOC/CC12HsPvaDvxq7JempfLnhzguvcydpvUN3bWnMy7kKxiXExq4hav
JG0y/RMRla3lHvRQddgOTGS0YW2oj9zIatoMqFOn+S4Zbf82b0LE2vTqhehqw2w+TwRJ3U88sB+c
JuYWyUcuvWMDCv67tdLmlMylJqcO4P+94+pP11avRLK2jDiga8WXwUUVRmhvKGxqTrVthielYyzr
6LUFsRzdUaeOuMVYVjyERuYEK0iSYJ/QxzausUglL5Jq3O1gu+UBXXTyRkIeYu4yZHSEfOjcM2Sy
la5onA6QU499fBxkyP3hDMOAaGVmGOdo/0ZWio3Wce3xuhva9k5PNn24ga8nCtbZKFm5PAiIlUuX
+bMZO+pNNWb6wjMZvJk6h2v2xPI2Hrzo25ySfsZ3HjsXgwSyZyMv5puS6CGkg8UXQZf+p1dFXsrG
66iekMgBVUnkpkevHo7UryPNZn7QG3wtYbmKYj7FVYYC/KkftHcu/Lb4NDIzY9PpbXtp0U3H+1i5
/hPPkWgrJ4okCB20jTUwiowxwViJODbpNH3kaRq5HEYka0bkEtxNgWLaL3Vi3KWZ3xKk55TNS6bj
/MYplqajIe7cYG1HCNmjXuWfbqfyCzP7A1WM+M3oyIuPuUU4GRJWblYcYep2VrSVrtuxDTUyjhQ0
X9uReS0RQLx4ox6/4jBRr6HrDjsE41GDcSES0WpS2jg1VjbcVR7nDRaUhkpvU7e3uqkoaHSMsCUO
TUuiqYxRvkZiqsK1pgjsKK2OmposzZReRUGZPaswdd1VWDvdBU8KHJYxOQpwRxZH7rk026OEkppg
pQlDTZ5EWydozJc4InlqixwkpzQSl8SeHPf0EkfS3CskWVSO9iRmQCCAADhJRvaehYzeye3grMdO
nayk88nfcE38AxSpFpgXacOU83oCFN6SXarWfkadKf1vEeKdVhIX33ab1vMI9zOQaNF5RZjYFGTy
2AZuU63Kompe8Cp1aE5E39JLMrX1b+qCJU5BFzXnSpI087VUxl/D48uNY/vviOCjxyCpyrdatPWO
6lVUMFMWxCWCgZzdfIxyTkSP7IJjGpjBdTS7wevgNQUQkQTQJlmKVlPtaOc9GJvkqost5ykC3UhX
YelM7ooaq3ZVYY85iBCif5UTohMeMofCoTCP1bCe7MR6GyKqimXlyVdEz929FwFZ0Zxkmy/9zACJ
CmnsuZbMliCuKrA+I2WrbBuXvlha3LP4N1te9Qh857c7p0qmq77tNaGBhpFs5oYQsJI18Uho8p05
9+lvVQU3Qg/wniV5D6FBREVPIZDuonu3i0zaTF1BeRlJQhsPnu7WL5gNQ0sEe2qfqd/xmsF9jwKK
nlduLcUimA30ihRbFkDLcCwkLG1q7qlpFjdtZ8+AqXN8tLNi2M+u121m6RTo/Mz+TJXT1u+b8ivJ
7L5ZU0cUfPnEo4EOwQdscr9rHoUXxO++W8e7oaZmlzTPiJpQ2bj9dWJPhFQwZgEMxx4bddrgc1uJ
3M0+JVhMtSRrsTkTKsrR4ozXxGMmz0U80V1D6R7xyBTlNlbcnxs5Rbg5cj+8wtYSrYXJjFiO4hTO
pdHSNqN6sgQiUpAqW+S/8ZhZ6CHjcYC6ST2AZiltf6vieb7KDYv+I9+1zrzD4my7afoRzyn6y7Tr
DqVUw05ETnVUhXBQgMzPhAyO/ZogxOZNOCq4c+hK/bLMtPnDEfC/W/J/2JJtoibYGv//W/L1W6OL
t+rzz1vy337ob1vyT7zRYlPwgepNh632v8URQcQCbXqsqJ6JtvxPImIn+q/Apq4b87jvAZCSYfTf
S3LwE4RhBZjOEVyQffQ/WpL/KpXANhBiZzFJUYhsMjf+cUVGBoGjI8kJDhKWN6MCdCsoYKEfS2ui
tFJ43h9q9I/p/4iv+u4PY8Kfq22XX/hnuwI0LnH1oemh9nIoCgYz+PNO3hVR0hmzrw/wzM29aVC5
7IPy7v/0JfyLv/JPCpAfh44NQ0WOiGX/CPr/tPl3XmtiQ0+mg+5wSeMRU/d5TS1gyoBCZ/VY8GBo
CHRUmXFpx2B6/Pd/Hvzjn96m5ZsEtxFYYvMd/zWhou91CBEedAhU/WLaTSMDIZU35mGgZ/PMyd0Q
Bz0tWaZxUFqApk5MWrZMqVBvTcd7QJGIlbeOQ31NuRgGFGG5xSqcx3yn7Zx/WxByxGOxMDCfTDLz
IefiVlPeFWr9rTqdA6+F+WaewvlA695SFOmrU+l7iiAqpfd4sKHPpbBYqAhYQl3g2wGF5WqyfvmO
LW+aMSfjd4Kk75yeknYGl7ewZLZet/WgQfx4R2yNw1PRU6DdZtNSyo0ps4nTEMdcDUGWkBPwmqQ0
lmAA5AfHCWdNq5b2bN+PL9EQlN1maCVJp0vzSLkW8FXWOmZqcfa2GHibZtDaW2Kp7F+6xhcJPJHc
emqGfHMjlpNC2NjpgrS5r4sBeGMIRvbULoAvISPkGtCZsCyzXBoAGJLz3lb3bdnFp7kPpr2vrOLI
fsXLcbrhify74Ulls//At4MKsMW1WtlovnuQhA+NGnMtAotraKw0LbJx/dJTBSEBoCvz4I+0qvMc
j09OV5H3bBnpQalEf4/ETjyaDT+izaZ99mto7niCl1eis371xdw+/xHkVeMpKcuQT4RIZcS8bjmy
wft0pZNqXshtK/H5jtVgb2tlMx76uC57C6oH9Xnz4dJTzcML9wplgPZMV94EFF65vUI3zu1MtAiV
5GlfHBG9yhsdEGeKvpClv3WqpoK9bIujbDG4goznm8A1SHeF67/gOCanlVnyBjTJWxeRGL5yU1ML
3nUUoJLkzaFh1a/4aYenmKTy60gN/CrGlL0s6XW2Jt5xRL7zTZwvN7uhvFtDmLS3M7lsfTcjajpK
yvWAErhcDUk1fFl5qvdIAd1b4fJN0MYertwKJ3VpALptCtnzueZCvgXQHnBbcYYjcjLSirEkji++
GasP3ErzdTUm+tEmPnhf1dwMRaPyHeL47hOTPW5XF59oIop5x5pUrFvB95iR5LH9uUSLahq+dMO7
nxkFkebPfBOuX+u9a3H9N0s6P63l8alo85eR6qxTgq/sVoTfJrQEHTUG/vZVG8P2Jq33atpa/bbj
uH8SNtfmyqb+aW+bODNdqvyoaRu+WALkjcw8LsoJEn5K+KL8wOh2rB0410rHvY260bvtsZj9qtJW
vvSeX78aVMqR/JUTZ2rH9atDmCIiL8N7mEIdQsdlYbQOq7F+EyEVfOvU0cYKVX6++XlzIXa9I0ps
4zJpWTEXp9kMrKHbZ9ka+UXXZJ+vWGUKZBpU0qL+Ltf+aKb45+3AWlMyi+VrSpsPWfgUgNLfB4ur
k1BR0ZdH58zUhBT7NotB59sitPE3R8xKLwOpIN1H2vTuS2oR2C8OlOVV7gF+wai2jsnYeq3VGNOP
KpzevTg5Ce+K9OxHK9RLAmSPHsFCn7NRavZ3XIeeuepsanhXJM9yNPXVTV9jnei4wk6E1991Zmvc
o2G9GF5/45ay3IVJ4N3PjcfZGUzODXKZB7pObkpa4zcwteJAqkdyLO38sfVcawu72W97V7+nYdlv
3aH/zBO7POIaQFThJsdkxjVcWb081+UwboEVJjrERPdJNqyiaKe9mgiKQGbTWKdpzqMNyFSwLgKP
iVniXHMhrq6NSA56DXF68rPwRGiA2qQF5MtKRrE6IrQsCMGY3DUrpQfSAUXL/lJ8CzkDSDheFezZ
TxG9uNVFV0G6tUsjusroIbkmcn3c+Qk3rMrgPiGGUCRGoTjOmi+StAsqISm6QPYHgShRrKHQpmVY
OqzHAwaDfWIGck2kJmFsXhodaHB8cMo42vlu0J5JTHCKrc1nD7w2jv7aU5Exr8qZ73AliNs42DIN
SMFDCFDHzbnHmo7qxuyPYoysDXOBDxsV+1Rgxu2HQ50t7c2CZx4PcCRXuBxWjOzdNqvgKDGGWiur
y9udGHrknQkIyioKp9dwifQbnXy6qiaBOLzI85fIiOtg7U++3kdE1Y3rwCeEF99Xsg4G12FCdNQ9
01mIWBEW4Sg5X1kuOURA33LJ7i+5r67dopVX4xzPUIimfbQniZo/Sbir2q0Q6NurmiuQ1lfvJP1m
epxHJ4NZY00K2+owFhuaCuqT1fjzmwQAPtq6nH/JTNaClSc6TLMXHUtEbndp7sybIcbvnpfSXft2
UXK5o/koRpFvW2wD90HrEndDSke/Es2IOB9VmjKGckt88owoCzUPqdrZ78DHxRWaety5MRndfTQY
O5VQytOL8r6wqAdm2RqPaepMRK8Mw0aAEjwVobD2RcoVT19McgyHKd5GY+xe11GNYx2d4aXsppBO
3VmfdNgM5PF7APpb5bOO0S9wkxCafY6mzvbX7jjSYlos/ETpJvm1bGfrKJNyKbxICKMs5th56WFR
KPf2kCsiV8V2lWiRU5BgZeaXLBc0H3G4P22W6orjjBOHXD+j2fdW4b3Q343UYCZ54+xi7vkoncw3
ry1M0yTMWphfvBe6jc3DmOQgqCZeS9z1iI92QeIN7zXVCxSejstcINU9cZoFzOhQ1duQkJorYyrQ
RNGLlgVcfmVybJyhOZOZVbtrIk7aYgUKmh7ASKjizYg7v9U2dcRopeS7DQDWrhtJAibfDQjjMiJl
mcNzqLDmQ0avLWRN7HE4y+4TwHSUazEu0Tl0IPHAkZzC3xWR0htJau2FvqDlHsgZE4LYlPFGeOgX
Mb+Xa5VI73ZOU+Ni4HPh7aZOsqO2Kidrmka5dcmQl2xcf5Lvk+xnuU08viQi/+nY6ZkK/xi+FMqL
X3DvFJlkQUYICdAtc3IZU+g6gXRtGUP9hylXjGXLwFht7cHNNxiLi6ODDedcNPN8cM2W1A4KK1Zd
k2HXI5cdDjfxWh7uUVkbFwJN+6fUBm0UJZMGjJG8gfZfXkWkfjuGz1iKy2s5lME0vzt0gas0QgNz
jJSy7jgGq09H+vWwMYQ/8NSmiskXHESrsuHl6FbqfWIZgK2pyXdnEdBfrc2y0ftFDXhFsxfvv0fQ
LATP8pph60W2BK+0ehl/I79+CbqpONqomleOcK1fYTnp71ATkg7tUm+rLI3IhhgJXNBejMCNhoHi
mKNLuv/3S4T1r3YIOFI4TDhRWFbMrH9elRqMzfUSlkmXsq1OccRhyDgcVGuVqeYegyPjPeq2zcAX
89pSy4ChruLD7jvvPy001rKW/ePa9scrwQRr8XL+2oLYk9lfgoJ1BxcBUQL70nu3AZ1ZeJnH+KRd
BsIk4pPthDlReFWX26z1nMPc1a+C4vuLUTnq1DqDRvIu1W+kp+7tkNrT48jE/R/iEiyW4396sSF5
io4fkqoNx/GPH1wYUIE1GE57MFLHXOAg/0Gj4FybVpbcGj1XHY8iLjCYKgpAOnJwTJ5TJ5LC6jcE
vi0wNkPQv/82/8lDHrG2EYhIGF3I4v5Pi68A2MU6JNoD0LSiAyqiYaQl1eQ8j8awb5o+2XA0z1vt
ODx4qPFTvzMy8vZBstym7pBf0AQvGSj+fCCMoP6UaUHqNfUq26hTBMkaDdFpqqNI/d+/cu9fXIh0
NISAFyh2MHH8NX/CI+9JFnS+HyYK19bYZiXl4WWkd7UmW02m1biJEif4Hmw9HNLQgdSz7Lcwk4iR
hbNNPcYlw4Oa7GVZXw+N7b4MSxNEOjv5lWmWzqvt4tK4JlK4Gq6aJAmPMeKgDRFT8y6duKFLjpKD
iFLv1iRoZttMJfNqQZIWA+S8qyZHX7kJ0zxY27ghs7N/st3euNDK5j8YXqC/SwQ13squXHBGh5Ju
hhafuXesi2NPIOExiWtmdpZl9hIwQGMFWssV0oiSk/hnVp+qWd1XhVrOlGgZ29FQ/o5Kr125Zuo/
uE4ut/YUy5sc0/Y56xUzqAXkgORreBKzIWie9+zitXH6nCq7Yg6Gs4pHwYeUQloZNF9MW0/kCc5j
6cQFvKeT9U6z9uzOwGHFG6rsp5rWRCjOJWE38CmtPuKmTjfxvPyHmIE+3pjQGiTzosYNkYkycV9F
Jpr2gEYiydOYmb4xk6za0FzPO6aNtkaKiyeT0m5GeTLn4Cc1Qz7rtHlg++aIhfp5NjNWTbuyvHXr
GXWzLiOJcrBhcQsTV77rrCfyLUWx20P8kL4zckVi6+g2SeX3T11avAawwesl7/SFmhtUPo1OB5ZK
Prsox2GLwoIPn4eOcWmgy4/4dwFtHOT69GFz6IVeVxypqq3fJm3Ub67G6UxuMf5rbtt853Rhc8cm
iogcmhfNOEu/X1TtcwUx9jxNFtb1idOoW+AHEotIGCs7PPHuXEzEiRVUqVuzKLHYYILAXLtETKTB
fek0/ZNp9fbWruz6zWvJWzZdNixpsT3Taz/zBOhqq32Gqx/ZRQp50wVpwB3scpp0cUXPe9ixGcUu
OghK6GfukRZBMhE8Fv8ndnP1UVcTn0o5057LdoiHgmDoKuGZqKQClSPQCOYmWh6hCdbTnacDAKDS
Vr9HDEsEdAGztJKcNYFr7pTqoDr7KJb3DQ/QfQWhSnxSNTzhGWC9H8noCBcEiBZUeVPm4EMBAtDH
cKzm75C7dN6m4UxLiF/eDVMg37uetOXR9MStVbntqhyTxazHL61Qet7/vOqJajgLKyYpYJQoLN8B
mf1Ha7lVp+V8N2H7NxKw5NVTU7+bmpIs7cwcyV0bUpCRZXlNJ5MFPplcdU/YHt9MjYr58+dZLCtB
IhlYj77KHVTyy9ALruP4fFQLKFEjtb2aha+vpwF07ecyhLBlkBCVMg9Tb+hrV4B4OK1W9z+IT+Vw
+WDHx/ltgZzg0C6ORUWGCWQUOTC0Gp772PfWP/CAIQw+Blex2QI48tEvQN6chnqXSwChMUm+m3DW
1zO3G7ZNPNzxapzAwkIBemXKKb8o6U4EOiV5xJ7CSNYTj3mn+gFwrkLXuRIkWB2nmXdkkpkKiDNz
C9YRcW927GPrErnprWW/tERlXIIwpda4rUruGDGV3q2d+94DA4/ZAHwN7XOXNSCCs5ur37NDpCPG
y1F9iAzEpTU7/VgZ3Oax3dCns4ArjudyrLHRx6cfpMYIeZ6HjBpUV80pv6m0AXvUzBHnWPz5H/zm
5yE55WC3VY2fyjCNL6ohl3E5WMImipJhCZ1jvvvj0iQ0YSddoKGqtuIL2XrVWdZ2vlEELp3DrlW/
awsMzWoFmFq/zMpj6SxxAWxacCodh7uB+6ouovp1Qki4aUwqaMaAc7Ye0eSgy1HNh1k5fCF5Tmpc
y/q0bX3G8y7jnl6uZ9UsxzAOjPYKahVEMkoDZt684cd5iJLs4DDwJQvqzVyyPAVY0F6tkEvCnfv2
s1dx/ZZYsbgNegls1CzXD52Sh//L3pksyY2kSfpV5gWQgn0RGZmDw/cIj33lBRJBMgAYdpgBMODp
+0NUZU1liXTX9GFufaQwyQw6HLbor/opVx3ESJ9/DoO58vR9vA0BTtBIUxckXkZUJJdt0g8sGgfX
vcGCx38ewjS7DVjy0Z0QUZmGurdBanhsFRPFPV3EMaSbqWScemj0UeWinxGaP7lch+Pv+rLWd8g4
DDxIwNjlaS5NPKcE6TElc4it1mfARLF9lzjN2j3wUA7nk8Vq5qbjyzxxTG4L9DmzKe0no8IlmrCO
vTUyJCrll/jPEpb9b0lwVIiWod0m57TOmANrjp+S1aSlxFwSWws135BGczghzrupeLEBVjqooE3J
SzGbY/MDGxoC9YRm7OQJVwXFwdnxCQHaiMsEEL/zJ+syqzF4kHjgre4bN33lVj8DE7BX/EclNSpU
T6lXj2jzjJNnORpMOud4lCMfpsnylo28R0XksGv5Y8sdDyNua4A30BN6mV2SeztRMNidYWohIq5L
pQPbaNcXTnG7hDYZIYaVqF4U4DldxP6QIZnwTvao07UK5gucfeuJgdvwOyB1cSChBXaDA55DtQOX
kLZs2k+Yyhw5OlI1J3rRuMS0eXZrB/WPcfT41JaAyjromLwqY8FnoOClbutx6t44lTCJHPScsCmb
TcS5hYrLm8kwWWSBJI4vMO85Qc4k7caBBz6HxXIpbCT1719+v5hzJdhiDArdf3oTe2rLpnKqF6Xv
tG3M+yoTOIKnhhc651SZBmvl5+jxzcbBsXi06OXLpaUj/s2ZCMdqcN6DuzT+LpNcYL+F4kC2P1yb
mynT64qaXqoVtq29DAeEBP7F0ymgevc4hO770qcMk9dJDMaGdjdQ0AvAoBnCs0oISnwfV/9nVPnv
RpWA8f5L3NElr+vfslEff5lV/u1P/enoZSAZgjTyPOQhC0Pt/51VRsE3ZJ9poc9FxvLw5v7D0Rv9
wSSP243r2U5kg8n6x7DSdZhwRnQbWdwdvIi/+b8zrLSY3P31amdiNA5Nm3CCzQ9I2vxfmN4OG2il
3Nq8qk2Dkgpm33jrtpykEpRjS7e7wnX4Ss3O2PZ7jaEA8Rkt87fWJWemaskZ6Q+zvPBykaBExxDL
q15K132xwCBihJPWJ2fm9LnS7PZ56nuvIwe3C3KrulsmtMR93giP0RzQ1AvlRmtGztdRezBEVhxJ
8NS0mLEKQqW+L3vlfBoT2tuVyUwBddy3FbwQxNlnp0iG4Fou3cJ5v/QnfClu5Qy/xDL3GAUkaQof
aAh36v0yI6kshQQl0ZsOTGpneIcLOyF8DkzxLoWTs39BBQ3afcGzfUStrwikElMsdm2Z5M9Whokl
zTjhxX2O1/XE1JmzFRfGR5+ENj4YlR1ob/1VUrm7y4N8nUJ2VISPhBkP9HE8zSyNdz72FsAwtPJe
UMSSiqELC7yqHdVviKHR0GkZH7pwNZojlo41rg7pCWF410X26ptktdsuBKQ8+ioN+WCZpXcZI49q
UjUE1mmIIrrk1BIlL0sVBo9t4CVPvZrt8ETrk0Nbomy9kq3bxZcS4E59G1l7dtgpg7jAWM5n0I6b
btD12Y+a8kq1AZ/lUE2E4EFiMEib5+mK82waxkbaZrsAiMVDV6culhPaBvtjYaFCq36eNraajrOY
lpqkDJ0rsUtj1j6ck+ToNpX91i4Op/FFGstTVAZ0b6uULNTRNcywfMn7cKifGbdgC9gNQDY1PhkU
bikP9iBmU544YtTQVURJGO8jlSyQPDnwTp5XkpKVLtnW1gUglUw7bSYAwaPaOuXj8hBmybd5egXn
NJNYs8cpTpqu4jgQqU0/oGZsysVwyF54NkOIJRlRKpkD1UbwVGhUWM8+pUN/8eaQQC2gpyBvbtxu
6WKEkQOn1OQcFDV9g4V8xgR0r+Fgbnr+N3tAx+RFx/ndMqdlHwR5sk/G+dEshTx13Nopi+3EdVcZ
5qn13GJPyZh9jgw4Q4W0JHAD8LyVq/OzS+pxP4UN+mo5Lyez49W0/dJ+jmb7R61Cphs4hjYiUwZ8
WzHumzpQigY9R5xkPn3SG1ue12bsq84Phu2yVAAIUAkaIyLOSHmPS298URiMTiqjjtPOiIxNi/gT
p1n2m6j0G9dcBgZJ09KBYXL2c3vkZrwgCBkDZTq1p2uQkHN74PbyqHKDmA+ZPAz9HnbPXlh3/PTi
Sniz0W8SrdqTRbr9N6eJeRtmUL0CXrZjh2EZkjF5qXTBCNB1IHA9OAPlA+Vo13B9gFIPJvPb5Sn3
1aExZXQO0ulBRhxPSIluUe53Kcpzn/pZHI7us+y6Qzjri2AEhJow6D2+WbUbk0VuYAS9EG0j5gCA
aWtV5e/S5Tpg15MPnD8bHnOjvoQdrZwRXq9VKGIRzMMLUCaMj5XWG9QfEDz4Ge5Nhmu7Sq/1QNE4
8d1qJR2tIvMPtqxkbGQRlqa+/LkEMy3ZthmdfZbL89A7SMWJI25I2wm2fifb8lZY98RB70chd6sD
NVya+kZj7/sgmQV5bUiw4IZCGlf4oNyH3O78c9OSKuaB9ftWtxHE4+zNNCQTEFt/Zaqyjmkgge3m
hDaQOebYM5LoDHySTnaW9Xt8ityYFj86FSJ4SPz+fhqVuWeZCK8aYUDOkNjDXllXhq2N95rCZEeJ
G3xkY9ypgooqHtSerOdw49Gq/OBoHV16bT4svaG2rqjeuabbMY2QsJurfc2gf6NFi3G9lg/SxzC5
0miTwRR75H64OkZDU7abIw1l7A74NnVhRYdcqKcSmvneJoP/OBXTpTWIaWpLiefAEM8egtcGy+KH
XKI3Wi5PHANpk2XAyNy9ZOplT2B0+lPji0NkA0QKMQ7Awkq7wxT2P2tv9nZev8ijqeynNgkKvsAF
ylWFV/HK6ybzJrOchyFqr0uZvfiFjdKAAEn+GEceB3Lg+z9ACsiYCjbQXqylrRHehdI5yFzoB+II
mB2pH2aS4y/hjyJJrbfSC/0toQteNYMUvx2MFwDHu7ErzgGG6L1Hcv2qZ7S56cY2J+obNVlczGUI
F29YTlmjjqoV5zFPigMn4jxOIwNvHnMrNjOqTpMI7O+E3LBp3MH96Ro8Ly6uRnhDEbR7n1XrpS3o
uwtTISMGZ9bsmKhnn632QdXZw7XOAfHVU/lsueORAOAlGsmCOwIfv92rx3GWN1BTq5+jro9ROL+J
oCBqyr/H1zTcx5TR5VfjjDzVV9beRZu1qRP0lhvNFRq9Lena7bBk1pWXeyCwDIeg65A672R+CLyZ
FtAQ6tXqdhcWrExj5dR3qTFCVm56ZBVuwTE+4/o4N57YWpZF/9vQDtc2+kec2zZ1LYPJeMQxKAid
1u0ZUbVZQwEhhn36eF7AGda3ZtqOeuvOpcv4b17E8IB9PzxFsljOenSeXW22nwYOb6zfVY1w5wUT
10intKZ+47oNChX7rL0bVfSzMsY7KwtgXRPFfJBefQdgwoi7wrjH0TzcUrnzKoGm7QftN2dG8a9k
NMsnIIdn27DUzuKft3LDuh8sr+5xgnr9AU6qJ4qa9CdHG/ZONEAXfK5cmzBsi7gqXP6xcnyP0hSs
gYmNPB2n4oWqiok0rQy//IGR+bDGub3MKT8gPc6PwWRQzzaE707htTE+muCFq2G+NRLfjKlqEE+I
SOZGT6Y8AEaAOO5Q4KHd9SXigQEN1A4X2BBRQET8eAAgql0lfrV98TmbRvBAw+z4CssLPseQ3XBZ
8zAgs2UHorUQQfPezeIFa+mmNfvyCmh1w6UeoMEi6/RCSPSoCqonEaO5AA1R8xCi3yEth9lwj98g
PC6B370aS3Rs1KyfRtot9laURzn2+yK/xm3zqyvCn6zOJa0rfrQd+mR4zoV15ddOdGgjyP3eZOQ7
igzYIPLIh8mFFpJ5tlnHRiPsm5rreNzYXnctLAnARMn5unKn6Dg1lmaS2P0s02p1P5c5c7Z2tB5Z
ICX1b5AwyYGpKSsPLgCAPcG3gs1LGvV7B0LgCuXN25ecBV9WNv+M2liGK558dh4r0rKfdelhmCZp
i4lGYUJPSFEZVsmBYeAzt1eIyQK8hwPweA6GxUDQgE3u2LekuBl343rqcaCh2W4rTh4x4ZKRbEOV
WGiRV/0wBfuiGtPHiJBSb104aMUVcifgyZNvT7+axPcPHbfabaVaLA8oGqcEX/Vm0V60YZM88NTO
nlipCzmI67IhhKvd4ccIdgnuRUvDO/68rVdSV0D4gv2vaPDU1UgSSas2bWhBmlK2S6ZFwHInWJb0
zo3IhPOcuz6ZnhZrcJ5VzRWwjIpyg+hxXjLwG13/AAXHPZjW5wCYcw82r9mJKnm20p7wVkdcw3Ad
OknaFv96D5ueOELvz8T0uvK41HzvKqbQ8EJsK26MuqW1adyG1FqznCBguCFNGbLDB7EU2Y8pUtc+
B/y9GfIRo98/g8BudpShYcvOq6vJp4NBWGG15aoCTFKR+KE8pWVPLJtT07gP0UTikVnrz7Ienpt2
xsjlL/cKqgvHZQ+VYIJ10rdq27pztnFar78YvSZFvRj2C7YXAiplVT1rJavYRmdCKjVc+gGxiDsN
RUYZ5ZHQPpvmuqiWZypc9B5jUkToLcl/FT24OA3/asEkudOlv5lNF4OcDpPnwCqvKY9wb3p6BGn0
rr84/CIBZXJniaWJ4cfaPNLxVjO83C/lUD33rsi3JXUzezqLop1LEIBDd+htZkOUF8xl9mamcWmP
f5dMQ5h8mhJIYER26pBNhb7vZnL1kfSteC4DTj0WKHqzFTe1nocbfF1xRVN7vMieMBT5iht6EM6G
FZox5RMOxhNiMUEUTNegt3413DdwY7zb4fKRtv4hsORwzTWXZIco9lO5nJKwGAGTGYcy+zJC4iyw
u+iclqI9dkV/1+UOhpeM5TGDdoL0Zu7bluvtSCUixAQwjI1nbRwhrhibsoEKk+Ka8Bkdxtk4+YLe
NvxMhvSzaYA8Eui4H9QlaJLnZlwUQlSd/jAMBkEDCiNS1xKnTnC9ROFb2EIViqLmULA5brB3YfJD
QNwYtWldu257L/AwxAZd9jGZS+wXBWM4GjuaieOZcYf3YAw3RaUXtgTAFxubnaAD+9hm+zkM5ann
G/xj7rPfDqaTjZNMpKQcW/b0DuAoQvGt3stGVM0uz63qhi0LaIWmxJ4DXkPVCz7O+n5StjqOBmwQ
TH/FQeRkyOPWZggWN4Vq3+3JyvEQjvTaeG33PA1heRqZ2Z04VRe0VWX1wY1qd9/OS3pFyZG/74E6
zbSQE1GMbqOQqGGdG9aXl8vhasly/4xlai1gn4sz9avz3pvc/smtqXEIe/uDO7y4FDVAzyQ1b+k2
IEchm/Ta0fCKB0ziF4ti0F23aH1wCIBtxchtacSRuVcRsLmeYWHi1PVhrB13m2qcT9WKvs8Bvm3R
NoxN7UCOdYcw9lvh7GwiUhBSlH8MyvkT5xqxLTtA9Sz5xDjUXuqhrI+9mE9kM5ZNP403VtVwrJBZ
wF4cQYQ2820XBs5WVNm4gWxecwzql+1U8NfLiN4U3p3U1xz3uPUTAGS6qLRN4YUWe2gFuEE5fRCW
FXFZVuN+TYzvWM1nHr1X70qMkCIjCTwb4cMgDPfAVRjFxdHifSyiaB2lmcWFrZpdaOK2cDPL6KqW
NQG8QjAYTQIPWnEVGzRvkdS0O8qKpMn8rsyPsnCtuO+piGXOb16polNn2Thf3YK9MKIZZ71b2Et+
A3st2RHqqu5Ez2NsCgZUUYE1uCxB1k2GtfGbXG2LLjSuYHPd5XZlo2FWl9QPXpqQkl7O112sV/KH
1HpfW+YhndA7SuVxl/GyeXXk8FeFpGYpqf69NO2936jL3MJ+6ueEZLCzQ2XgnmU7dVyhxm8motyU
RCHXODI2M82q7JnJMWvKfscwxuPQAn+HNzUeVpeOOSjWSM/q8ROOn2MgPrE5nEK3u2PyqU+5nO0t
V8grluiXNhlrDG96x1WLb7JF8kqNkkYPC1DvYg32AW40MsrCpotQf+pb62EWxikEurKMkNYw49QR
F52lfu1cA9lkIpK4t0vribXzwQbRxr9oVLvCn7h5hWQoe66DyjABdDDgQREgWJ1P5wzjy8Zz608I
FtG9SA0eZOgdYB5nW58U8XNouXfBAr5Ft5bNCM/cK+kFG7fvhR9zUDaY85Ih4oIjnqok+x1a3Y1c
7Ksi9D8cy9635YeyqsOgwq9+nSOYYU57j7WIWFYkWkUdW6IVW7oqvlrVgyQxih9ZR7qoox0llhQn
FeTEEVVCtJJFROm2rtECMkKegCuSH6IRd33GAg1lvfd13II8uGX+YZ8NzvQt5H+S0dPIpXzs5p7/
iJ28pWUG4l0LUlvqut9mZM+mDjABxkymBiTYdMVBrCiHPSpOembL8giAWUHHDj13A11kS39w8VBG
RLDd/pSXXXIXsqopArtW71UcjbssJO+3+OrJoLdF7qsQxvq+N4qpjx0rQ2rzuSPMLB/2QC2YG1kd
w3Q+I4/Ec58yNTWvhyB0P2Whg0Jh748kisX/H70eCOnNB7ip/70OAn5yuGCdy9T/+esv5d9+TRJl
+6E+/vILSthyNd8Pv/v54bccSv7o3zIr63/5//qb/+v399/yb5R4izn6fxkaOjXTX0T4v/+Bv4vw
kfmH5QWBxXVo1cv/JKlG/h++a/sWMQwL6oa/Vnb+idT4rs21IPbA21gbBwjd/B2p4UJW9dcSA4T7
0CUz5P93BHjX+ZdgzVoHw5EbvzahFoxpzmq9+qdgzVwpNWIrDs9mV+krA5mAbcAuHrTjFb84dVPF
9B1mDUqPYGvxnXF11rTrd/A1CaRxh7RHHJYM5HiHVp+8FAsQhKtuTc5mKhfpaY2jJHFSDw73zO+c
LY3fO5J3wcvMHPt+6Ftuq/1cMZ/MRFj+GvnKXo90K75kuhEkib8jvYqFhfK1NemLIHTK1uzvuKaA
xXcg2P8OB9drThjDTPm7JjqclmSIBQO/V5V37gPpZyLGGFqSL7XmjrnKXnglMZ6TyBfvOFe7D5q1
x1edIsDas+Rw5jiEmKPUI1DT6+Cu9QGDbvXsSNDJqb6gTVgc08AXfgWVgR+9FuCQ6H5Nb0bDpqCc
8RtcJTw8CHmN417bmSgER5fFwgIyDdnH0qb1sfQTuQOLl71bswMPEI92eJArBAWTpV8+zlaW3YJg
J+w8NOkxn8r0AIosPHuAHQ5mo1tnu1SVz/0spRZtqbMy2MwzDut1Ax0Yphc4Z+mHaqJfs2Uygcfn
G5gxyhG0hqjnXpQU3XlICoHRz/JRjpoG6lino6seNNA3ZqXecLUIb1wKEADgjsHwQOCnO6Zz1hwL
w5SfmZHQGBflVdkwX/fbx66c1JkJEKFqNPP7JiohFBpUU91aQRJgScAWcZtTiAUlywvGt5L2JSIy
rgohkTSYbrJlRshM0iA6OwD51DaF6bUrZd3f1tmaEkX+gaDn46p3J501G5Nj01kJnAYbP9PpXaja
L5JN84BotnTIByA5v/Bdo/DDzS2nDdYc9bPuHd84JglafzJocRqdutst0Swcau/88aO1Iloapp6c
LNHcPRfTHjkb29/eaiJiSjq3pttFyVS8dCZ8zvF+MXDPlOBVoGVw/h/zB6w92V1lR/icfvF07cnF
sdTnfLbarTNDXptLT0vcjelTRXSTyi7aVha3WstV4/vkTf4pnC2bKQT/D+B2aMDLoyt1upvwvjCG
t6yxPiY1EpNB3esGPAjVpZEdnEnz49moiorXG/vZjKenTYtpE9TkVt3IbbCQtJiOiYPsmXnNGyPA
BwreEhYUPtxtWVhXtoqsS2MyOdDcG003OpY4iK6XFmmHHBSYA7Oej+Sq+NwHrVsSBi5HoJoDsibq
05k3tNXN/lbKwYkhHkR7YinqbFd9tcsFRHsYK9P1gNy9nbqqOHQeDIhNg4vzypfdcLbFUD3M+JVq
CgZ97+CLWj0YkbxfMl7MohFfcLiecQlv/DIsfoXYDLbCx1nU5EI+GTgCb8qJrjtZI+1SgGY94i1m
1QoryCQRAABsOnQEJGufk5gYJ0FGUJtxKO4ct35hnLDWQvJiG41zFCp98P06g35qiZgDHvns3OS+
QaFHeOwXv0IO9tdPu5meoOVlWxPAyClo3GVnlz61UrawH/x2DbuXS0Ebbe+dAs+tdj59UJqyKzlc
PMD/u45I4fVcecurw0TzLagQEbMC949uM8omBhU8BYE3XLUTmUQWKcmaAjSHfEfuJcZPc9EMRLIi
XW7NAtMPKElxx1mv/M11ODw2i+seByOCxWYZ1GOmMtX7hIF/rGqziidJ11GaF93Nt/cj6Ks1D21/
4GcCKp0CU9NJtVAI2ykmXCuI1eFDuZ8QPnb4F2ucNGnJp23jeuzxlETRzzyf2URCPIDwjbXScZYY
9XWOL/2Wlt/p12h6cB7rYjlQbGfuzLCtt8INhn0vw+oNgEx4l6kUBEHK438Tobe38bLeeIWub61x
yGE/pOYTjdwl5X+ueg+s1H0MOl3fo+inuxlgzL5sCYtzDQ5PAhslzhCqYnYQzEsW3SxnquI6zTnE
FfHhSL7SmHcn4p0doxarlYDQPOtWSq+Iif4MvFXT/JhalR9uKsPKb9SIJmPSfnEtvTI5mpknYuYk
xbZxQ5bMEstdJMUxh8Z8ZxCs4rIMZRfghpMiWSu8j4nKlrNZcmGu6OC5ye0yec5qgB0Y7z35gxBd
Dq/XGPNreyzkEZBmByHP0p+VGooY2+jy5IwOKZ9EoO+DBFMpVyL53KWTfb2QUsee3IBAJNwl+L51
2YPnDwiD6WjD5xYttHLCpjEEyOy17VoJAdXXd5lsIG6yMHVHdnT9kRVd+QR0mznf4Fsaco1TxCa3
dWjYA4O9Xt0rpvKCwhPHUurN7HzuXpS8Ej4032bQ6vWx0UGfv2JBWJHBivwXO1FhhuJ2abKRc6sz
VLvBWvNDzqhhQJt6+RWq0d8lxUyvSJ+zBGfYu0bYlGskKZuHw2RWT5PW3SEvphQ8e56ceJTldqjr
8t5Zq3kIVJ0H7H/bzu/zv0Wh/8ep8m/Ox45juZxr//NQ/dNvWp/+2aXy9z/x5wF5Pe5igoyslRYX
EPL+xyEZaeQP34G8bXK4w0i5dtH9WTfgY0Xx+a015W669kqD+/sh2fb+CB2k5JCAPuGANaL/5+3g
7m8hCC4W/2nC3XKdf3Gp4FvxXAB2Abh404dms56i/+mUbCrDAFHamPBI7f51NNxgI8v5Z6jZVxbL
6HaZYcmNBgL8EEzhRcp2fPNH0T22jfHYkRNmmMlmhOiyXFwQ6acZs2tyGBuR3Q11Z3wMAfA4siom
ldNhwsHH8+xU3tWBNzv3rpsXdoUIV1oBcLk+tG8idzGbZ4mkPKDOFUvjHFrEr/YStr0ZcL4cJ/Qm
PHOjqkD1c6xz90hTZsBodOr77hkPn2KvCeqqtFDitU+DiA3KZYcV1pX7rHTt9qyYN3HXFXVBmGCj
bVpZdjmGZescNLP94s6cUliNGqvh/EFFY8jWFszeaSA4BWaURlWu8MlsGMO4sYJi7LYZzNgPUSfh
r5R2w2C7YIwhS9mjKo0+wbogNx/10rMOKX4EiQ7Z2Feh6UD5GPwoA/xq4ZScVODJ/WgKgYiKrZh+
3UYcq7Rp33WdK6R2LCxH+HfhbsLG9E5tH1wbJ82oNM4fuRS0PKxBXDocNUdhTy+iyZ0DsW2wH/T5
Hlk84GV2VZq9csBkJZnH/BSE+tK4/VU2DcMrASM4nSXLY6WRW+oRzX1M/Z+KfiNMG9P7QhwM/TmK
C+2cUl286FFxzYgsceZe95nmTb9zkmJ4XBjJwKA2EDT4SA1qxjeMlCYO/1kAcqo+2FH0MC75C36K
r4b1/Gqhn3BDn9sNZx8UvUG9N5U8VwRwj4XKabTIna3GbgCskw7stjWtfd8td9QINxuudi+taawo
X6zHTFl+07XuXyp/Se6mqPE30tSkiQeo35I8SzEPWEhGIgp6GW9t4fhbhG6Q0hb5YRfiyTWYoP4S
KpzfnGBMDjl0Y9RkHzcDzlzk8i78zAd7PFSjl3+SOtd4Ped5hw3eeGAnh6Ql0t/AEppbz1CPnsqh
fFVzeeBECocei+WRgbq/oQDPZ6Ywe6ih3rBXoeeeWBeyfU+qak/wzI0JGkSH0Z9+N15RnVSmqIZn
7dhQ9JPXMbHmT65fTTxi1CHficsmMpFwmoZWJFmz5XkLA0fP5D5pGSjboa2fLI8JY18WL0aZAKOt
aZyXLc09ynj1ZuxH5FLFOes8ZLOWgnIHJejHsATkHKn3KCYynXLsfKyfs1lcV2PBVctXvPFDH3Zb
x12Mr4ZaasqvQ5CcG2onzHTLyAkg61zBybMLc+DQO07BY+kW7R2ACjTELunzmza0/T2UbajSXKRk
bJWDeJJ+xU5qEnvAitDY53pg7BTPJCm6LV+sAhwIEe2hJK1kJuN4JyBCxCOt19R6r5PPUOv5Fz4l
09xR6DSfB5XXRxtL8BQdcFHkOjZm39Rxx0/LgFtO6svqOsxY6ZS0exwjQ/Y1CwmlKaQIbiFH07XT
jR168l1C4GNTzzA6wxMkcQzMqTpMedjGSHM2rRl0OHcFHlNKzYhINawSekJyNiF/ew5VCZxs0g0C
m7OD2VseIOBjAguXN40Y80KCSd+UwvjglXpF/YVmUFIQUyEOgwF2b4SJk7svbXFFmcKvRIb9Nie+
/FL1gvCsj5f2YuPItrA5L1ykrcq66xjbdaVdhBv8kNF165aEfSO1p2V6vOas2T4gthiPhSuDD7vy
8m1aRODKqwgK5JBmvMaTtmEdEAXZI8qZFz+ZqXFIlNymSilA81mz4++p941hzod+fWsZlPv3ZAAc
CAGY6IyuzA5BOd6VeE12+SyZtpvZekZEqezChRgZDar3kzO/U+jrHd2xin72trwP0NanjSRsQ2OO
evOJ/2zIEhg7BsgnlzzHFj+942yU1aqvpHHdnTCUcTUPXrYPacPY1uYS7dpG4zZIw3RPRon1AHp+
PoUYqg1zvMw5jKR6HgKAy5pZnBS8WoE97IAXpAe0GexHkx3GkVgZelZ/4NDHwNNRF4ho9Fs5pP/x
EPJNVLo+qcKlhWrqPbAo08MQLkjxIWbHBvwAhr8mOnZMT4y5A5EHDjNmvm2ik0bVz7ltmOCvNMvB
MgyMzAU346pBPI9CWz5FuYi2TljM284FdyhVd4qMKN30Rvulu+C5yoOGiz5hIVOCc6cXfIkNHBO7
jPHbfhgqTWS/+zXixy5VMlxZ5Icx2cEkg1NW39LwbF7bmgcLDF/sp1yZp8Xz/CO2AEIoLeTEEXGZ
3AgEVUIYXJwKEOJ2VbDedf4PEBQUEACQ2mWF+kFUuLjy2oQ26JlraeIwHmOYYF3zHZB4dDAkkIT4
Gvwy2ut2+ZG2/K0FXedQ9tB4LwlBDNDsYh1kROln1VpTbJaKGFVhJ3EGVB0IZDiyudv45Mz0vbG8
rzbqflOFWe5LjwPDqN3XiugigyLZvZR4GjZL76JvD1p99YOLSUpSIeiubscAkM1d45XinoKmdq2D
WK7HQvExBMWPoUpM7r28XaxS42s4Mw9m7PCYkz4Bgw00nsAB67qfl582RQxxZVN7PbiVDxs9mGOK
Kes9XSDVtW1he1Tzgi/XmT9lxlhxtH3k9YifgRB4gYGjC1+guyx3BVHAtdGBopVNFjDo5ANr+fFH
VYh3XvtCXdRUh0+Au/mzjjk/YkQ4cXlmjgMJ5X6Az3cHwku8B8J/9Hyf1FKZ3rh2I48O4Q4HiAeh
WBqb+KCpZ3KfI6+g/8/zKQNV4c5dEt+OOxmkPOlxYmLSUYqQoxlacdrYAAyJ5m1nnvPGbq3mdrQw
EnJND46B9sIfUyHBvJn6p2gTdQsP2BC7dXR5FFieb73KHxGUSNKwsraMS5lBxZE9rgM1z+MbYVYP
XRh5KE2mNGNWTYMjht3asedKbsQ9pu/1RU15prTaYqoOev8AQNbjlal91Rx7GXH7H2y2+Tl1Htt8
HuJAmdewIcWbhAH9Wafdmd7kZNmKJkvjLnV+QVb0Hms/t39aqWDYs7jc9TZGPqwdow2dMnmRiWGr
vVn/NMuwBHc4yMdl6rtTwuJ5GTOjPES1fwclFtZ5oILtyHagj5ax0Jc3+mPwCwEQ06ItA4ApXv7q
YfC4WEPubftqKnde7rRx27SMtvouAAmvnOahJyaVxzMfxY0ucOVszARadKDaIYWDR1fXdtRyvqWH
rjykVi/gzU5qb5Hn2bX8XAfV+8ZBUL9bHbqgzF9ZzYpXtrjhDSHJfCyE4n4vgvxkehMn3gSXIwUu
DG8xl1Kpw1WXQkYbbetqNHAWRwvxoMigqmmTUb24I+wLcrkjT5pV2vrWANutP6bmbsGYcK+w5r7i
6xh+ee00HkNqPnE6CnULprB/bhwPG0IgG6G2TudvGbsSwOB0tbwg5VbYXTxPTk+pxQpLmYs7RNsl
ah0QfRhaRwQ33oerKHSr6j/YO5PluJEsa79K279HGRyOwbHoTcwRZJDB4KwNjBIlzDMc09P3B2WW
WSqzK+uvfZtlyjIliowIAO7X7z3nO1sF2Pp5CNTsvoWpQXhHr0Z2VqVtnwexQSA8MQMLtzb58Xcu
EON3kEyuQbGiH7O5mMSmjQrjDFwnfg+Y/u6aQOX2Jp9xK2ldmEv4aYgSyE4NGE454QhmMAYPPV96
GHOWVwh7j0NObUxrTn8t8gLqceQlO7djPN8UlKRZ0dfdqsv7/ElENEIkurj9oPKUoO223jHCiLAI
19m6MuYMB2FTObtBFMNDxlS72Tgz3VA49+m2TwQyjGLWq2WkfdAe/WELay78RS9pyvsxjNBTQ8ik
XZGuledaFAs5PswJDTauYqtqPyk3Y0VqYerVg/1YdiGyapaxCc1a0x4SP8oJPUumfr7JxgXo3yYC
zXbFSFC2EevoiJqH0smVhy7Ci2BhRUPwjGvYOzQpz+JXsOx4fg1IyrcEptIo4xZukq2lQtxmCFoR
QhvewOrTNeVt3xnVQbe+uI51x1kAOMJ+xvu76TuwoDUWsSOqwASCgIxv0U3G68DS3o+c9ijOuiUS
hDZKl+zHvHpqUz+I34Ww9TpHJXrueB7xDM6zs3Fbpb6XqgoPrs4pwfG6McmhAfMyJ2TF0cCf7a3f
ZrSZrXb+wAHe3mAkc9D3ZnelBwm05NueZqvuHqoqrt5whebXYQCtMiOPXFu5XW0cxKvVSkSEz4Rp
S/MXXOzarNN2P5JcTMMnQdZOzsRG8hqfW6rIbYeOFz+CSLYhex3FeT1tR1SfkH28I2MG2vUc3K9d
GPu7JjWtD8ce7UOeNmSupqxMuLrUIpeP9nEo+01TYjaVMShNBO7R8DXzMfKjQbmXY+R/YmK9h0sL
Jrwz6a9Z1nSAN1ZTSunwNuVIO+Ijt4ct9029q/zR2eL043zDTUlWbBJH2yHIoy3g6ojTCDNpmC+A
qH0vB2uAHM1AMLxG3I0MQiHlW+O/nNZ2IuUOjzj9fN8z7plaTVdIx4dllHxGsFusnbCQDRW48ROt
HH2vKtc+B0Ecs9DW6EFLg2e3ZeHXFVZ/8kHXc5PlWOO6nk1nmB6izvTv+hEUTUIG9CHFKUeb2mTB
bMvyFJviolSO7KwliAQne/iBjZSo53JCqFuJWt2hy0f5lZsp2grQyEnmy/cQ3w8DlhYGXI5S7t2o
2vdaeminerW3yWs1wWz0n7DHW1ia5kyAEm1twcETBrRDCgUapWyNSYXugxfCh52JQvdltO25Wmjg
x7dKcYgI1Waa688iyd7IaVnuN22WW90VqJdGiVUI79Eqi/3glMSt85HiNVzloemuqZmFuSbDkTTC
BlXAEn1X3yK8LrhbWm8vzBSAb2PHt4BLGQLMrWlutD1qte0rswdlSr0NvIasp6X9A5utWnAm2ZYh
wUwIlTK/DwVHtAS3wwG9hd4MRm09QLKjI1A137po7E4eTF3UC6mHgkVvomiqjop4dDZgA7GtlzNF
SiNsGnH9lfMapRhTSkBAOImPqIh7UiL7dnrtuwWr1w9nCTPlhVLqKTbqxU7TeTeRK4dl5ErhCPgn
GGaaxZE2GnyJ+gvygDPyXUkIrfVCjiaRN72NLsolfAnkkHqNRoGstm6KDekPWPmhVDwhpCFzYU6t
m2KKbrEgvGPKaQ+MSh8bV/yQrKS7YaI6KmA/PEal9S4XIJnsC/uTnnizIQhYbiojfxlhpPyo4P5g
qi2U263oelB8A7RBhuHmV6hgDGjKMAEmVangS2+SYL4a+x51oT8N11qQXQARn6ndngbEsHPgZJE1
khObRmSls0+19K+4hYCTV9Jhmpn0gQc1t1lsKBPPgGumzckqKCXnOBw56gSLNKbyzmniVPc9MgyA
Q6mBEA7FLnoha86Kba9IoNhqM6pQ5rvqyH/wR2mhflihdbWTksVDxdEJ/nF6mhw2VyGHb0Fa6XrP
qCHcjsw3V56X5AhQx9NMIjuPunhp2JLW2YKl19bSC8Qjv5587a08geiTZ4IqLxbO3nKohLGh/5RK
Yqs/JKU+eH39JVSIwbnh11lcmcc0NM6B31LrZOS8J7V3qkTf7ejTe1svdbNT5dD+q32TYDFK/TWV
qbUO7Pq2CfsHP2k/TciQG/BVztZf5ic2oxgaMx4+Wxr5noG/jLMLDUSYuPeDZb/Gwm5hHtNZHwgB
W4eZLPaRWZFUVuLvGBMOZ42j22MBUYbOBZ4+FNef1RD4D9owacMFQ7yOyulLGhL+ZHWT3HlpE68S
LHeBg3Z5UHBe3BFsyTrR5fDdab3+kbUP9L7rNGvPZEzY1DSjoMKsBULbM6oBLEMyjnECQyw4+G5x
trusXTOesnGKxIOvt3BSiUFLzCg91eyPWNZLggOm6qMVRNg5aDryTWrM8zdGg8G4FlNqfJRu3uBM
BumRsOEB3fa88aDSpLn1Uo5Inq+SCPBeeGoMO9wSD4lOL8h4tMIq/0Dire7LQQbnuYv0N2KXfoSN
QMfkMwQ+1bShH+aRsaoTewNxFPC8ntXo6ItlRfZ8h/WLmd7g5eWeLmiOsbyTFY4p32UUHQtv46bx
uKmsGKt/PIPvjytGmrYZGHcibpx+7bAZMIDqn6bQeaZCwMAUhOUuJNLowHMwbd2mxZXsq5dBIQKr
osJ6DBlIrdtI3ivRBh/5WJBUBQqSLETLWkS3eYqGzqKouc0IEcOK1Ec31BDduAtdchOaJHb1yS5Y
f1CdI6rdh8EwLk2iLFoN9MKoaXJXgNqbE8o7TMwOTLeyeWkqu76pa6WQhpaeb660SY9vqhKGzqwL
7245+vJugN/81PMN3I2q9fyq0w6SSOUFNI1oUEOXIMb2LBffhcfdg260Grr9UBd4tioCFDZsWDAr
Gx1SMYEkXwmLpAa2+aUSYpV5z/EifrGRhPFo66Q7kIqF0xQFKkWrslWxCo0MzIyS46Ojq47mk5lW
7opjGDAdywDAZrXhpxOFCQqMMAjHDT01IkPTfiTglAdtO9dYtyjoOXiDkmXWPJp5tell9WOgvMZy
WD/ASMHe17rmqcLrtHEqPeyZb4E4Y3T3miRU4BughngYG0dc2rpEcJIhx8Xi0bCfspaVF3yE/ath
x/okMcBr7LNkaTaT0b2m2Onv4KpOeyhnTJF138qH1lHeFYcsxxdANP4N7kHr65ThBMGU2D9alqQZ
Olqap5SAZkDduaMKi5oxijax06IH9wabHUsPdAVXsvHD5I4Of8d+4jcyu0nQ8zi7zh0crnQOxLwD
2b0Z0/ZCDhfEVHeqrK2kDfVkzl54YhKcrok1mX5kyOreA9FSqKGGwwBFgwmLGjQmEszi+lUTqL4b
DHbdkMErmz1hqRx24q0Ztsm+MgZlghzJb5pg9I79YHbbqnXT20oUxEqmnjBvS8AKz3h/uxFBepxv
cOdA7mvsgOWkI/sgras7ZxrUIY9EuG37udoPLZmTYHu4S4xm6M4qy+Ub3VuDTWyonkzqu1sMurhT
Oqp/2pkeXRojuk7EWq4JACIMhVnGOqza/Kwx6hi9EFsWp+DgRoDSjWkWeJt4NGRiRdu4lscyEupS
jO54HEjxPbmGNw8rNwCu13Hq0FSMoJi75tRi70O476W3BDV9LdQocBiSsJKo6YPsu2gNrYmTAbEU
0UoEJOvWzfRixDLYIW6KtjAAJE4/W8FhqNp130zWMcWXTnc2LSaLRhuxDXIkgUyQT9Q5JbUsWpb3
OINbyVFhPkzNiKJoUcFflFfSB8abnUGKs/rsOjoRc3tQJ5vEwZBFP6tPbw10kYPD+IYeq6DSKKOd
AGxDgP3MtH/m983goUUsez90BX3gPn3xW+tNLnIVB9woQ/x5Q6fkwy8aF2EEA49hiEglNDKMKJ5R
7iyRYl6y870dJtdZ4ewsbSghPgjgVYhgAi2AXGVJ/Vq1dXJxQw2PyyJIpe72/Wz3XwxAymtLGm/S
FObOnKmQx9qI91XPRj0q/ZEDonsYdP2gS5TjcApRIq3EchCMMuNeSX9aA5uLjjU8n1u7Nz5tw9Nn
KMtYr1n/0UfMRBkgz3kDEQsWMh9v+6oaj01Wv/4fYOH/R9ZpCcdk0Puvx9bnuG2XfziS/nF4/fvf
+ydiQf1DmPZCXZDOPzkKw/e2++//ZxCa5sIPQpPMdPyfU2v+8/cptUQXiiVEwGm3fTqWjvpPptRw
G35FKdhQ530wJQDppPRt01mG2H8YUuPyr52UBviRJKT57IUwmADscLiZcwheFJDmoasdKOSW6PAX
iJ/H037hepdYBJ+JBEFKRfiFxYKVuhzHfLFoxdLAgs0SQ0EhGY3MwiptaM+3SaznmyD2Jo3keVmn
RQcq2oMxxquk/T5F9pje/cQ/e4mSmn4B8LcmIhlqlaBIvdYGEvUmgbaihmG8/AQe/6RMe70dnEoH
/vPKpV9KeDDtZkZXRfUh/YIcHhPWcQHD7jhpuuPo/GysUodsqkLdPIpg1iRhYJ4RWH+QB3z2oQzd
3cD52XpZsrTiba7DkTFNGhnOe2T6qO4WPk8X3dA5TJVcDViVhktteRxFvFANjFpZqdWuTCcRXgcO
kDtQlHnNUxrmJiL5tu9M2lamdI7CXr4yBELlvY20dIo9jnQUoOChGXFMEYJ0di4v3IhBzZIaKnUF
U/ZV7gYmSlHgBV/zeQrvaYKX2xL+EsZ/b6pZO8Javc304Q3E7gOaG+In99qdNx3/R7ekBwyT1P2d
hxuoXSNuk6hKpcBeZZWbIQj6tyZ7IN0v2yO6W4CqKtsrf1c1PblcfeZiI8DsUdt1dakjsqUcSiig
n8zyGfv5tOwI9XnGo5C+mdFE9zEriLRzNLTVOHW+L0fpqwJ5x5lirDe07/1dBH/r2IEgfGcYjp8g
iojn9JriSLJad7KD7GAJkV2jLEkf+rEjntczQgJjhhpU+eByKi6Ooz89ga3qybvx/fars7Cmcvhx
pD3LmFOOm2/NoctvqMbbbVvZtInnOMPoRPOqNkS0D8fS/+bC883w+jXJpTfc+iPscVXg7ZjMO39S
bHtsmAYJlcj6cKEV5kPTgh8YIFG/SCt7SozKenchM5LyYqffYlTdL67iobIH8tFwatjHkFk67IER
4Jwkq4dZw8eMKXzrVyUjnj4Ku49mbrfJHDcHupj2Kq2Gm96OnPssJcBX9jNzaDcMaMKHdnosfeEy
z/HEO/WVuiN0HImTNXRHP0khbtmTj3mrbJ9a1MD3kuziQypzeQMenTmoysCVhJVDry0Sd7QME2Je
ouSdK0qS66jljS7n7IAoCrjhbGffqrBzEWg3oXeKGzlfaqfr8auBIs1jjo2roKIQnJIuZ4hlQEMw
wPCf1dTIB39GN4lThMc+G5sAKoOK41OBp/BeI2y47RsZv46ICgiNmgbijNI+PnfIx550qodlGlSd
ZBoWW2OM/XeM6slL07vdDVWEb2xH7SUnar/Z2ok8yi+oiIJjNY/DvpsZlZuJr5A29M4Pp2/qPWr5
6XVMmPTiMT8S1I0KgKkYxCXgiDoyOdQsZJIiPFp+dTM5JjuwL/Ec2fqTkFeLcX6RHcyQMRjxO8QE
ihaOZ1x4Oysyx808uvVXqKP6xmTmvaO4idduYQ8PSYmjkAzg6VA2Wj4E0zC9acJZCRsUPQFucXCP
DlO/Aldg3G4P+YbnpNuUZL6BkSYWqbITcs1yXabPVdxkey47T4sx1DsS2atPaQCTmFWOMXQMTEkD
gfKAvN3ugq64sDCdT0toQB9ReTvWj9mKoGMgltbcynjU8JI+Qazrz1GQXyhP/DurtMI3S/H8z6g3
d8A2jX5lTjEz6jg1z36X+ncGUJSHaeyRF4l28m/LUjClycb7rNYVnToe1BONT3sz493P1wgL8COl
IjxVJW6xUNEC4MMozprWve9JlhqM7DeG6yRMPWzx6CJrtRj+GmRe1S4ZyskwYgM0FIcJ3SbJoZ3a
+isHL5TFSUqwcYpjoC6tLwluyGNGK2lfk6bzxOSmvYYMje5oGeBRBsUGLHJK6+e20D4ufhRXPZ6f
D6ZO0HcE4+UsLjFq8/R4t8UwTJ/LyWpap2HtHIrCGU5GmPf7gAbzXd818mRlVrFTcV2/DExVLsyx
gg341nkv4zF6YGer3l1fl19VV3g/png5fLoowZENhJ8DApGFg4ZFuqt2Q6n0zTS2JFkL8rqNcomZ
9o0WE5ZIk4GGa4bUPMd+jPx4kAhoZyM5MfyvUaUX3ZZOenlUTk6oqeMm6Y/CFvWu9fv6VYWF627t
Msy/yjBU+4KQurMWgbrpVWGsMmpJ/BIK2kAK126y2N8wSnfZXWeb/n2i8vaciom+OYOmU10a3Tno
DDAjdgqGIEM0ZvSFflWEszC3xLIPlQVxFRKhQT9UmBtuZ8OfvptSk6fnM5crqNTr8Ab1v/EURY77
XiOGp48PN4Phh5GQTzF0HJEJeCaL2FQl0LxC3sWgcViWwKClKpvEKgkctfc6vM/cE0MsiVQzCLDC
GrAeUct8pOZc7cxYfti6Lc9GWDiPCsbACoODvB06n14/IdmXaWEyQS0+LxfwVGdS7OdOr3vaqUs2
h3XWqkvIjirlqkG4cSlDSz57aE23o0ciZU0e4t6gNUyLxpVbuiLEc6cxCfClrMgjNxFcQLanp9vg
bqCDh8Vk6P1H4cB6KurW2plRI56cIIlsbICVfSHtCxSc1Y/+QxZC+CcQplwPprxVQTNw2YlzB1CF
8912x5PfWWor6Ol+jzSBlsBccfgHXc3M2Ehoy2Qt0/Jgai/MP6tLOlX1AYS3dcDBU6zBvpFcNsz+
vA9E471SC1hPo/QT5tOYS36o3NDvOeE0OzqUb06dEc+a+A/SApvK+zOXM8ug2oPFkofKoEsiGHuN
cXQhWsVrDzd8wKZdz99iUldrEDvBcLI0nYiS7W3iLMytiZwwT1LnElCb7gTyvBsNY5E2MQ6UhPnl
TP0BZErfyVDX+Bmbl8IkeKMferuiVWfae/a7YtfbGtJ6h+PNoM91sMAQ3nvCG9kVvPidAs1lZpIw
hSEI8cCwIwAOlJIX4YlGpEcnC8WaOzu70F4C/9TYY8I42CwpX+mib2nNDle3oYkxzJiLXHMq7jGX
wp3JpNtwc/gejvU5wlieWvvUZFmBaUYxPVKpFoBrzeGxN7Pw2UzL7Nm2qAFtOFDI0oK6vkeb6d/M
CNmQnjnB0fQq8GChmUgQVozIMfT3wTHWPSbcMZTJKekgZ0FJEbGmxPTLA5a+sP0u88RrGa6n3SQg
QMma6JmerujYqebkZEB5XKOVZ7zv051f46/30zhcdyGqu6gYZroJXfg2Ay9IbPcpdOEra4sk0hgv
eSbtU07r40vs2RZerCxb1wGUqpWXu29oLq0j6fEkmg+R3NQajmIl548mIjvDMx5UxSTRj3p3k80C
HmcNdKPsimGPgsFep0TujBwRbuJM5NssCZ+5LHKnJ7hQGBD1RmYUN0YW3/d2LM9Ixd5FC2sGxSTn
3jTNNmmq8KzkGR9MPoB4yOmWKoxZTKHt4gSMSIJVUbuIRt8JlsR9NNnWi2zQgK3VSJSv6RYNo30Q
P7Mxzmtkl4i8GGCt0Bft0XUO5Jgm8n0yrBE/Oayp3Fd7P3C8+9GN0jWxoOmZ6J30w2i9reUBMcu7
1j1UtMYwYLXmOcqzeNOH9Ihm1bDNtVF8jCtP7aa2m9dVC6t8svWwIukxvCuMjJ09TaZ7x+TNYXjb
xnOXc06o8GG5jFN+c2T+SwHzX1jvjmvB0kIODbZfcT789WAYBbhCY63iY5K3HOuMkZCbZlas0g7o
6kfbLOpvFbUUqnoNs/IPR+bf1dR/zAfjfFv9Aprnh7umZZlSOdJF4f3rDwfQ1zAeruKjGIk1mpMG
dGecRfcq9dPr3/8oZOJ//lFSKM40y+lXeYuh8pcDMIA7d4xggYoKwwZ2DzVB8ZzC8vvf/5yfoP4/
vSdpe/RehIUu3f1z5llaTnh2Ui886gocQERO5dHVYKgzxMcwaVNyclDlADua7Pyj8kJO1MMMGdYI
ouVwDS6l2P79S/rrJfYQy9nC80BOwKH709lfm52K6LqHR8wu89lc0hFkAj0GxQeGM4ZuUfNt1D3X
WRBp9fNn/5/t4d/YHpBBCSIe/nX/6K5suui/1h8NsuziF4Pw73/19xYSiYLYXFwP+IXDIvTTCfx7
C0nZ/5CMEZHcwr1cHuBf/A8wdASPlTJxSFgut/s/O0vyH3ypgLtAFKEpfOc/ihT0zL88w8K26Cnx
RFlKmChcf32wvHTkuJFhXGKjQWgk/OUAPrfhQvrtG6xjHUPxEkikF4HisSbAwoUFIpcCtkWiYA14
63ZyHnMUnQ5SnYORlQI0VdUXubkyI9l+5jHaCwC5NnE9nbhDVmgfGcAIht4WiR4gd+Sxj5Gdo67J
DGSPaPZ+zi9ufVD/78UCOK7MOWi2+K1iJmSFAKQeWfYHzQNxl/sLOLAswkVLXlqq2ltAvxuY0sby
V2TAGSZN4umCRMV/0UhMsPgvQvkVo47xGkIWesljMV4bYA7HIAXEjCIZB9N9SDx2SbuqKRV0Ba/9
bBlAgoEjAQsxC5MyDpxZvK7sabxMMJU0hDyft1H5Nq1pywqbgymkeKLH6Hx41jheytLQB9lH8nke
1HgpZNkcWmmWZBbnrbgLrZr3z6oSvCQuBi/ADTFDN4+hLQHY5KF+AhTnE8DrixSgzap3GdQm7WnZ
8GX2KMqbvHScjynk7yFV5gU4gvS11QDk6WLKEKB1ELFraknk3sr1R9418i3SClNJRFpi8t79zCG8
RlOz3rk2rKEi8qI7mRrJLZUMEpkhHs9JEPdHWfrpsYixtFInLp8nWJGE8OQx53zBfc3v/HZBMzNM
4VzEgf9i6eUK95MeL1zStkXATDDF7cBiKxgPASXZcFRK4wcjt3gL5ZTwXSjq+FW1WCrXDrHXiHmT
JUsxgtsOvX2yQVV7hhfG+7rLHYBoaR6Zr43b2nKX5TNTfiwzP6JA80mYfeG/ECFw7ebW2U30hew1
2FUoplabPNCfROIOlMkAaZhbT4XNDbj0G7lrc270dLR1sKMbyXeaA4tfifzgtSEu8186E9J15C5L
s9f13A1U2lxZX3bEqvmTI8F7CM3s2vM62HFhy82HajDaBL3Fo+cNRAuxM+FJoTYXdxE9qmHj+SMX
uEQSw/QNGyimh6SiFiognsTrlGFLvu25RV1Gm4QZlhXQgQPAV3k0IMhLsHqS1x2TBzyvcuzLV2ku
gP5iyLljAgEofRxtfiQ2Fa5dv9wnk0/CgV4uEZpuecwZfL4zHeabdbUZ70nG8LcUZ/F+6nuk5Lao
3oG2BC8/b+HY8Ph8mSHdlMvDniw3aeD243WQmo9ksMLpMtKHueSzVd7YpFtAFXPR+UsOgDySJPTI
dYXRt9loSvibrHD57Z+PhM6qeA/4ig8Pmh0X22ThiEl4f8ep3xxqpyI5ycW0+GSTpvxCInhP06pN
mOgmNalBWePxcJIK6G9nxHnwmZyhXw1xztsxIW7H7cgFrc2Jr8IUxQ2Gs8KAPwm5D0yYLZ56i9CM
yZxZQWyqoiNmBrD2YO5v53oh/3fxxHcooWGCbKPfAd/JY7Z+oXeLIcpo2on1FG//hqG7d0DawHgp
g3dP0oKxkaC/G84cSDVhxTThsJvbSaMq46GgQdhgHljRVR6vuQVE/zq1Y3UOE41ta4LWLTHTX5GG
w30vUgMwrcj4PjbnzWOKEXWTkBjwZJqkEXbMl/kEobteK250Rmz07N5TMtQOPkT/PTZV68mT3PNu
SvVO8l7SzI+t7zv2YURAfJQzb3hMU+4ow7e4ULDixVNgwoo5haVHI05iPYtOeQC3PCF3c4+4PJ3X
Pe60QxYH9kcbWyzNIpi4p0gQ5QafXJjj66bNnA8T7QCUp0KIp1pPIP8ZxtI1aOAvrnIafhw0287f
Yr6o3gcaFi799VrcxfRVnxAI8XqSvAqDbe8vdw64sXI62UnDt7fCoP0M0zLex5HD3U3L6Eku9x4A
NpHc2JVuDlqgNtn9vOdti3B3+li8Z+xey/2vPZema9z7L47D8XSJPuRH9INA/NgzoRnpWDCHXDUt
k+ssksv9uChM1xXibQxgMxfytyUNEAOj58qD7w+IUjX6mKi2NlY1TcRmWwlDXGyXp4tIMz9Z64GP
V5JN+/OJy3tlvwzMr2lz104ToSJjZS0ZGbu0G1T9ImKYUy9DGE7pq4MsKF5n9rJKYTeK93bUOR9+
Nvhbsg3yBxFpCw9D8UmeOA6Mqlo2AxoUbM6MU2iLcOy7G2aHhSyjftBrhVgUz1jEBABE/hRNB5Yf
SYKLCMH2oMgAVCeIPpj9m7xomZhaXjDiymhjP3uYk+x7YsaZp9Yc94kUR7B5wK2Yc4kKwBmIMEbW
Wp5JZqksMeXKGCyM1ijV3M+yyF9K9NwnPxi1OawmNYzUIbJ5smxFW33ZiFq3IPR7CivAn1pdROGZ
Ac8utpumhrOM5KO7c0xZ3oCdCdc9mQ7PsVc7NM6K4EsNG8Gwyvq2NckqbVDd4rfkGVjpXOTGcOi6
6dhGuoIL6zd5cDEjTGe+370ib95VTJN3BnyXC8kZqyT3roFlO+br5GYVOgGvZAp0FKLMWVUTnnDb
dYkEM7W1qTDEbSwkaCB82w5euVvbCaJ3Kz8IUYdADewKTK2dyl1a4AlA1kpMiwb55MB0QGLmDQQG
WkUFt2pyQdwdfG7LZh2CLxr5+CP/psORdq/GDjli4rPNxWN9iEcDImI+iGeM1rTYOEnfx3OqTp4V
cPei+WL8psotVIoKxWiFFShJPX3TjL159mRoylVrOONHZpfJ8+Tlz3YC6vA2q1v7oU6RthhdO6i1
PTc+ziPZ49tv/K+RoonaDjRvZm6ybQ2jdaOaqYG/mvgHs6/7zTR24DxVNULytpN0pWWbnNGgJNOZ
z8v9TDpV7GY9BOzjMX62eHj2F/Z6ygBq7wXDlx4xlxMn3le6I9M1cqZig5rX2iGQI7Owc5qHllMT
5U/hbp0xx5OhrScDYDoNsbY9I/GbsWoR0IwSPic4C8xZ4PfebeXH9jas26fa17gBGpfKaNvmdYmg
OmCJgoS4BvVebUPqhpPOyQ5FQmYwNS3bY+pr+7aUtCv50NAaprXzCIYVMWtdq60BORSIGep77pD0
Qtj1xqPqNOZU3LMJYHyxYYCFynCPWSOnhxAwoSwkHj6jbfZq2SHkhNJhJE/rwKiYTk08Ge9twMAu
qRr/jGn1QceAqpnFmde0SdRtOWXdszVaBhyKKgPzScgQPTJq169dT/b3JrCs+YSHq6Zz0pVv5F9C
HMh13iPdI2n1ycIQQJCyNACb1KDxXTRqqbJ3GmvzLimxasK59T6MNH8bjRpDkwDmisikaXcGHPbF
pUJw30TDdm8SHLV2VFqvWfxRNtLTg/Iedce+QEkYhfbWYha6FpW5JPUAWJ+SRn4EDa7BDREx4xsV
8ZbquqESjM1iM6VolruaXlhQs6Kw8i80kkU4ZcSWdzDbUe5hK0+b1prwhw7gdG9Rz3rEe0sNLJqF
RDV8dp1jXgHaZsh1ULhO1OLA/pJrHAhsTiLJ7ezgzW2PBCwdwx1q23ozQ5MABtqD+Axx0zTM3WWw
79zIYGFqkGErxmMvBrmRmPzcwHJBqIpo01QdJ5Co3nro6pAv8FzEshteAJJmx5npMiQi4innuZu3
TLz4XxwqOxc59/MQjopbXOalbZxiZyn8WEjz2P+GvzG8BXh0F/Vd+7qwwG/yRp3RtEKKphp4zLVl
vsGNxuQE6TboTmldT/FrC8LEPCKO87uTUYvZgiEuE38nfanrYZsIg8oJ/KUM7oPOH6hm+5JjiBOX
6j0gdq05kPM8VPBmUMr5wcoRzSz3XoJ6wVlbGeh9uEmGOUAhcUwt31WUs+suwH2c4j9T6TzihPMb
/PX8fsqsnEaHk3fAW3BpNFtHU4NGDfwTKtmWQsTtbfamuCb77oRLdrxO1iCeqEUzdH5IEJibUZ/9
4cT/v7S//tKYAY3Awd7iAG2BAFv4BX/sSekoQI4LMwMhPnTCTY7feHydl/ChN3ua5xr2rk81UhZO
BqEQC0C8//sX8NdmFeAxAA2+sBFU8yqWrtkfZCGke4lytrrw4IyEA6+CgkCmjfaxCt5hdAaL0oVB
tY9lHIU3XRXMxbYiW+EuLDrxpEwt7uwSTdZ//rH4EkaDSdnu2n/pVwH3CMooscMD9giKdFKnEUbH
8P6pyLCWd2BO8o3OZ4ojow+r93/zmSydwF8aeHweBIst/1KCC/tPqSMFAWWMmQiEdqaMo1CCFoah
ZlurPOGCRBMeF6YASj6lXmAcxVJ+FzajWib2dWXd2+6EIxQBcwdSoFtO0FgtiuQHfV7OMMWSXfpv
XvDSv/v1BS8EOccjjsU0mWosf/6Hi9j7YWxIQ2UQzvu8Qf8+6paEiBQ2WQM0qF4XVU6qBCyFD1jO
0xWY03iFeUMHoByba17Uv7FO/mVPWSw9n19fkUsNZCM2sj0p2IZ/fUWGUxuzpm6ANGpQNrqGO16J
FvdfWlo8IIyN5fg7WCR80bUEo9VzviC0nPG2YLpAHklbLWcwPtm//6jk//bCXJucUFcJ13TEn7rA
Xm8yimrq6FC5IRVqSCjSMpUktthDrh5D9XmsII/aRyyprBijLNv01NtWf9V2jzgp6gf/xTSxva2Q
d1AXCySGe/yM/ja0Z8r3OGypuTHWUMMvvZ7CN3myDVCVlKZeMwIipTH4+duhNM6H8arnpQtQTNV4
jYIY7VWfzONlqeM+4oJmcfE/7J3HcuRItm1/5dqbIw0O4QAGbxI6KIIyKXICYypo5dD4+rc8sqo6
k90v69a8J9XWVkWCgQDc/Zyz99oL1lQYa15NBfT722FBQXn/PZE460hB38CRgfNuASI5t0nmwTP2
dkwEFFg32HAXfq9LnXLir2fhD65IThiMhxKDw4KTJ+bPmpF3PUyB5G5FNlohjUeA6AyTg+XVsfjn
BH42IsiEktK2av1lw5ydrvoR7M6hgvBTrBOPNIFtBBf7sMwFV3ctoEZI1OeBJ4SC4Ov5w/63E/13
nWjUSrx///9OtFYyVuiw38kY9Q/9KWMMPlCvBA5EDD0t+gvAE7gfPA+bqGSe8peIEQglrW/eLgI2
bL2A8nv+bD3LD6ZJX4MiV5ioWH3nn4gaGTn/+viaAXsD67NLq5u+s/s+qlYJmTY99c3F4ppg0PM8
kkO3clK6zCucbsOrGRUecDm3uk/quTwtI+IX1nGTYLegT7eCk95D2mXLvFXWlN1QWlAtSKMkLoZK
YAoS+6Ire8gPQ8Ix0fUn9H8V2czYbTJA9HPsxpdDPlZX5tnThpj3qkbEd6s5a/vCDOK9JnDsHYiC
3ToqDEKAGartlyRWx4zl87pvNQt4abFM2v3cKaopMly9qRo/4XqYmd56YQR7rB/2qaHR1mUV3leN
48AmNMbp2JufMwA/b+RW+NdLZoeoFCa/YxBNx2kcJA3HcJI3I/idaCtkkEN1JPz2SDCDcwDYZnzR
LuzvXp0EN3ZaUgSHhfoWTZDD8B7X4jaJ635PtJ+6d1pnvKB+o2qbmU8WWmpOKV4RoeBSd9d5bVMB
zJE8RWYZXbb1YnxB66VQPVCJnoylKY9z0rwMSABJN7bkPov94WNcd90DJTCBmbmxqM9O6EUvYGsz
RGwuUHSUdZgRyJVaVr1fHoli8Gg4mQmaFTB4+PAsod6aeRrpljrjM/NGsMd9mX+GhtMdgiXBt40W
6Mti9vlVYqobY4nci0x19YUKl+WyDrFnlK7X7jyMetYGfxInZXPuLc7dVpS9EMuATYS71PPbCqNF
0Ik9YYZRuVaU5HzQCdpFK8L+SnB0JurdjPdTE+aPVenEz6BRmBKjT8WtOE8V3BFkToKkCtcEv2fZ
GYmOPHvHRoGew1itYUaVaWMSF0O4ixe2zzyazRbkXhkzQreRFbjBNH5PUswV63qy0biXebvs6zQu
bxNJxe7Aq7+KVLXgb557On9+cV139N8twxaomYqR4BT0dICU0WJETyEiOpTwKLY+N9PoENdXu4BW
csx0VW0WhwW8CsZ7zwEU7pfitBRucBeFM85B39jWcYFRfR42UrknnOvDFwJ1s6OpcI7RZjcwHLf9
TJhEPF1SfMh2lwZd+TGo0vDFwE9rXBAd1aTboPTEV4Jq2l674OGHAqOjCTdn4rVDNAx1nC7JncDv
8knNuGyDehRvmbKxyQ9zN9+3BLz6B6KZR3ixPrqIBEgrhFQbRRwtyRidUCjsJ3swY8qC2PncU3OS
C+7w0K49hegR2Kr/KfVMTH7uNJvoS7PgEctBhSWQ4l5HuuYD1tmorWhqlsWbG8XBR+TPn6lEcOjX
yoY8IOdvbq1mBC80a8pt6IflSxr1raB/jMeTL6tUr51HBgHla4qtM6y6DckrqD46VNxXcFkJVejU
HTsrs4Qm4X0GE03HlVny1s/rBR4GauBlABI5OXWycSjLMJd2pJpXwrtwzVZDVKDlch+QEFZ47Wk2
2EiqjQC/9UDs7b01GO6+Ssxs2hhBFzpbx1Pmq5XF9Laxu4LRMGEpgtFIUlRWdX6EQ9icgND0aL8r
m1LTTxxurFekz1mSAlptBORdFrOwP2JjIhfJN8b6E1LlWhGVhk6oMYOISs6c2xuHrsaXyvU4rrYi
HVBhYUlPs4V03oo2DodYxxl2BtSCTxLb1TdgN+Pr7JTi2kZGhLl7hDhDku2swnUAmRdVRxBmGxJL
OUHEY3iMLfp+a2HWD1EGthhBwXipNNWvyLNmIwH9OZr4B4AF3bOmAA70QI9wmaJtJZxmj8fqEclY
v281PzA5owSJgwYraGjCYKBZg42mDi5nAOGgWYSVphKaZ0BhrlmFnKA0QdfJGwnF0FFjnTwvZ7zh
zPQjM1/8OUMvtop/cBD7MxQRAIKxsoJU3oiU3vkicnUvi9y8pzcS3bIsTohSsuWIoOQJkHp530DG
u+/x3lkrM2GIMipZvtgGqXSrEmXwRTxH2ZNfSo2qH3mt/KQub2n+FbeBblQDK4PPlmTOKYhI+yIE
goweAuBYttntOPDNyYlauSctx6OnZLdFATTZ7F7QaRk00vMY+3du1LzqgeWshGrlVSP484FUWNeu
W4ZwBJYufHB8JY8p7MVHYON+w1EafLu9GGA2jKgv9rCYqitEqeEpqOr6AUYZiGY++BeSowBNz8rd
n7GaU9gsn5CIYThfKDMOkcjpFTl4jcjS6rcNJJ5t1rmsR30iFuC0i3eExkJGx5jeNnmvVm5j2Tdh
RbIgi2xGpOkS6lgt61pNVVQRgux4vGt9dRstXrLX9/NRVZO4IqAXfTZWnH3aKOOGqchA4oI1kv0I
weNr2JENTE90NFaqmWquQ/jyxYyy944Zx7gP5iA4DgzMnlRIE3cQDBo11InWXF/hE609gq7akYDa
1QLXYYPDLCZuwQ6aO2g0BVL/1A4wg2kgkJuQItzkzk2fFXhFmfEdWzZG5lzWeGK4/sWsaN6I1rYg
xrVu85KQOfPJHMPs2FZGvS/tGORGMrDU8PjFbNJObuMeo77cJUOa3RLVNX6qPW/cZJ2QrxY0MXr1
0NG6WC+aTFgsSNLj6C5bKGtW9VDOwUti4WDcDjE6gMsGMq9Ym6VvxYiQx+A1McLswQVx2tziIk1g
5ngB84pFysxdF1TZwJIkgSOMqUVpgrboiDLWgZLc+cpa5gfVRBssnQRx27H0dswpvXVclojT02i8
Y6RGSF+HEqE49J0Rv7j4upM3S/KKr2crM92tGoleZPwpNSf/WogJEdm+irLE7C94ZC1FbNnAtLB9
a8LllWPv9EyuYPklHSbrKeh675Fmen3BSP2xKb15W9hNcYSfWq+9fijWXjXdy3yBFN5/d5L4Le3k
q0fF85kikhOEo2jMt27/6gVGepCen9+CiNhiMzOu+HIYzqqaaXjWNd/txR2QDdYNdd/Y2H5Cgy/J
DwpV2p3tjtm87nsnblY1rsno0Ze92jIMXe5ipJx6Ajq6hbH6b/X0v/KBWXSCflc9nb59Vm9t9quC
58cP/VE9USXRRcLrhQmLngN19l8FFOawD6YLT0nS7joH5v5pBSNL10ThQA+KCsvzz52KP6ooGlLv
AKW/A5ZaPvXXz0W/iRKbzgfmSI7q0uUP+7U5k9s9TLkwHq5sLL5DTNnAC4yb22ZmMJdXg5c4M/aI
RK/PdLRZqjO9art6/W71Sp4XPot6yZ9/rfRKb+k1fzov/53eCazzpmDZihy/JelfHL1nqPP2Meid
JOj85GTp3SU7bzS13nNqEbdrQgztU6d3JADwzc4c/IItzyxvO71zMW1hE2M2lz0R2jpeOOdNbtL7
ndkwzIG7YEAq9avgPo/94l5ZHU4c9koA++yaev+Ujbvcsy2re6S0Id1ovVGF3bQ1RpvWNQoZ0oHA
FQ8ScLFzZhgnGmfca7Cx54E4Ts60Y2cBfNw0dXsrPRk/QyXv57WpEcl2BCw5iD3x4J0BypME02U6
UJUNs5wgKIzWlQ9zGVEosxCkRJCYnQEos6nxzGUHqNmE2JxNEwlatsY4mxro3CQlpWlZg3lOzsRn
rTL4mGsMtA9qcwdzYQGXhChxFWtgdK7R0ZrN6iOUByhtabS0AWOaHJ9056VTRjYvc1HAXQzNxgqO
dVz2V6UGVcdCM6s7ja9GKtGjWQmydcdJ5YaJBjgP9JPXXmOOV46GYNNos98w7VUXaSC6B3mmZWP6
z7alVYOBUbHlH4ua6mZhjd81wjM2ZZiXdwZyl4dOo7hpbObfZ7Syj5YGdUuN7C5a1zjZibejv9+9
cK84jaJfDG4bjfu2FYhxoRHgME1M7G5gwWHOG8QDq4kiom1v0NpXV+kESDw4M8URcMEXx3oWfLFt
TR1HA82ybJxp5JMGkzsaUV62mlYuNbh81ghzBAOEGJESgHjGeRuswb8scZnsHdutT44S0RqQFSk2
Go0ea0j6dOalDxqdXi9A1POo9hlLSubWGrFu1uimE41dz7AA1KtUw9hJ4YLLHkaa0d6cee10XPpL
kDse3R9w7okGu9M6TjepkbsvBGAhT9IAeBmAgo8doPD00yj9qroZ7pQRLa9NXlsuyul6ugRhGT0S
Ve/e+NgSFaym/TB4FItm21EIxNY2c+0O1f+wkFQjmHlTF0JLgCMF80q2HWyediwNmg4+M2iixcKj
RW7i0cW7r6f9Aok3g0ImWmj+iyeWkfoWSuFyAAlnArIs3G1i1Ax9Y9Bbe0xnbJnUNaB95+amiIro
RsWOtZGNtD/llJDZind7em7D2ENE7/fzA6cEO1oTDmFsl1TEB1eGxUW/sLkDV2fUsx6Mxh12Ja69
G7RLBN8abpkVJwObwZMnSjwtUCPCeu00TchKkmDEWIrqK5IEE36XLKZre/E0jy9zk2wDpMt4gqBD
MzcVbhCucwMyg50ISJZLWjIKBiS+EIjKkPmOCZp4Vi0ZJhj0LVU3u1xWdKSuBY2rCfumHRUogHdq
qKMiWEfjLOnGTGbfmg8hMU2z/AjCjuldpxs9ZAcXvO3ArywCp9cdo9mp3jiDlY0PKp0i/4sTZWFc
Eg2em6P7sRjSsfG2fk2e3s4gGSH9OnvAwjIMnEIpNi5ag//tov5dF9XGn/v7c8Dw9vXXU8CPH/nj
FAB37AMjEbZdkxMFXUtGD3/oeBGK/6t7arHve7YHP85xBURBDgt/dk9d/pULpIcd3AKMy/DiH5wD
sKC/OwdQMOrLIA23A3KG3ivi486ZhlLV9rUXtt7TPDrucbYFCjIXKBnUhaJpSOGqLtDtN2JViQaW
KuyN7cg8ed9bbXPlhqhPXtx4yQC55Yq2CoGzxJnXDctGr5yZZoszvHQZYpwumllP6tliPR58tsO6
A1CIhaIc9jBAxD0iDaS6QzjcoPdAf+Eb5dhDfFAetG2sT7uE4dXBUyniU5UB/fUo4PeMGOoKEA0b
2joC6IExaUZE6cyzJ3fxhD37gFJ/ATGZpebnFCr3vCKrL/va4Ey6SSJ3gPU5FtNNiAgA7V4U8tmL
usDEnBJr6x2rWTkLZXg/1XveVf6t3bq1dQHwc8YL7TbzMTJKsjeKYp7wlvMHokoMYXaveJEL+w49
cXUXOGl0v6TZcEPqzapOybzbjHHhR+uwrejtMn86FEHOJC51KkaPCfvWLSV8Vm4MB9BifW1n1kcY
7p23AFEKzaprDqFwk35fhFZke3scG1kEkwNemrmZ0kKV5hrw1HSyoTCVYt2xoh0duEU93J6oIX84
RVNeltk28VHUstjWzG/s+yGDS6tQt+OicUEBTacMSVkQbjmwqACTCmyUHcse0+JeTwCjtUvUO1N8
MRu7AcpsO67dtrPxMjT94HVIoYwh3rAPSK9CNjGK8NJSxBQC3W0H/eB4ywFFhItzeAI6TUwgdMzh
ouv6vjZPYi7SzgZ70bZIcItVNlpjK14izBLW8sriOpfqazci2yUELVuWPLz774L3vyp8bMYrv1/w
xv85vCHyjRP17ZfZ0Y+f/NO/cB4HcQhkxftpdORZH1ztZ8CQwuzmnMLwV+lDvWRKdlWsv9RNri3+
WgId64MMXP5z22bg7TNd+idL4HtLEFYYfpEETsOSqjPTfi2EHKbSYBN4/LKS1EayTBDJyujpp5ty
+2Po/TuL0/kiAUu+y/yK/9HV2E/D+a4ajDqAgnPAXQsQyWvh4XiDt8ZZ3m1/fym2hp8LO0dfyuG2
eMD08Wmcgyp+ulRVcARLI3s5TEPSrRJYTJdgmNCkVUQu5VHSHQqhjP20uA5cHggSv7/8v91OXydh
6P6TEHxp7/cT0uR9d5QWDtNyfLQK79nHBvv7S7yXZmBpsWiBW+C8+N6wjv16M5Uy5h4FcnPAlPA4
ufYTdFO4kxY8SXNpeEr/moL+h28O/OD7G+ojyiEDQqtQfDLweBB//u7sCPnXFLTtgVl/cwHFQdRr
0APFReZy+swH56MTjg1jgagB7OXapNOuGnqBjPFQG6sNpSL6YSviVE8zPjv2Iy2+NUInYPCwwqMK
cGaQliurETWGFZrfiir6iFzb/mylILyGtsPI7TMD0lzRp7kNas3b6DV1Dkt03ADvtePM3vTg9p7m
NFRXiYzGaIXeSMUbpwmKR4kS7jmZNTawUBAIosq9cYFg3kt0XiRxET7dRzgP+6EUkISCkBlPT44B
E4fd0C/LkRP0dZ8aw84uiu+Ol99XifNFLv4dkFmSoBy/uKjN6VOE8JhLpHJruPzOwk6XTVYvgA01
Ok+VYuO26fhNxUFz9NL4pp6lsUkCoi4cq+i3lKDyNBHLjuldhhfsaU+eIWBzxkmnodk13crhG0ls
weNUtlChRJpCXmmix046+br3qZuDIUL0yIxhGsPhAOoj3KbmFF+XrbtGbAXl2Z/HSxdES7YdlUGu
A2fxKABDkvZIN6DIPTYeUpSYw9cagT+CTWJEzMuyFqEguUIp+dGBEPUcZwMZc5Xg95CLYD1WIhsu
c5UQJGe7DPSU6gq+VabDYQF1sMrpPlplk+1ohPKIFFCjSIyZ1ylOJCZcvbUbktx8QkwFs3RoyFKI
E6t/7ROzocA0Z3FlADl7TIA4b9E0i1WILH8TN1KTUxIRHBdDhVdhGKu7einVbaHaqzCY7ddm8btH
h+D1Axmn4lpMtjwUJc8CHdBk13fltCcU8TXOlEtAb0JAdurZ08FBa31nMnndG3atrpfIqG57tI4W
g7xroCk1Kss6N3dqxH5VSZ3+CKyDdsbkJnsVOP0lXu9sFS6xvE0YrYahXVHfdqgjAxGBachiOu7u
8zREF04R6nPmeFfP2ccU/wA8gdTYO+RLXmKkzVZJjCBk6OnxGuEo9pZN75vBTn4A7uwc3bptLmd4
wPnKjNzqppjZN3iiLVoYBqHLdxic5rcWu/qaNC/aW1FqXEJmtvb2hEJV5tSJ6P0xBWC89zaN2XC1
KLPR1QbwTHQ2YbgLUUZfTIYfvkKJJy/EjwIwheF4OaVpSuO3H9cSfeCe3gEM2Yzuq+XAJ2VYNq0L
NwtWtsxHEMexuNId7F2YSq23h+hWZEm5kV5MOIX9HAiUCFHXmfcJ48eDNdifPL5XpF3RAxJGpise
d5oMb8J3SEUc4BSvFsfoNuE4ZBuSN2JMdem10TaEcTOB3pTN8jWJfAjVsUl2n0985TFk2rIVhnlH
dvmuY+JxSA1AHhXj1P2S8WujUDYflTA8phHtSGxCo6pdDwDhrR1yoj3iWm7badfUkf3ounWwLrFM
lMfSG9rb3qhteu6mf0TbZJN1D69w0g2GOCa0eOU69XIK86yDpxLW88dK+PkVC9JyFET8MbxwX1XF
+Ja0J2M1Mhhd53XIPN+MryIfZCgbAFoME5FHFKGjywtRntrCP+aD9VFbtlZWKJgTY3h3wHsyi0Rx
EQIXv47C7FvInJ6RUbv1epx/venU1AP2cFPTnwxWSCz9DUuCvElm+iqBBEwrC0sRkkE/oBqX8aWi
NQjYH+H+ygSSMK9zyQtE9NKUfg/oyzyLsTEfGaY7d/aSSqzrkP1FXsA3xLKIejWPu62EKMB7Iqev
FAwMkRrCHNq2XGfwDp7cGPL5HMDDoDuV92vhTA4VAatH7jcUXYvnXOV2MjZMi8jcKVrfOOD5ldj8
vC+esJnaaYnkpgnd9OinvveYt5PYl24C1NmCuOcNc0J0jEPUtQwgRScVNqupdw8uo+cbmYjsEBtR
9Ml3t0WUzPt8jrn9Qzx9FKxcG1hlPq3GmXw3H2QC9lKUkUaXWQ9OI7dyLIrnDiLXp2mQ8UkquTy3
pb2piMJG8F0rdepF3e2yIuXJY/Z9QBhDDh2Gtw2b53dYs+SXYJHewTpqj+yP43FIbdaMBqKHvCTY
mQJsY+Vt/+Nc8d+uxt92NWgx/HQq0vHIf8Qe6/zl//t/Tt/G/7n4ptpv868n/POP/XnCtz8QD4wv
hebGn1OMPzobnsspnwXNQ/OllWDuv/ocgqhiGhC+pY9zHo2Rvw75tv9BE+/odaBndVCP/qM+B5XB
u1NcYAL5cAGTkhDnObwOv57iLBjVhU5fOgQD3Mo1ca60dqNKZZcxgIzLyVTN8BAR23FRmUnc4yQu
u7u4NoZin6UgfaHLD3lBVGYA1CTs7VXYw4ez6gnteRQ6yR0WMnOvGTVEJTUsMYyAT1EmgGEgswof
J6t0X3jt33K0NxG/6nHg/Xzosmq5a1XwiAInXcPGhQdfyTwkpEBAeVCcn657mjJw9lNf3LcSAk0H
QPYlyBi6wNpKrPuyHLOLVhG8XhU+xKmaHxylB9Xd9aZTAUB9gxFM3IeLZZDDaQTfW0tVJlW8jUN6
KCD/RETCMIGYMgB6g+iQkbRg852WAB99o7IF0Jfy4s98/8naMFp+ehQDrV+AJ7C1hRVU8H7740KK
3Nqze36wdUeEVBa9WDCtmKuDZyStTQSe1TfJKQUFKOuB7AkrAEWGhuKAmkMdB6Pn6gLeH7FfgFza
pAvWY4KogjZ0QPoPKi6L405LgYP5hDOwVUfGa9/b7gO6Pep/2dviSvltYO5HV+SYSLGJIezoxQv5
pByiswn/GbtGPN34dW58X+IxWE/kT19k8RR/NVgsTzU92/3572v1X8WTreZVyj+PVt7xZZS4KNee
RFmxM1Vf7vt+HtY42hbOj9xkZCkdVthBwwERqrNtIQgi9rbLsvFKWmEcH8JcZMuBrrqyd7HrZVgv
F33cSGkarUqjyi4WpzoOymGXhBDPUplE1ktt0FfciXr2zT2PCvVkV/As+HV2kfZtu+HqCcSU1k1Q
8rjuA/G4+ZMy7PwhRoz00tRxe+WXdvCYLgM0FNtScsNB1L5A5BJdhg1StXSuwZriM76kZCWXCIwU
03IyVShZ+JDpwnzFxeVc7mGtAalzmw6kbNDJ1ZTWzL1LCMG+0wb7PLfs76O0RxA9qiBCTODvpwdk
If/YBanZxacsr/hdAY7cnaykhVbHoVeIgGFQlZdiO8ja+7AI5utkGeEgs4Vsls4MCaMriBpD/OLv
BbHDO4VJ8inn9L8v/AmfdibjIId5kxCRnQmzfegq58XtcrI9XPOZfthM0MHQkBSS9oux4KLKr4so
XLo1wdZyl/hLuEYHW6+BnUCPwVtqMXz31Q2tpeq2lUtx1xo2xMh5BjmXOILA0DLAOt1E28LDLrB4
sttaRDBegObSEUzWaK/H3LU/TmhmVxgVoRCFWMtXI5rFldNmvBhWmfBQoc7Yld0wba2qczjOhumy
7sfW2De13V4jBEFS5NsZMWWje4vNz0JqMWCGM73W1BDYPEyR1gccEYImIVRgMr2XAQHhdShE9GVW
aUrifXXEK4dxsNacTGnLcZUK3BYr4qwJXzL5mbelITNpY6RqKg9RVTQPkODrFDkpvN8+HnBBGlm5
fAR2RiBN2sQnWNTqYjHr6gmGG5ToxjNhfoJOA5QdAUrYlvCJyUDMO2djxWW7tfsSrBAhwqNY9YRF
bwYp50uC4qq7eFra54DPbx/pohK3XReV15LxECkSyNOY+lcymcoIG8N7yMmGz9/0cExjD9eoV9Zq
rXIrfpTQRhnm5iA1cT5jzkDaO2P+SRB3ppbEPynrdq2CYYJEH5EFNRdv1WISN5mAMK6oBU7V3BuP
IIZY/HuLbLpgnFKbS+QduhR/UTRoMyQjJRUjPoLlDq0Jq1Ir+/D1vLI0WRd+DwBbXOQVb6glFmIl
zm8Rvie8e2i7ntRY+BsJ495EcVeB6YOZioa3kuV+iliemXhZDq/DaN2jF+JCgMSmDYAt/pJcJ4+N
5jggJB2NoDwx9ppPrQJBQ3Th0m3RwS7Xyhfu5fkM8N/j0t8flyQ9oL+aSP/xuPTKyeHdYUn/0J+H
JfGB5oHl008S3h/C+T8PS8EHD9W8wyxG+u4PncgfYGCH0Q+NPRehCKd4NCH/0tQjt3cw4bmBsOlU
nTUk/2AqxIHs1xaiqy07Luc4Tl++fN9gE4NsBtOM2H58mLQMECL3xka4eFry0f+nzTyuxQgSIhGT
c9DE79qvHJrQhPuiPJ5RAcswA3tgkXuauQNX0FWDv+lP6t/3synJd+lBMzlDv0tIr/3+HMheaHlQ
MLgeHn8cKZimQ4Y8uNO7ybHJnggB+NmTLx5HAssef3oO/kMz8f0hlItzCgUF4PPt0VZ892EbA8No
1VImL6rrvhZ5AXUgFwNYG+01nMIleAot8+8+8r/1S7kqdwsrOCM+2sPvm89tl6rR9+DOFmK6zag/
v0LVwWsTJGq6jUxAFr//mP92Qfr2WDx4iAh8I2VZ//ufWtCpaUyMrVVAFRlWlx5jIgaJsBYK3zY+
2eEgX39/PV2t/PqlehjNaAUzLeDmWjhKfrng3ApmkuE0HPpqIm64l2FrsVc3Jti80cFmNKMCPfl5
6Rw9lOT3AGHLp7KGm6AdcgvxDF7r3XezZfUrNbg9Ecj6pEQ7YnrB+PQ3TwG+vH//e9H08O7TWKZq
ei++KoHHRWnRYbHGAO88Aqlxw8s2ylE7RZVm6jaRGC/YkUmrX+EBE4+8g/O9gT/0YJkwiC+S1gep
MtfuW2S3iihDmfMsIf8F3YNz+DQlcRFfDKYF1+UH3sgyuQ9N5mJoY2yLw8xQCQSj2Vr8HZoRcQL/
b6htr2kptTFP96JD3RSSjEScpQLO8Nlnh5/R9y/TsMViTVSqsuFfSFYJuUn8IQsOKayU5zSPg/C+
Uey4RxWmDcANryXcU6fkxEJ84ykl+WQlEuRUACyDwbmbynm8Ks0Y1x/GCIoSykw4AXohULPmJE1D
O90aIGRvg6wBiIL+F7hMakEbVxBUJKmSdNOHAcRMYQ+3JmanYk3CLMsXdFit31Dum6/M6R5/IfKo
YgihHqFsuTdgQD+SJ+VvkiVx37BKWrSxgNeQHdKBRpeOwKx49m32juKTcu6mTZ+3XBAFSfhkpZmm
zPij+5b33Ed/GbhvyhGPfcCXtvhN8DQ2i/t2NkCerYENPGZ7B1QcJ3IwaUtxC2zg/sezGjO9QUVE
gwc5Tza1X/O0omxxXD6sNQ91u2/HAReegY+bECEvTIpj1hgNgSSSltk5XzV+PnsU/Zr1dNNl5Nht
C4B0coWy1XmrNAorjmpefm3tCwAqPNV0qOhVltp7SBlorB06vJcKfRnKFQI2bilx6pEjmsUt5e0m
R5v5ckFmJcUhIwLFlxTEwj72cQrvY6wxeyajEyAMosrGP8v9d6YOdXHvO2SZet6G9h5qvwZz5On8
33Qh9o5iNlPWjSU+GHzWuxgE0maMgmDXNy0PcKxfD9llY31o2zQMLyEwm/V6aMd+kzWTHwAmAudJ
kewDeVh1FJvpqaNFTtQceYDW9FBL2KGYnKspHHagqmZSVA1+oMwTQXq76Lxh4hht4IFs2y4xAPX0
6bhpImMO7+saFzZJM3Q8V2Xcd+GVtQQzdF9r/DrMRkPweNouye0IKHJkmD7MtINLxA0tJ14YkqA/
4SMMBqnFGQdod3C5z+0jCYMx5mYsR2EZzLsAsG8TN4R22A2RQH5qn1xft3rJcqKhP9G5rqZHCQ56
HdcMl0ghnE+Om8k1keDipTXBB9CrlqtunsSNIePufowbeuodrY5PnZMFDs9XS0kSBcl0ifVzODg+
aOBVT6wmR2kyNGDJRF+blmWTWsu7KJNYnmqzxITfL858hYKr4AufaAWslhRkVlkv3deA2cS4aQ38
nRse7gCCO9yHTeAMLdWR54VPNiwXGAOG87GLI2OdqOatFF56ShmOOIcGibvOgbd56JQ58EjNmdt+
jQX/Z8W6jI+UOTKlUVjGyUEaIbv0omAptV396lIKPhUgnVJN5C/IIBvgRVFyhk9n9FbtiPp1brMJ
cFg2vk0VmrDUlZp1ZmUA3M30GUIRL9aZsRWaLXwfz4a2VQcakxCE5YZttGKUVmyBgZablo8R7eAl
+C5o1cUMnpe2Fp8KZRjLcYmd3j/aBcACzZugVW4rgbZcgtH7vESDK7eqpCYI6vBqNOroVkGYOkZ+
8OjFMbm6nXqbC4A3PILiidZ0v0lBnZ/oXrPOu7VILjBIWJ96I2TsgC8GcHoweg8MPDICl4fx6KLw
HTb22Ig176WHGqVS/i6gyrwBvzT1uwUCahH79aaaWpR7QxGPGwwUDeYWYjEHZndheWLO5XzOhc1/
X7NjqY9uHFjh58AfE7VC+hpWu8WvKL8wyfWAXKHlXaER6bl1RVivFgrUl9nzsWE5JTDe2CbEhY+E
DremJputsH2tJp+zSN3pZMURFnEmBr7WhgCgbYI7g8XCySOFdLidkSal/smYZrYFMkyLjUG07Ncf
7KtQw8syufDQUAlO921k+ptoMvSjRHVO4yGuxMk+48EaabGmp3gxns4sLiLXg6t25KtZ53mg4XM9
kNeVx6BwlcBej+j7lTyCkx0FVxJ+WEEbI2O9V4M6zPHAOji4EXA9tN/+FUMx0q/8iiunbCZ4JAHI
3tY2l5fuSAffm9nHMYDT8wkX522h6gaIpJdJjwGJ2pJxoB/90czjWx1GXK76enSuxr6nw3jG6qnO
aL+WZK2CWrQVT4S1NLABc/bHNiEPdkPcOI7zuangwtGx8jgxIOuS+x9/lihdXPZNnHKSCA2D7cvD
9XLZ5JC1zlC9buDsW/jQnQSJdvMFrRlJ8FGvcV/XQkZArEwVVK+jRUvpxnIH/uqkqPmshBtyyZL6
2buHhJDDgK4lgyq0B3GkWyEkKw2eR36VIy/6rE0bcBvu/BAalfsqY8HCOitMijCkyRbPCK0HMdKL
6HH04PGybubyyoFf1rIueuIhJxr9gjxA43unmmAf92NAyCZvsdicEXLWhHOHtEzFTt4EHaAupZmG
EV2NbKc8Bzd9NCXAK1QDj3+VuxoL19c+9DHGp135EOpvNE1tvqa+4InLW75GQ5D9vuqsBa4IA+3a
SBjNoIP7f+ydyXLcxrZFf+XFm0OBvhm8CQrVs4qtSEoTBEWZ6JHoE8DXvwXK8pUoWbqe2xG2FDKp
KhaAzJPn7L32vaZMOAD4nCgtb20jUfpb7Le5Xa0SGUexe8N8ybPZqtCYAyd2IygpmylLlEh7n7pU
y9F2lB3UaQ1MBLEEKGZVMyQPJC+SoJMLptCe9G1Bf0eiKYjVQ0bq2NkoumGVKPG05l/mqLAPDnk6
V8yc4/pGkDW3z4Afgs/xkoMCzcMf2pitZ3KLHTNSYlBGR9nkvXwdMdmEuwMfVx3vaE5tuKrRr0Uu
S7rRRP1GUyMtaGZixJpxrPdiQMAedbl2U5osMYy18S+ndFjIRaQi6ewie1ES09q4gwjxzgosTF09
iIAnUK5YFV5KrMdKPl16oyn33NcUBn2tEuNcqZc0yoZgQFltt1MBNo6gQmrjEOJRv6CBQBHTeZLr
0TQvTbUzT0RhlNdcbfblcswP7HzENyFDhyxJ/rtb2OvIy099BpTK4KO6VGEwvq8Uu2fiqBtnMRCM
s4JJRQE51tscLR6Jy1dGod1Q+ZVr7ITqC6Jj62B86VMWePQwQpWONGEYKen8B5ntXBCz5xHeIAaS
cVD0KpHOVAQE8yrswK0/IR1nBYmXcfUrgtDpkAv2tQ413SDI5dRmIGGQgrDaJPbCYZgHIkQQV+dx
ezVlMqUZS9n9m6P4ckr67mjsIhrCQU9jgSbkD7oaCN6px45X7Sq0zhT9wwgsslmAJb8+rv1w+nFR
8NCoAEmAiJWD2/enNS+Muz4VHXk8r1DG3nG0uxoraM4AAvSobS5Hl9fl8Nev+8PRn9ddBkq2zcnU
5KT4/etyJM+NVIwVUZO5/dQpRbMr2hEcnoS+2TA8Kacb245Zi2t01slvMBs/6LJ49WWUZfOA8yaY
Z705o6Z0TzRb7CShH2DL3Ea/w0khjgDbWe2xNvBftWo4liyVNyy6r6Shfzt2v+vYWVRV39wrP3Ts
rv4gtm8iOqNMnr7r2n35xq9dOxPdIXhjGnPkc7r87i/xtqu+szQ4j4wsdUR+DDn/M+PU3/FHi2Bb
Bzu+zEb/M+Ok16dZOt08V+PQC7z5nwgZvzyg3z3AzjJ8dTQ6Csjv7LdtENIE27mo1Im2QpkRqrjE
fRIhK42zHo7CW4MA1YxVUSBe2MjOrj2fLk2zp/QnoG6u0fGs4pz8TJRWXW4FMdWM4nNz9kHjPVek
CF/KpUNfTJoaEBE5av5M7QsYQ2nJLdImol7sXK98xaA0Xjtki3ZQQbnb1xDJ5q2COfMeeGlzmJZ5
ATgalVJnnt+HusI4wQS3vG5ehwywhWss28voQX0dQ2ivE4nX4UT2OqgQr0MLdZlf4KoIgz4ud4kz
J38w6Iye5TLvGPmeR2sSaR/g9zEv4tfRCFNVzoVQlLCs9Mv0RCxzFPox+XFYZiuER3enYZm3aMvk
JVRDhjBimce4y2QmdSKyGK1lXjMukxtlmeHkRUHVQSVP+36Z8bgNHzPSGaodRgbqEnZEhsQyF9KX
CZHu8cmby9SI1I3iqlsmSd0yUyLKS1yly5wpfh054UEqD+hnK6pJJlKZjAkaYo3pVgvLAVBCpK5R
uDPGatDYpQAs1AdOWd1Fz7irtaLuVkNUwny2CRmH6ZB52VSWKVnZ9Mb9mGf6hhaLu4VzmjJOI2nl
hPgMVZ2hZqtCMDawrKG9wTLjpmv7ddtbNsB22QpN9kRnuFrk6kEr8cqb7Jom4dxi1S5bKeCw/oO2
bK8N7IXLoU2JTmT/VVq3W1mvW/KyORvLNk1bK6RqTstrXF7mCWHKA60DO0DtlAUMeiYyUtj0p2X7
txWr2EkqAlVo3SrDx3ZDKp162S+FQ7iUEJEtGNkb7rowJf094r6D8LXs8JYKJCW0YYPTJ3uB9/RM
ZqmyEa+FS7zUMNzkHLmWuqZdKhwItcZaQ9AaEDNuAgywrgV3G6m23hGxGXGmbm0HdDEeZ+jk/rxU
UfFST1lLZSWXGivqqba0nvNavlRggM6ifbVUZVZeVSeqRe/ggGzF0UX11mjjAGR1qeiGmvvmtcwb
l4qvmlAu9px6g/S1IKzs3loz04FQt9SLcAuI9tnaZjFRSZIkPCYbVLGSGtPSZpOKM/1Sf8ov1eik
0Ci61TnDyFuLxFhqVgvYpnavmdwLa9VKk6PdqM41KNYwfhjNmVqu19KcGA1v6UblAFJ4/SE5oyHW
HzxaRCphmBoYjiY0wKbTNVOsR3RuZbqXYgFT52KmszdC8jXLbQNjcbgdksSUaCCSnrI/ihQaHRkd
gPRDlnXNXAZQN0qMH7HV6qupsr0ZiIg+srL1SRR9KLSEBPg01kgpITeooCqTgmnkyJwRLqeWjEuJ
LSeS9HKoNu6aQrbLot3UueaHXpSye3Yyj3Q9WgcMoQc/7zvi7LuSrqZfhlln8IuNWR6+DZGhqOdo
+NyVGWyPlVobuk0GdaOHPFjYRF+3n3936t/t1EAQUeb8/Wztkpyj73boL9/w5w79ug0j0VZ1tD5L
qME3O7T5jp0bTTo8qq/Oq69zNe0dwQVs0gZb++v2/Z8d2n23OKTZiricfDvjqX8wV9PeDtYc0jeZ
UljL+I7+/9sNOpRKNMSlZe0prStunHTOyDaswgMG7WFlTBZDbxQ/m6oBzUtmY3hwGTN/8Fp1fG+V
NG1NO20fVJpoDxHF+W/GNm/rY96drlK98AZ1w7aXGubbsY3HxhMi8DP36WCKJ4t0zisIOeVF+Rq0
WeOy2QKOGVZtJVApfXMVfzIZw9TO3/5d8UJpxEgMtpiKQ8JcYiy+fXWsPCQ49EkNNiZ8LOoQTLbs
E++UeczBoepYzgUq/dLmY7Kd42h6yXuNGIOP41zOn52+hfhbzZNxiHLcaZnd59sub/pszcHevnbo
c00rwgKtfSiL7kKrjGpjqpXJaKNf5n8FIk26lMVlrE/0kx16UCvVrQHaSHZUFpwZV6hLnwHRJXMR
8Hy2/gE1KkpY+nY+dD4GXbTR1iR99DeoG0qAv2YJ+70z3IzsdM+LYdTEMKgTU31Q0LAyQ3HuenLX
cuDGNcW/Y1fluTHhXCrxAkZthDHsJqiBK9LlDT8FcDv5syOH2kedG68IXo+BAI3TY0k+Gy5fVvwL
S6YhM5qpe6BeQQiWqCgrfCS4S76i5do7tCPTRsa5DdkMsZBi6rL1ce3UNwuN+Jq2J0VjilPrQy5U
G+yoozaBC9V7LXsM15uB4SgGWR4lBpZuhIylrm1OiwDB77RexOuyc2S/X2JEyTLXy+5mRDoTrzRD
tjB0bEpNJq+hywrbkRbhWzaY8rUZzcYRbb0q2QcSXZK8Cj2XfqzJZU0Vc2cNuq6QSGcTAWhZj046
uQBQ7PIqK5sRfk0NqavHhAhhA2QKyVmjtkG232yajvpugi2/nXWXlnasD5tMTeAPDEPAk+rtGcUX
NzOjFaYGok8Pc+qmgWt1zhPTh2o3F+q89vKq200JNK1NBymV3mCKY5eDIjON1VCX7Rb1mXYMFZc4
Nlej0Q2Ya+fKeIkHc6z4D1Oqw6Um0Mb7SekUfyBSZBZA287wcUaUxSKJrxN/GmbL8G2nsdOAZ++W
JjmbYv9lh0xDXHG3WoP4qfJrpxTDKkTYHq3SMcS24WK0/1ym8CPx7TfpVleF/AyfptBoeIPniv2q
rIBut7XXJE94DfJq55WgGi/blsifuZ8NyGpGOjwu8zmQj5YunmYaJz0pmP1IVrtWK91zGfZpzomg
qxGaI6xK1l3flMpa4Ks4MW8qp1WrOh3x4gPk1tvJIAtph9qKDpwSlvTNRNkUUdD0TKA+klOBpx1J
/hIIOFkluHGZqTuEgjFbQVdeNLFMqqCGtf7UCiihCxqUW31UxZ54iOxGc1g0I7AFGi7RpLxM556g
x17UHm58j1drlp+N6sm6hfSmyXWNxnNBeJrtQ5fYKU74ZODdjxEWsFqgQ0zIYod4bdHdHAAm+J41
QMSOJQ/ymrPDqDAlGftPatr06ilNGouE2FDSNaj0SjyRPeBZAfh7lELLUu7xkwMgT3t93dHho6Wp
dAPjWX2+z1tDoVzOpDFn7XYM9TCH1Waa2vRk9X2jVgd3SFR+yZh/wWMj7zAi815osxwey2jMkxYB
qFU+wQykqzY1c3sUzWyf61bjHeMwEspG9qCFFyN9ta2BMlwSVcJ8yxaJzlBTS0do3hG4WiF4sJLQ
zS8bK6+LFTE4wgrcaRj2qK47qFKklhcXBUNiwlx5B9y74Bz2xCu4w9mswRDAw7XCPijbxvkItloi
mEwaAH55NGP7Ea49qT4Icrfx49qRH4SmiHNsTwjK0RgKP3RVMnLhiK8z2YpPrda9R55q7weg7NYi
85PXvZ0beaCASxq2LgkFWCHchFBdXeDNN6003GgI9k6xMYRACBUwJnEumzs960ebhJXeeoaoQxjt
YGjxRshsneoCc31OGX1hMmU9wkOJL3pnBrrR1W6+H2sM9Zh7Gu1oKDnRuthNoSK0IYow9pmZH9mb
AtOrafDREnZ0ptctPote6DBKps4pp20pDRB5aGrShip1xikbWeZmDFnwWw7sD/8Wjv+NUZWabuHa
/n3h+DDRWS6jb2vHP7/nz9rxC4UH9Y/NZqcibaf8+WrN17QF0OMRGAit1HAo676Wjoski8YOBQsA
XRU90V+lI5IsD/PqQo5YgFnUe/+kdHzTm1VdFRuFSVYXZSO9S2OpLL+R1DDkAysZ1vLcF58jQHVx
/umbT+MnBdibpuwPL/CmPdmMRl5UIy/gIiuHm+P33lMynBMPAujnX7+UtRSS35R6BOK57tIjMwxg
SHCI3mjxJ63VctK7tFNq5Yz7aUooHAtAoHmujk/wY/sKuIjZUDp1qyI24CEVjGbgYaiGSgbPZ1EL
14kuIwBYGJi35FKr28kt+z8SrMZJcQF2oFXMo2pX8z7HXRk2dy6jfnrLigjvprrbpHpiHVBGaaTq
CII0sE3W8Pn0Esu6azQWnavBViiNJG2hji5aQeQ5Glg9Gho0IeXgiIA3wbE44XzeQm/TD41WJe+n
Me+PeVj30BeHKZcbsLG5Qfx4Bx7AGm1G6xrH7o940ZhXkiRMJFWnN2SEWKZxCVeumo9p58XKrSR+
wyzXxhDRpahWXZZ2Y7gAOZN2+++q8d+sGrpp/VrKeQnmVpTfLhp/fsvXRUOz3yFy81gtPAfQ+QLv
/7po6Oa7RdvIrY7ej74/fd+vq4ZNSxhyHMvDX46Yr1gvzqJs5nhhvi4p/2TV4JD65lHjnmGew5GO
Rcoi3OvNo5a1/ZzJ3kuu0oxyxFsZ2sJIbqLMvvTCyjSvTbtu2i3eVPJPw9DjUM0dn9irLByEHM81
/h2gORmqOsb2tERu4i+gCAsVS6aubCzOfjWU2Y5dXpVXXV6rnwu1QpCM6KtM3FWjxS6WPJrR9GRE
rGfusBWeiVA+rtNDkZbai8F4HqMlcP1PyjJ4GSHjHJzMrH0hIuTbHXZji+PMNpqh2RperoJdTKh+
S8Pue5/Sv8jo1VUNLTjDVN47qvLJBSrCFBxzM3YH52zHZIIn85ySOGUme2ew+o9yKco4BHq235R2
fNOA1Iyxa4/TFZbn0AvAKBbN2qj4iTn7zR31HzylADkIkBOawUAal+xcaX9K5NC9b/G7pWdLH5WA
fEHnMmlUprQTGeAkJ9nkwHRIO5D4eKMHLVPtkunWsTrkMFyJ6TGcRAkdzINpMo1hdOuYRuj5rZgY
/068/X1ih/FxliMhJRzRLJp9o7qPSmNYe3aGd1AlR0TbOCSEcJRMjOphaqjZo6hmgu46Q3FQ2pII
RsVyq35VhLNLwKp0et/IF9JrOieULM4YgyZIKWIaTLHO9IEjZ417t+HOWukcJcbAy+MxAJZoUAwz
Wi+UNH5xmhyZRpRkuzYx+42MDDuwFvcB50Hnup450yKXyqJAnzpxndkFIwBBfq9a1Nq1YnmShOUC
KYLpTGAzG8v+LOE/BiMPzZlh5Yy0ne09zvxo4nC1qUuluqDfnE4ntexVpzpgZpRutfIsUh6JwiZQ
hYReWi3VlZnVsdjPZaKZvmpA/6KP5zJUJYypRVIRZiVhLpweXBciCjuwGRTwPo3rvo24VrM2OLfo
GugwOsroVfcoPhxs8aJd2DgerIhGZVixMsZxsSfoMIEPqQgbVCJVFH8uari3IPGdzPFzd4LxOADh
arEOj+LcKm5yMZRdfLTDUj7pRWzDXEbItp4QUkz7MYIsvjTTywZFjq3GuynNdUEqk5lrfkcYu7Yi
M1bpdmpTOJsySpIrHMPavIrrAS+HAMLFkx26zhJEOSVdAJQGsVAVkrRwMcPkq2ldmpibaWwaQTUU
S8+jVJrZT5XSi64QyiWYI0jqcU7jXMhz3lrqllTbPogjI6IJCgYVR5CDvjdXnOSsCJEP4F/CPKbt
rNqEmeSufNSh5W07gN/YvNUWRVaXztc0G56V2St5phRbAPqx0sk6d4IR1oaTZdFton4SjyOcctN3
yS66m2dXF1szrJpyyx8iyvGUsut2rETTLZCDUex1y2ZYzsEWrniuxrqEMUCEoSGq5kWiObN6xBxG
YrXz7ZDpQ7WT9LzxwoTTGLiVQpXftuppDlP92iSJovRD00uLdRqxmlk9g/5sqtPtPBruIVXg9gau
VMbxYtQk3R+jLeeAVwK55YbtOteiEIEb10psIqYzgT6bxrUCmgyGQh/nge2l+hGLh7c23JRYEyVZ
ggfNeNTuQMYlAUltOtc5M6P0U1M76ROWKeW90eTDB/qBQ0OryTR51sxxwKYzG+tCs5Vu30QRUZSk
D7VrGxRdc+QLTEKGlCWSjS5oNZEM5s6M2CmRLB1tNFaASvXTKafXMuJTW+lMBOCL202ELJLD706p
G0OsQ2CAeIuFVfTmSZRV7/ouDL87bQLTAJfngVwUm3roNf/QK1V9Z7vSubYtGkpRR7JVp8dQHyB8
q5jjCEnDdQ/XHkP1eFOGrXnOC50ufNEgzT/JRogTIUV2unVrYTzW3fgYjSOxZZ2doO7RkjAnZ2JQ
O2RJQzr2J3hNQMkpLm8QcaTNSrB/RddMVMIGKbGZT/O0KwyncwAemkABwkMNzN49m26mbf6tp/6r
esqxF1XF35/CbmLx+Y//2bf5U8mhAaNZQtbd5//7X05dyzd+HbRr76ChIULhhEaesPcNJc3BOYP2
W6Xi+tM387WmApmmg1dzl0yXPylD/6mpiFhSX+cBuvWP6qnXo8k3RxeTco7jHAcxE8YNOcfL0eab
c1iNAqopPLDyCtUNz0wsbr2MOE/i7TySwXTrURbDcAKAite9rx7zyFL2qqQlJXqy5os5zoKqNQvs
wkV5lffqPbKxCGJzXqcMIrHXzL1i7BsizlbmpDgbAlMkmbXOucLo5esj5xUkbU+eUZwgZJ0MRZK0
ySyhayyyEiRtYGjjro8A66VX++Rc8DmuaqdCQ1iK2lcVd/ZHiwYriLCj8NQrGz607zXyaXkOoWc1
68mEe4Y68aXNU8brrPRrQuTOjjFuJXxJImfLFy8rT1IbbsLRAmqc9BuiOU/9NF+Z6XRUI76K0B/i
HZMnRAAiEPX8bHXIXQftGRP/Yz21G5ET49QUsfEQ1uYuaVzCrVRQi6JduLKKe9Y64zEb8idHnenl
RvJGbbLT8gl0DLEDqAEvabUEq0ZdujHySQRGAW6kj5yYLM3hLjLkjVuOJIHBc9o3uffMbu9ttdjc
EWl5zHqdumBJR+aUxwejqrSQkoMeE2Q5Zsir4+lGVuZjbGQHem1PTZ1iDbTOaFgpe2yzXZv8QNJM
XkQ3XZlsgJvJ6Da1V9F7Mhf7LoOFkaaZz5ESp7jgg9LjBhWX1XQ+k5h4nWRet0KlK0jVYpwaKctn
GRdPvYbuVJ2I8usYaHLabNeVyRco9XwlW/Wq08FnxvNRc4mjVQb1WDmEE9DjfTFyvszSklOWjUdE
H9YODq5NI46fUJjTPZRbgBmdncPcMZQga3mhIaHdHeNVvWis9CCm+b4x65Ch63hXqFYwTqVclcDB
CchLnkqij9a5PgIrnY+DHiXMX5sEOpzzmIzqJ7c2Lj1YNCtbapuJqJLZIgy1Hoc79Kk7Mqc7blRj
FxVcI6zM+SrrwHgwXTnaYorXErwooFbNwNbAnTDOXUd1Xxh+1ar3ZaQ9e4bE7zkSmtBF+UFzhru6
6e/MMX8pqAZXKpaNoC/GOyPUYkg2XbWhYiLLwFZowWE4Wb1+7lppnzmEPYq6TDcERWH3Np1Nt3zf
AkGPR4db0bAfE6eZdqRRE1Cr4QnXleojGF1vBbhoCholHK4NcqeDfIzC1VSb1mpiqLCj5hsOtbCG
fQtBdz8OCoAPnDzreq4KMPfVtMHoMhw4/7QrXcmN505rP05DY19oLnFd3DUiqc2gQd2bBh7u7MDJ
ZvkUOgLwCWxRRjepWZf3WRneFyPixWA2Wy/xibpeoXY/kyrwkZyHYYXUfT3SYiUGIgmqbmrWtTnG
qDdRyIFQJhz44IoOe75Tn3MlviqFKdbUSfdCATjU9pYFtdV6wpzTPJcl3qiSYn+d27XvOrj6q9mz
N0VS9JT1IrzSOpomUcntP6f6s4A35rd1Qek+cEwcdW1jOFRUvIvFQsBtWIfIiEampEg3nX476tx0
U+Y8OopN1kAt9+HQvCiyOZp2dvhm0/lJs+vNqZhVnG4hzkaTRx/J41stXgL0EE9HJnYmh1jf6Otu
KcnPiVVT/Gm2/+tXezv1XV7NY0MzILJBnnhrp0Sq25f25GCj5lEP4OQc9NwgN9RgQf/1K72d4PJK
yxTV4cVUGhJvG2vScUYjxT+907vsiaEEBF2W41ST08qg3S/2/E79Uuv8bczbj7pGXhOmBq0O4Br8
+v2OGBmlF7tgb5FVWPHaaoc7BP35SjHMnVSsfOECHUhcPzYtq9uvf1zjh5nx8vN6i6cSHR1uujcz
YxSTcmYQWO7aojGCFPzF1cRkdFkujtSA2U71xmfZjkz85DAc0qHlufVAdDTx9BxzeovK+dhHKGmZ
Xew8r0C3D0Zfd+VRYuD2yQasVowbfFqEp9JuCHQebsYiuletmIiR0Tz39AZWBPp4W/Klqg8RZsgV
ys0p+PVP+pNbiHARVUc2qqmW/raNo+eJh0vFLHex3m5MgT7Zm4k+b+rffKLWzz5RU8NLCSuF1tFb
O64nNRon7nKverm5Rwl1NWmk1apoC9HCeGlADN2pi7TiOh+mK6dTi+s4Yg815+ilHliXl1IFj30G
DGE8RgojX0/2d4pnn41m2JL11OFeSfCNRbFNqqNOVW/p07aI9GpxQCXHXm3amzIb70dE5hCnEvPQ
JW6xlswaj/jTXsLEsv0yy7mKoyu2o5K+hGK+d9Gmzx1CobEyduQz7uK4TIjbmpfT73jMHMLp9H6+
ciZGrsxxtA3+s4+NBQ/A0aixfn3BfrLCYKFeMIg4m3U6b98/FbOjiNok9303S+K1KSdGVjaIsSBb
pLH79WtRKH/bTl9WM5za7FPImx3kG8v//6YmbfQpIQZ3KgnsHW6Ath0K6CG/eYmfrCzktTF7WP77
o8MWX1fW5apa7oQ3VFBZRlAd4fy8rPTJbEzbjiFrpps7T9HPMvTiNYCEgzKGD22afnKJ32BcODQY
MVJjB6qaTdZjdaqm4oRe82W2pbHGyJjtcsOm/YBu3u/Vub3IE3s9uNV7F32kb7dutDenBOQWWe4+
EnOYgF5dbfRGj30SUvQtfN7OV/XkxSq5BeskOw1jBqiRZgVDRgpUDQWaBcCxREq34vB4I0o9XpvG
/AWO8LerovmTJ5ZrQZgi8wfVxJz5/UVZqPejmIpyp+UcFIa4SFYJWH9fJ8b4pDFNhg/IQCCf3HOB
BAICcKPSbiouaY7cu7Sl1qgsaaWFs+TEqwkUruqjTCsjcFUkcdlgn8PesVd9aJ1jhL0Bjh5lVYGg
CNBG3Ku6fJ5b1U+c5Jb8Sqqqmh+4UUby1tT7iULMr8K42ho5kTSVvIkse5FbcH+aFQtfaw9gHBVA
ykWYe1vdmu+9qhlOv76rfvKQsGcs/yB/5vT25jOSUY1jSQ7lTpI7TIlD+Kbk7ZgIdMMq+s0VgT/6
43PisguzrGmwF354JmvTmFBx9uWugV6z1uxWBG6YHkJ2Kk/j+syMhAnd4YAE4L/z05QKMMpJOaYA
7EVoI1yAvMnAuabjCoU4wQNMZKf7qc20C2VwL3OP7KTYWxy0pTACo2qfi3S+GXM0086yGXObRUb2
FMqlSoV2k87qqe4hD45CX1GuruGTuJuOS/p6vKRvagSJxRd6i3NQ6fiOSg6bKuw7P5+7eD9iLHs9
BIXlKAIJTepQ9vIu6ThIugi3Id1x1LNmedd0ERnZpueTg8BEXLuqlQQXC9WaRj+PjNEpWH6jFPwJ
Dn1uyKofCM1r2vXyGLWjBaRZ3tk0cnBJZQrPEybhvKZaAlFzwnbvBk7FVzfIPuvU4hHrwvrCs8Zn
WAeBJEeaRmhySsDg43mmFCct9zGNhxsJRgC2j0WsIT3qAf0NzHFGFDzAXZcfOBRDt2ZnSaKBG5On
w5bdiZn9x5g0gkOmWeehxeioN9NqORghqCKuCVrh0aWyBzbzqGNG+81+bP/k8abWAWuGnYQ76m3o
ZD4Zac2oqNi1zvRMWsQNkpcz9QUfnsVjvdRfr0dt0YEn6jwqvddnvoy7zSRb6ROy8lyiRyVYqST0
LvMCd2gMB69eVK8AJpdrb+ynXa61Cge0rEDyhdAGTGD0XCu5d6oasJUzNtd1R1zaRUkPYzU7CP0V
1pi0m+4Hg3JLbYxqZatJvxojQjhyl8o64mDIfhgbggsSUWY7aX/XDaygjd7dEJnXrQAynYa+vzGt
PmE0ZI9rhBxGUMv5iEn0DhkSiAJNIaxVTM92O1ebpupuHE4HuyyxzwObCIfM/s4AILBU853zdX/9
VyD7G4EsLGztlwLZW9F38f+sntAZJuV3ZpY/v/Vrj819Z/FX0XezMWJ9C+V2jXfMDCkoKGBQY9Ix
+zq3NKx3Os4ly2Vyb5s6Utq/1A4G7Tf2OotHAviHvpD8/oFQFsbfm7UaQS6KB0QVcCs57789yfRA
3somTcRuHBxEWx54Y7oQZYLFkxSPjV2ykCNSSt1r4lmxb+pJmZwRt4tgIPUHWB2eUW7UxHiw23i6
Ai5W3g6tHX4EQoMXdzYACDhytnakNSISg/psHZPleAbBj2mEHBlSBR0seqRiBgDxC+p8eGWI2nmM
TMsgdaTO63XtJaiAmmmiykMXzmRsHtLypS16/HuON5mbTGnNyxih1VUWh+ZKEfQD1mqtGASPkqTm
cwlK4gqMWI9RBbfwscRkn3RIvkz8dYYXfWEYGEVcY8+qqZbrMa+HDyqNbC/AhNr9watoaEXNEgVr
2Jc089yqhm/l2Pm0frWyIw60m1VG/QzmH7fLLlEpXNfGrBYvCRd8Z+HxY9pjEXuozUn4ebYtVuBM
k+0D+a0Ofy/v7MGsUNqVUs1uSJuBcAFi5FL2YXlXIX697NpmmI5jPUZWYPZ0t3xiW9zFG5NrIZOi
Gn/AHFfu9Zjxvmo2D9YpLQwLn6lcSFppOjrXczJXH7XIda/CnErGZy1XtSD0CEpk7ijFxnELyIiz
sx+rorrMtNq7skDTxxcpSpNdy+e3GZD+XWBPqLdzHMuLuPeIaXm1aCdWKW41rXavFc4RnFJidqLJ
tQCisyexx2h3IcrmfTJxdZQ8MfcIhsVl1tSDcjtjrVjbTqoxNsFWUufY3dmbdavdkfLQ8TNrxoYU
1voTAQX1hwYJ2ANWLMZrHq0ve1F9tZ81pXDXTRcDy8OX4F2PDAn9iV35lj0quh6NGfGvNzb0mCyw
vzTwWlKwGZPoQYck+MmdMxePveZdVJXhRJt+UpmpjWmZ7EKn7uY9kA4OU0nYKxd6qAxyJdG2rg11
dMvYb/E3dQTmoj7xI1n1N4hfrewiBoF8VbmKZpDbaNvvS4xcp7glzJTM4dxUVNCTKZ3Pla0BM9hG
QImhQChpKqvJV/ggsMBbiXA/4Opd9M6eJDUYtlnI9VlkzKiZ+lquAUC5m6jRZnSxoAiU7tDZVa/u
c0TWyYNetV53sPinWaQ0ECLDSLmdZEOLLAtPTlEMx2To2oe4Ls6hZ0QXORWF95wy4R90XzcKYSqH
qFCdMnDI53hvGWh8k3lJ8WWKtA6bKdsgMYr9zlDzfT1H8j7p9CRQvFickHDX65Y9LO21OEjITEIv
mOqaiww5lvdYnyJ7x+Ot3JWREW5F00B370knrxCJa1VACi9xotkYbajR2uizVfIedpOakIU09Hof
TN04HhVYJHvR01OdvPJGzO5Fl7bEjQ5au/JcMR5kkvZrhzgLWssMn1GjbunGKZ+tmZUmDwmrCuct
aKp0OyU6pm1yQM7tNN52cwvyPJKLBtm615qFVdkjjCD2V1zit7/RDENnJMBRGI04JASzjnCqwWdw
KzvahGW7wp5VHtWyav9IJ+esznr4AQSv3I3wCm5LvMaX6SDaFVhfFNZ5O1xpfWhs6iXhXiYxub7o
mpLahRWMD3sVk6W6IVVT86ExtiuNfgCoj0ZUQebOH0To0CrNncu5ak6dzEKUszHdSkM02zpEh5KC
wjs1TSgv7TYnoBI5KBLLessQ310n4RRugCdgdwstokqBLu5mQTGTDwPpsUWiHad8GvzeiT4uKtcg
0jj5ZM5UBsTOCQoT0TxALJc7tYi69/R7Om4MqWyjZnzpGzvfTnE6rbtGaneDpocfjcwixmUMY3OP
XLgAnMQpY9/bnBZ2RmFaxxKiwAZcBeLeKhLJtsJffnBD+g2jojjXfRV722Rma0oLmCKdZRbcFfbs
nKe2JrkKfl+Srt066W6QwIT3Xg1gxLCKcM18K4Zu79afSpEJziZk0TxWTl6gc+UwHSa6uynaztuK
eag+VATCPHhNpKy7oS9XQpbzmeBNcZxqidMZTMm1wf84tfaoXHKUvneg//w/e+e1nDeOtesr4hQz
yMP9ZeVgyW37hCVLNgOYwQDy6vcDy/OPLf9bvft8qmamy2O1mICFFd5gb50Yc7dUARuGy+TozagH
6ZwHukgvY1lFMT2yoNuWQw6gTbpkjZuOAezOnyFEBAg7bCfX8a49ZOdhg2YarAJwiaMAd3AUrZDn
Vp+CFm9TcDrWaH2E1a/+YsXV3S4f5/bC9vr7MCmaO5r99rVX4HUTIegOf4Nl4COvql211WZo47p0
jiflW8zrRfHNY4r2bax6Y/WLh+EWeuoccA6Gy3lNm8TbFkuHbRnD58cGQ637LJbRCy5i6b6Nu+iy
S9wvVjx+zwGNfoIVhIL3glmO8oPH2g+sK/YUmpGeRHcGuVW2Upc8pr1/pMH6JQnH58jtguPa+MNm
TdCCBVnyaZmWeDeUjbsTAjdyPIZBGttnqMrCQnHc9luaiGkjCwvxg8grThNiBc3WXRefAUXi3KLg
1e8BgMi72gmv6xT0Oy2+cV8NLipFAA/xQJizfm73yqnW63QZkn1bqZexyB4YQ5BKkV/QjUFT05vK
k3DwXmC6iOFIbIKrDDqTzHTRdqCq22hOuX1WJ7ijSvlguSHzs7mzv2SuyE8YvYpv6NXcj5PzHfcC
bElz5K4s8bnGK23XBWiXaGmL83hJVvwRRh9KLSYAKbUAVLpzrPgSYmfb7icMD3ZROnmnQi/VmTe1
+MWhK1CEzmM+L/KyZM1v8LhzDk6vaDUUA8wWuzj2U9meN4P+4K+ZOjhrVjPZNA4OxfoykH9uB29s
PtC2R/lCrbzrpPIW+in1tEfUZ9gstaoOekR4pLei5yR1P+Hbmny2u8C7ARFWbqEu33XOwLoKniu3
coCHjQza8Ju9aGtmcugxfBPVjHit80LXs8t2I7e0dWo1n6IWlVXlt/4+R0VlM0VhdiRjEfcIgKSA
c+fiAFhD37i1SG4x+j3v+ehN2R/zzL7OFuVvA9GyRJnggSPSGM47BeI0bfGI9lbIVDUbj+2cBzCV
3bq5HzOkngpKQYHhdBCipOZzpF9anQpRGl0/DkWOsbCPrWJ9A1o/3fpzTJXXfAdtdGKAhmSVZd8k
s7pZS7ib2QCsRwnE2KsvzEVr6Ev6YVbjbesMN4NVX5Gt5Vt+MZ22AROuZcGPMsF8AQN0tnkQYfe8
C8DRMKoSfnAJ/Si6DKsONzqAVe4CJQNx2Gq9dfta/ld19BUG8XeFn0f3/5f22h8aBg9oGHxT6tu3
X3EV3uu/9bPmi5x/hYgRApJ4BbH/RKrGNta0gQf3EYYkoxyja/ATVeGF/wJPgSmSj3KFYwrF/1R8
/r8AxBsMa0wvzQDj/0nF54s/Jg8u4o0OzT2mDzZeSG9mOWLpUWSZg/rMwu7UaY8TGWAx7RNrnlHA
rsizNg7KJfPl4GK6UKmOhpXS+CkQVU9d5ed0XhJV7SlbnWvV+SEtd1vuQ2qmXZqGmL/MPRipNNSf
KgjeHSz3wHuK09o5c1sb75g4IK3PUp9GtHgZ63Y4mzyVHiFnpTtUtbqtk8hsu8LCOy6TbVPeeT7i
Z7FWh4CsFPH2CMJ/AWjNb7voqe5VdTYi33uw8/AwKliE9sAodCry9MbpkYupl7x8cGGroHetfIjn
wHubT5kzdkcX6tQ5RhsmWXPD8Csgvjbb6AqYCPioNL1qYPg9AgiPsNxd7ftx7t1dXYq7aXTiK7vw
ul1U4eCAXgzSZZxiKFKP007mxNqksPtjL5jYzTmKXUyK75q2EWc9ZL1DiLH9ZiXq39QiPk9ruQsa
LW8xPSH4JCivA02I9lAsm80IVP9DDxl1P3e+vYXW7WOOrtXZqFbrlFgrpZLMrHP63+0e2ytwicDU
dgo29VUXZog9dJEFPndmPuSgsrV3Ie9epkkVHP3WqQ5uhxc5Q4D1rp1cdSWwDt/I0X0IdaWfF6rt
vZqhXiZCqrtVEo9x1CwPIRKgO6vVy72fF+LrSPhq6+ULzunq6LScuuOU4vrixsnHKcqbAy6m4QuA
ULkwHXCLqxRtAhplrc62Wg/VPqrKaZfTUjhxOvcHlMPQR7CRtEC8192kEcrbSGnHX6O+nr9jJBQf
Vhx+I1L1qt6zb0BY0/ArL5eifcxGp3gE+rk8WYz5GKitgX2F1Pt0EVkciQ246WyTx1m7b1NKZ4Ti
cSGi5DtP7LC+8ZypuUJC5jHTFu17BqzdKRobeaebDstBgMA3btWj2dTlZDP4+IGBy6k4xWm0xnw5
9ErSKIlHX8rtOur5nDTuUNQukLpVGxV6v422LoekqTzc6rSMETn2GmNYTrPFrreli7C1N6MThOpS
KtC/g7ug3bW6hYV2ihEQ2GRj3V31ofvUlJ1ILjuv1NlF65R/hXkv7qsmOMKQdKwzlY9+4h7LgYRP
bKZ4ruNnZAU7cFTJst6s9Btu1ehG1TPTWjIMvwZ8EA3jY9BqD8XtMSMvKuHP+omifdqPzj4t6/h8
boQLlTJR2BS14GnvW21VBTpTy5SeWl/I/tEtZ1/qXYC2xoBQGX6EqBuqIFIWcPHCtW8IlLz3akLM
PwkLWid7zKRsxLy7edjarZVed4vA2MymT9b1exUszl2t4zF5gUKCe3W+xhsi3CYDHcvklCSFlRtI
nIOrkaEKwqByqycj8GQPcfFVWMlinaJ6gtEYNOVsbXDeGuVu+iGpaTIB/2rGkQtpQ9ReJSR1VooN
FfDMyQZ72tTdrG/h3PovNBsGeaRpALCVKSeVMFYXMV102izxvg4kl1yR0gO0rW2U0EDTV3QTSuYV
9tzmR2KfESKS4Hc3EB8Bo+L+Unj0n+O6uUEMz21ClHS7zBsuZDkHNvriE4gUoUW6h6wa3uD4og+B
Tx/Jtsup2PQB75i+QbI8oBztXvShpfqNbPrO3q5VPINj8cKrOva7M5nH7HsdJLtAlj5EnBE7y9Fx
syOWQtGxyXp5W7vl5ZoCDdz0TtDgVW2stdpWwOUb/Iy+XCQMYDVvu91Yj2BnIWmfR6I/ot5QmL2K
ebaThvm+TxvPOtgitz+IElH70EXuY4soq7UJrboG4zU299EkaF2HdNtgFrok4F58saA/uSm73tlJ
7adMPSkTNus6lvamUuvy3C3dV86o/tpoI6MrZRDAcDijjWt39od0dZIDcrTRY4Dq550PCpXDoS4x
uRHqphkiNNisxT6f0F97Xt0wAM3g7JQAvkboTE4wiexPUjj5DkHI6PPkdLpB09NtT0XQ6QuxivWK
SWS0STucvdt5KcjmPYq5roGjiSs1uZ0PJs1GK2bwMogdxeT5+4Ic/pbZfoEsa3xUmJA8rqIZzhaU
7I9OX69H/FEDKAIOja9VAfmeyya7EbTcil2v3egi9wjxMQyUHe3UesNgT3/QsR9sXIdOZIrhxS2w
4xmJGWOwXcQolfAAh1YB79s4s58RGlf/k+d16MZNQdw+TZE7XDlidb7RP2kOwQC+WeK/dgpV5/1l
aa6H50i6a7EKOyA42+77eiivpT13H0f24RVlfX8bIBJxCVymxhigLi6pxPJj52XTtcRtCuuRMjyV
6/Sli/z8cvGz7K+E9sx1kjgxv0SFZAL4Z2zGCNuwpvLsa6UBpm9zdv5tUAh9RA6qfwItgWBSKHce
JewdMBeNF2AVhWcVZRdkBwPUK2TzdYakvml1Ze8lTmVn+A38xVgrpKCgCi+pWQ1l1QNDKvsIwj5q
fXVi7328E66CPLdhoCp0Njn9EfjDkG3nUxQzaYQna7njEO1gLNAt9JFHjS16p2rSIUpOYGe2tBCW
fFOnLvPyykB4NrYMnZTfZs/R6kVs6n4advgUBk+uJpfXPlXWRtgFkaCHwwuGcaJ3Jj54eK4g9oc+
bp5mDypc2vzuR9L638HO3+X3Pk2G9/L7x+Ep+y21f/0X/k1Es2MoqjboZPvf85f/IaIZz2n0/OCO
2j+YaFA/fwFNw3R1QPv8J68XGEzb8CgBVDHhMXZN/2CS80PS5BfANAJ/QLQYuptxEpS3t2J/EDXz
rFlQBohrnFbkNqJrvBzQMeBAqxDcl1qjwTmlaXuhAp8W+bLQWiCDuV26uj/1HdQKKlnG3OOIgnzu
6PtsWYLbip1PCtWgdJRA3fFmG9/6U1WFmHHeW2LRuCiPeEzH/mOG51vVnsYKghO+mPDxN3aZWDdx
5cOKavqCvgOJj9NE371WLPg3zozH9HSWCnSbkrNEgDECkRrhENVOvOQPVk2esW/9DFeOtJh7dvgP
9mYkSTdtLkvQa6F3ppXLnk/9dWGyWvl4Vs9lfp1UVXbshLtiCYO+0ENd4VSyQn058VDASUGAf8UW
Ooey6vfdFlZIQY4HOUb33dlKSX+AGjs+xY6NI6iqyHxz2SOcTtq/jRs4p4IB+0rj4LygZxSIdAMH
EF79jARFd+GKH07QCCLp6yyV+EFrXDeXnYSLunywFmfEOtpOZUFjmJGPK44uDLbxOL3aTSP/mTgm
Dsmpk/o+LO28v2phalH9bCqga9V09t+I8P9DpmAhvTvp/T/lk5K/TXhf/41/RwQ3RtbIxWyYrAf6
qSmoXwt+yKr/gkLh2LEbgOWCh/o/AQF6hecbggOD1wCczC/1fsBfGUcnSPCe8G1GvP8kLhglpl9A
a+Z2HOo5HzwjbUko8gYb9AtoDULiUqGM6n/L7LUtvpfg9NCGpta3OjDiA+oqHwvjVnxQC8z0rVJL
EDzrpGzrS6cJms49tBamoRtJEUlrHGFyo8cWlZzxj70NK3HZ9n4briGqFjpFcX1CUs2ILJWwFEDV
FCMWEUj7tKJHLKa15kdUSVEBLQt8cGEX4L9I43RlWhMdaQOgUbzReRHE/bacjQfooZ4K1ebbRWUJ
oPVfIvv/gk82I/3f3k6MlAD8l4j/wuBFjen3t9MoEF+DWoNvrZqnmN0GqYEWZ4/8o7yK0yDmktpB
NuZ7F4JuefDhJ3NrkBd6nqd25lQ/vn9LPyCm/wnk0JdpmlOAgzI0rOb4LWaacZiu8C5JX5zSDuQV
hIT0B8kBjfhjZoU5+KZK5Ey6Td83Gulz65barrBRi4JbohZGymJkXHde2ri+ZPs1SVeg66XmU+wH
YCzrx6wPE0vvEfHuwut1xbor21exr0g+7VSNIv4blObvyEkfN0KzBmk2cdjBNHpry51kUueWLOtv
9oyh1Iegzq3mHpnIZr19/+39DpI2FwKXjW5DGDgRL+8tHHRBPSBeYRK8gCViXLJvy0T6sKJtdrj2
ROHfoHkSAApfMGq2hm3rpGK6l0ysi+/v3wkH+68ry9yJwW/QyosoZP8QwXVg8wCKLsKXSUV9eB1g
zwfJoq8sT6CdRc8XcO37V/zjJQfAiQklHlhY1IVNUPt1p0MlsERTCu+5HEFlLbtuaWnx0TNfE1Cc
71/L7ItfFilPR+DyHTpvRD66+AZW8ktUAQVSypap/It2UqjI31wOwyw7A8vGusNaxbziEkVJUon3
L/znQ7KGQvMfkIUE3TfdS1iZqo8LqZ61jY4aEFZRRrCjXCvn7b5/qTcqcmYxgZdE6ywE6kvwfouN
KRqMpufJrV4USBTaO1i01I8lJLTOUMzTJG1vdLwmdnXZ5BQY9j6YMrl+LJQANbBBnT/RUK9BccV3
YByFhxnEZEprOaV9tJywm/SRRn7/pv/4MGi7gYZlxm/ayH+kgQ7DN6R97Pq5XoaeuwDiIIvvk7OA
FmyaClvLXVJNDeDC96/r/PlhDETPRX8X9DJJ3JtImlgIHiAMYH3Ft9BxMXcQQT6qLaZEWc/wE46t
Kk9sEymelqxEeXnX9X0PzrOytDs95NU6gz3MImq7r/SKixiQR+guFyiT++rvFLjZF28WMDcoKMnY
JnAp6Ly/2SwBuAwI133zFZI6bOZNgZPkiuOg7llUK3CPZTrGqlXhteUlObtJIbvOYQDBZCFYxrCF
l2cWYFV8D5XRwub4Q+QelpfjN8X31wAMh5roEugxDT8ptKUSJMwqIVmpmPMpvk7d0/cYdjUtR75I
RopJiLZURiYP10eX0R3Y4UF/XheTQmw6vSa8C7eg79yBt8hDyIyuj6w/QMdszgFchX5RfQtn8mkH
Ab1Erbds/zj4VIM8hXC2NgX36LRFTKPPoXfzSaoGQdj9iF7p+nEdPKheU9+FAC0L/p8Zyn5BBNlk
GeRx5qkZQAVa416Wg+cvvBZAFYpS/A5KBGTgsvSw0KCqgw09Y5efDEns+ZE8FJC06G/obLgbZmEG
9EunC0Kw6qGYL3C/Yy5t5XPMjwMbM1cjUW7hM8S00z93UR5Mp8SfuvyqxONiOc6MJeqLrLOW8XzU
I6oBWx0lJvLRCnKWiwjtfQ5LOxnMmdlFCV3bUxt1A9yFxscBVp5+PkDALJRHhS8dGzk4O7F4oYFd
s/yUTk0QKyu0Lqp9p5KQf0DOXKoCfUZZ4Ljz+hK6tsPVCYhVkGdblhyk6I2XrQbgNTK05tK6pbl0
jkwbz5S+vlVaxDNvzihF8APzPGTyvC77EUiDk8Xmih46NcX3pcUtDbrNIjoej0BvlksTA2n97smm
ZtHQXS+q+3oIGgGX1WMOFW5a2qzsqamOY1ZN6vYl38zTNr/Qo1mTQMUDrRqBwfJhhDx3FazvFpo4
hvAlTRsmQcmHqLThsO2YakQlTDGMddENQYLE5G6Foz3+bgnJFnmIIm5DfdXhO1anqD0beVqmqhNR
YA+eaeJhGjcx67f3oGxUMHm9zpvOYzWhtrlrEKpgK4wFgi3g9FLsgcjD8ObkluAamQvNIz4axc6P
M4NkDlH4XZ6XiOqIifoaovo8hYgugrat8sjkbQm6zvm1gmAcfKIPzh/gPC6C2wLFZt5xBze4+E6L
Hr1ZhOKFWXMlKaB/Kgbt835SOzRL1KTW00Mb1fxv5yAVOoBaGogNpI4rWYYPXXe6X/oFn0rAd0BI
norO682W9mPzSxEoob+HoBl5I9S81gEbLnLp8hayRrRqOU3aVkV1NaHWxC/seiPTv13Jxcyq9vIc
Wmgr49UJTpC+At0jT/wQZ0EeTztEVYEEQx0taSYdQts6BDJOW+8wyCX1bRBtxikkxb5pvQ2WRbP8
IwVhz9/H1cwcn0RhbsLrMAgmHO4z20jLbIGKePlNA6QHET9ydfOFsU1lInOA6qeoZnNlQ4LdUCsP
QI90qZQ1X8hEwSBjKKX4Np3P4Cd4qpVT8zB1UuAD/QGeZeLX141qYqY3YKb9udwTiAk3+8FLAZNs
03Zs4ngzkrcjppm4uMacEq9ARRzJKEmYDZ9XWsh0ogm2i9H+K+ht0ADt8RXO0ksJDsURlPH0BVk8
eWFCihjmBUCrxCOaPyEvqFhDiZcjCHrRIHfD33UuswCkDQKPUAlkiLe0qyTfo95o23LG7lrNoUvI
LeoOFOK+dpjmZnvYJ4hoQ/ywTRQcefmsXDtvk2ECnNDO/CQlTMffQd4xcUnaU6Xv4qEwGWHmjygx
blpfo4J1AfqQ6DDxFtkLjjsoFtSEKMTSnPH1O8yCoyVlpUelwoDnggnVyKV9p9TcP+GS42haYCl7
8EmClp0X+aU5ZIcB7iUoAmA6cFRE1C/EhyXKLP9G2wuooQ0hCmOothtwh9tHTd/0wIxck2LZ1iyX
ZxS4qUYgW5s6hKhvXs7cdB6MPNkTVeN9mhWzZ52Nxbr2IN4iL911yVwne3gmSfch6TQPj+x7SbSf
lllwx6KYUWk8IDkj2Nh4BJNOn6Kcxg4DhNdlXeWz+bvFR7HE3a65Nolz2BiRmK2yIg4toCDMuvee
6GHXg4ooU5v9aaU5O9ePEsbUmxljpvbazQm7OxVLXH02tLyX8ItVz2X/wa50+YDmYMyYs8e3pjsP
EfCUeCVPY/tMX6izLnqsyvyrhDtFyKVu8+5LTsxdDxJ50PLFL8q1Z+6G4s7TjNPsfLPGFsOKGTVD
bP68YEYYICrqGL5G53u+gnE0I6hy3Xd0zZpNWNmVc+mVHKt71NgQiOn4RuCw4Hh2a8EpPPW+xkJH
TialX/t5wcUDfyM33rS9tQyfY9cZ/Q9hOSw+OqUdozdrE5fuglUMhlWZk7BOk3Q4GzJOsnIrMMlY
112c46eFIJWL0OSFZnOMm3CQ2NzaDgjfWKTeLiBBWx/Sws0aDr5wEOcKnEq08fzBdbaLQ4RbaPcN
Kt5ZjSsKBNYEMmtpUKYn4XoD6m02hIYEoRL76MxO5h6SVjs1njWiXPNtlniBddvKpvIfURdGOwcp
OrG0kH8aW0PoG7Q3XFl4BFn3DPoUKJyaVb0JwND2DFCmtDZgQ6Rc22Okg3TVaGiKNtzRmyvlMcmH
Qh8AkEU4Y8ey8dxsK/rVaGA5VRHVLxldz0nvgG0v3TckMD3sjUfBoJ5BlAoQxhuSugto+0s7gBGe
VJaE1e4IS8oj/B3S2uxbxlQYAgrO5AzOm50TDMsa7kNv8Jhiwhtsu+L2Z/ZtL2USOvdMGpsG0bsm
NwdqC2qwDR7nJWhbf9cmc59M5FN0ByWKriIgG0uYuMD/ABTM+kc8qGAb9h7yNBwrwI3N5u4ikz72
HOBsh8wPTYSr4B8QSnJM9ZiJoT0zpwwdPdXO0QXirxYpKaCKiaMHpm3BKTPUmDWsxwV7gyE5jEFj
sr9QSVM5gMo2Ro8L7VzIamNX5eEnlKBqbsVpLTTej6gk0Wtoxy4gTAZKkdlH0uItHaE5kAVjtWWy
6HihOx1cFFFuDg2gJwl0Oq9C9mg/IRqweqfYd0tSotqlzrbOkEayeVDykoh+UxBUvQmIVelyRs/M
/klNQAQMvKC2FubkjBjWcqd9mgmujdKoaNYPkx/A6dk2CIPxy2z0o9hLKmh67h/tQhMnpS9KfsQt
nJg7qpNWOWiA9PDNAH4luEF+dBHhDb/Oc1c3h9AtRH2ZNsXEsTi0rcml6laYlCWLB/OOhqYOB+f7
aKkF6tGMB+1YIgdb0zfYiDbRvNvYhp9YXRHDkaDeI/NLuyek28wp9fMEQ+Kf94hJg+lYhPFs7t7x
EosX2SJUGzfAlHFp+16OFi/WoMjNHYzKylg+/34Ta8cWwt/MW8lIRY0680NT4Rrl7yRKwhHTNwvh
E8iTNnnAfVDpJPhU9g438/oZOTAd5yPl3zg8RF3CYPvgoSnHNxoV1JEeHKWc5ux2nQs7iT9PEvkf
eQKfnlbzmU86ijSFcE0Wi8yYaT71Pe5M2RlehyapsIHWkYLPcGw5FKOwY7FU9OscjaOX3QuA/5Kx
+DUzTpPNT+g/9cHJblM1RbfrkLlNfhkmwuZ+lhUVYLX3vN7mUSdJkvmAv53ZIh2MNxpeddHxAwnq
6yRqDrD/T3nnmAXmJQiju8fOFSV5dvp6umbTlHJojs1MorqFykcWGKJNQr45hGY9JmVh3M5t3gAU
6VXA8dvy/5ufJivp0RIpI8Fx6WTclwtoW5jUEOn01CTzgBG5mdftIYeA74I/WMNH7UFdDdWlpxGm
/DJFc5r3J2ZJEjJq1bEWStAW5ATFwe99s3bL2o3rq2p2UmaMaakiZzznF1QeSS3yJnxbJFAqrlWv
PY9gt1NumhXAxFC/mBpKvlTEef809WPuVfjRjO1AcFlm37v0Z2eQyHQFLuusgvTKmy3agIrNdrT5
IMqPSS8pPPnOwxKsy4U3u9RPIbQZPR2163Xyacoc3Oi2yWvmg3HgRK6hmgiHu2OuY0li8LMijtYa
iY+DTlOmPPs67Tz+lFKzoJpjWZZ+BmGNSIuNKIu99bI2oxyZsj5VIDzC1hsfwhVpLgvJGbgUtxaY
ZJOzh5HJwnrtmCJfxL1J5NMW9feHRCUpX80Ib5Gu6wjFNID0U1CTo8QBrHfeuom4q9NR7p11oq1n
LFWniuUUBlye1h7wZH5tS0wOT60IkKTBi0az9E9O5KCDsMiIPOp169VTaVKr0qpiuEnGPhBrkmGa
lFkY9Wz6R1biLWZJCjua6xvb10zaeCHohIMMja2BF4lkvtniVMvMrsNQ+kaXay7SY5LVerwLtVjV
WTRqpzxFyqWm4GCzfPIDTw8ToTMsZcOvif0BdOqx6GqTiRplVuIMSCFTNWqZSnZpB3mCIEXCP2J+
SufKLfdxOpkq8LWwKJPV3HSz6nlJt+wyqM+bIVqpeP0pKljoFEk2q3/O6ppPmjujufWx1pyEiKeM
yTDsgRv48kq0NEf4wXVhRS0utrcd0Jp+RVpGS1Tza7AjIJGZDGReLZ+8RpsKHT6OiRygBE2ii/K9
WZXv97j+l55RRE8w9hjoYHvxtsEKoAxtTOhRX3UymDoTn5kyC3YWeKoSBUmQEHzS9y/5tqtGmwrV
gQDpAR8qNYnT731WBArryB7C4WsQzmZ687o0SvB8HF3/9FLMp8lxjWMGzfO3TFsXlfh1ojvxNfcT
E5+a0PdAZ2uCNevg/Wv96Ab+2j92aB0Lx2OqCfDoz6mUsh1VzqX0vmqvGilkxqxyWYnwHDK2YdZX
4OkA6zcEjRGaAHRfMOEdcictvB8w+0BXTReOktfEntfI/HP2UfepKRFqwNGcCSLsZv70/u3/8VWg
8aC5yOAXsRA0YMzf/9L91gg+okYqgic8YzX3wQFlykIOV0qo9y/1x5rzaAwD/A2ZBCHR87bfTRqV
uzUJ1FOcRR5E5WSJivmjswqzRaBLgSv5m4d7O0Jx+DBAlDEnoWvqQoH+/eH6TnlRSv/+ibG7iVGD
ZrPdjjmR/T51Y3NmJTH5PsnEwp+/lS7GFTdGgCt4HUj/v7UduNKvi4SpKcAhmrSMSZESeLsi53rQ
qGCl3hd6EpSOS5bRpYrAyxIB/9lbdmGp8bQeKsGCCdLb5rUkMYw8mAFfIIoIdFfa0pTmOag5DvnM
NVnj+xf8XQWcoUlgBPcAiHsBEz7aR7+/ZNQHVoLJ0n/p8ZtnBfWALwlzBMWF75r0XYnpW5ajTIoK
lgwyTsb3bwCe8JuXG7KIUdYDpw4jMPDc3++AKjErnVbUX7rMRqx1zyxrleju1lmM8uaPtGXqM5Ma
h75v4vfPprgFRIzyogoHrKrP5teXU8Fq4x3R+l/YxQ1QFaqFtYxqjgQl5yZSu8gbrAg1PEcORGsx
B+awxAO3gQucJbbBFXpEJ3KRQYw0j5y51zMgNUmLbh+RzLvDWc5oOUL7U1omt1J4nREsrN4VVDEq
78xxHrY5uY1QnjniW1weuS3x2qBXpPZETSldkzQV0fAj43MdkywnBehVujYqnXn/UVr0dCbdSWON
fZHVkrbs+6//7bYm7rlAdcD9gNb7c2mPVBYwRdblc5N1Hjlr2sKqanYxwjqE3p8t6/cvafbtb7uJ
UBv/mNFEYAGEQRz8GrQYlC1Dp6L5c5yGpsc45sgZXyFy5Urr2lY2dwDjMB4porSTmKTQKiG9/d2g
6O2TezDaUZW08YYyfIe3Ckt12NUz3zL7LBvan+d51Q/Voytnt7901XD9/jO/XeSQswPh0SkKvYh5
5VtxmBAQTZ61Sn2ZuhZBC7CEZlkURWsyq/cv5b7Z0vz2SCB0ZoeCyRtQrDcTpXTWdlnWk/uI8zqO
2AntyyE9pLRRqXTzYuZ02DDwrviHoGHDutSBF3+kWAvAIba0dWnBUPKY+X07A+imjwDUnww7R7Dw
Ezh+dkXWFJlpa2nLtAGiAX8R6OxRaNrEsmI68jDBL+bhLBlwFmH1ZiZFzgQDk6rKGSWOe5ZFHC0P
dWOn/t8Izbx537wDkJhQYVwmkFBW3r6DACtEvAdH/YiFszmZ8Vk2Ww6YJJXz++/7h0/VL+vZfFOC
F0yUOORYREnh9/U8Ny09VcdPHiK/+XGtMaB1atBS5mgi1BOCXmfvJSAd3kKta9Ml/fmnfhpNhwCf
RV5u4EOhNwONsiXSuZVK6ChYshit9VKxVZE6QzRYzsfFGymY9igCUh7niAVQlvwc/DEtMkMkqyxc
9s4aQYdGo7mpzAdfg4KrWD+m4+K1NTE5dECHHVKU5ksWDlkLSu4Tgb/ZDT1yAVRGryM0diRrt2Dm
wbmXJHQ5vM3iVDMtkPdfafT75xMCJLEwerB2HHAWBm8/X8cTTBGGac/l5IlPRV8H7sFlPHoKZdT6
9PhRVUl9HV8sUV4mu9aH21K5svyILaJByEdjzdAUMePYWgyvIhu6x4T6Vd2WWk3ZFlUy95THxV3F
qO15an1kGMIeQ8Yts5zwZgqS5iJDC/uKEylbqdazSe4sVXh/rcyRp/ME59QAxkVs+zu6hvKjtVoD
xQHkh3mr4v7W51SSBzRCvSt4TtNuaJduz0y8/AhR2kcez2VKULQD7bxGzozwBqf8AmoiuFh0Cq0Y
sQl0ELy2Fw8u5/NTi5V9sEn6MKOFAeoX1mRd45DujR9zz4M6HtlIHOws+naf5RirF/Ro+w/oiCrS
omSEijkWB8YEi1HpYbi81XOc42vkV9N5WTf7YY7Rf4qyovhrjEJkyaMERsIw983DWoy0xHzHyuj2
WT6Sm/adPyz2V6Td1RcQ2+Atx2DcZjqsEF1T+R7l0vxvtJx+D9YsCMbKBLOAVMF3SRTexLSG9o/o
grR+4Xvp29hNaohe5Q8py94OH/9m+f12QL1eTACUM8c8OdzbjCTBrpKaPK5fQltUYIS0/eDU9Fc3
VYW8mI+WN+o6TXXHiFDIv8nH/lj5Px4TrA4jG4L4WxzYGKgYRYq+eoEoTuHqla3Uh8pzAL69/5A/
ftN/wtaPp/RdF+ABYlwcyG+LSO1W0p3AyrygZc6e8VyOCyTk8djc6awU97VbJfc5zkfQVsogbnfe
1OblEXxpuNPlAOwLsF5404d9fF5bnXjkvFXkSWM5APQleXGHGjFQd3D8Oxw+6+/V6EWXNe3Zu8ld
cBA1RPwNBmm476UyvfGqmHVsiSqkeyOZxTkzCh92Hy8vRZMOjBLG/uCkgf1k68Hbrny/v8mF3oDw
eCUmDSAN4r14nNFvUwIMfJX2o2V98Ufz8rPcy45eU5Qnveqn2onLz54V693opgw9OgziT36Nhdnu
/S8TmMX825cRBqxp8CDoa3KMvzlQ8MqrGB9k4iUdGRzQTuvlRkfYFeEygQjYbvIrfRLVgNZEbrUV
056mgsCt46upDdExK0Vq3eCI6p+8daFxhhnwlwprtWDbS+sqX2pxuXj4VHmV90APtLxpLD7aJmQw
hqbUoBm7FGgyb0Ubi3vSxqk5GNXjJSzya0/AG5J0ik952rQ3VTCUhkegxq9LmY2PduDKO6uOOCBC
7cwHzx1mDCfQOnmY4TZiN93ZPACS9/FmGlJGAKLoCgYhnIkfYOFHl2hL+H85dLXR6pQSX9b/y96Z
7MiNZNv2Vy7unAn2zeAOnvddeDSKVhMiFCGxJ41m7L/+LYYqqxShLAlZ4wIKhQQyJXc2bmbnnL3X
/vXNne/dx3sLBJZjr0s1631EJ7a0hHnuXvhaJ7Zz1morvReJNaKGrkv9bPTUEr/5xA8UOt4qjzIL
1S16JMxCyNXenw+AfOayYOv8morUPtA2Ay4RtqN2pFGZbhhENKz0TiRfBaCS+yQamlOSBPq11gXW
5jdX//OrxVGT5dPE9IESd0aw/3j2luDCAUHgK44GBgzU7VX4mQQ53N11MTqLWieOadEWFTaQxqFX
uEpjF7AmctgVfZIgWDLwxCYmKxf8c5N3c+uXFnqpqfgicxO1qy1rOLttHO0jdOj2ovICeHRqxNc1
K+QBYUjDr5Z+MTliq3FbNmnWaBcYhWcJfe9ppzd8Ewx0trPUgbMR9ezeUD+S7FQw5uVEaRVdhCcr
n1EaPeSOjqHnvdNRmnIWUZ8acyj3cZFbciGx7em8iYyLlviC1ZUVJCUjVxR1AxNN5kqQsXPIx2gf
LnoRYKepEgE7iftXGXvEKb3c6m5kPjSySh5bEoS/2YmZ0Orp0vB3ja+f1x/elO8ISYMIyp/6epbJ
JDQb+uyr79IfgKOKWxCVx8jUkEdGTeW9TqoN926pfRmBapaoRztR/AcvrD9LkNn6cEvQG3j/kqCU
UnjbvPwr6ZNju3p7IO5EgsUpyV3YKVMX3NYSViUpNQApgnB4in2JB5EoGeP212/shwbd269nNq/P
cWXm7Gkx33+ZCQtlhyE5/Rp5uvupdg11Y+aatvJo7B7ZF9tzm9fNQdhlsc8Hy7hoSo+NDM7kcJWQ
Aosguey7U6K11jeU87WzALySffrNt3xf087fEhOOReSAiWaaovLDLeuKcCyC2m6/0vWuoztOFpBq
6CSOi1bp3dl0u4yZkppcKI3Sqb7Fk+6Bd8HJ12+hZKt7h/DUkw4z8s6UdsuEhF1gg1El53ZHqbe0
a8a93x/0f51Xt6P4+n//+/xK/t8qURQpL807IxXZWLxG/z604v6rJOz+r/7Mnyw94w/qSkDUjEff
8qMxO/yDreBZf9CM4+fpYnVAJeLySX+ar+bsQI4V89pLE+AtVvDPxArzD/YItnvb4einU+b9Ha/F
vIr/a5Pj5Eq3EkwD35AP4Swx//sf2sI+w90JPhcKFp+fQhHH/gLwo/X99fm3XdH37zyjANfg2O9y
ToHlyp348M6HLQmvFk7pXUstQuKsHhAPQ3zP57LphquCdvI+J+ZYrqqpEU8/PI+r79fyP2VbXFUJ
9QhxIdzFHy/x7cPRXgPb5bbx6/twiTHL9mBlfrCLkH1kG0+qftUNkP7QGWQ3qUGQbYQHjGlImVgr
nLrJ10FrynLtStdaMU+eFmMLRKXp6OVbtVYfWtRalwppDEjwPERYjRppraJougDlEN4Ubt6v/oOL
oP+Gy4J2GC/Shzuo41eximYKdvWEW2uwyRoutAIendePd7VF8nZoZJ611grY/rOs+alHaw6gIZqz
xZJggOFnDlcVEVhITSaUAUE8bTqoFHsSx7KN34G0KpIWBCnxO3CsCkBNv76G94XZ95eAdhMp50yG
6NZ/KMwU1VA7en2wSyzRIy/EPYsUZAQH9Tsfw/uT2z8+ibEX/4Qj5SdciNMZCrccn9RZkQ57vubh
MUc9yMaqr3UHoN+vr+zDj+jtDWNHBYTCKz4Xg+9/RKahyrKAvLqjpyCvWVHwfbeEJP/6U/7i/s1n
fRpI2ESoOj7cv0CyXIAA8HfS7JOtz10TnFF2mfJvf/1Bb+OSHxaF+XocOiosTPO68NOikEZgvnve
wZ2JLGw/ecpcxwHvzDjy4MYCQwPEWpcDUNVkN2Pn+CeR43G2YTbexC3Y/MJx6ms5MvNcuB3AH2HM
vRYkPtMumiPtq7yERMi7eddF5OAuwU3awALSHnSeHfEhg7DNNaO/ZKdMVz307pTsfn2R1lsj4N1V
+ijCmOd5JpnyAU3X909tjlQmKEUOuz61DFxUFbjbKFR7Aq2yTZUpc+Fa1bchl9qMHYDpN3rpLi/S
dtMZotlkqDnOgpFtsmhKALhuqT8YJBSeHWhLn72+KB6c2gXu1ZufDBSkuKXR0ixxMQF20bNgExNJ
zfwcT1oclRBaomTcZtHGSJFOsJxlO7dxHGJM6WV1SYXT1Q1iXKChubbgFOyIYRuXlZMgxzVtY6us
yr+VoZPuUy0tSJKoY/JRovAlZuNZFioDj86w9FLkVEyo8Tz7hDySIj10nTUQFXvp2mT/ubDrclpM
UbXLZJXdN4QH5qCFF6TOaZfU9uPrOI4zeDJu1hGZj1sntFMFsitG6QifaqXR5rl2Yku/RctZPHhR
nH0TRswpOtMD6DyBBCyGiExn8l7Gw6PnA5LxChOhSBDk+3RMh9NUB+4lk35/1fhJGSwsFJWXbVMC
u0tz51mvcRwMASVimH3VMs2/0MpcW9lREq01Tx5w+vKtXaMGLRPsh05DuxuKkIQkTuWLSBKVonkl
kr30NN9P4FupWFIDavNYVi2MwnpyYrdfEIhCimJWFCdcEeOdlmeNyb/Vp7PRatQ9I3O2tc7+gny7
t7akyfh7WAXWswxddZVyn8p9gxiEjCVl3WY203/BG9Hh1mupfp4rPE+bLDY12ncDsbpznN9dOap2
WXG259EQnK2GKtr1Y7uJY+vaDIt2zdrW7UHJjQvqqcZHQWy+4r0vVtI1xPUo8wsE/TFdYhqRXZQT
tBjOGumCqHap6wdhko5HG91epMEQfSrT6AKC5ecYld4OTYh+ExoT1gbpPoyAqs2iLFe9VOlSS93g
vnFCf2NJaZy8oe0PcEOCRdVNw7LQrWjRprW2aDo9RKiixSxRJAoazMKIOK9mxGWE7hb/w3LEI/mk
iXjkywzhhtxPbEYgHisSE+uOl6vrvRXbULZJIt+luOuTZIUhxURfpLSjA9Lx1GiAF+TgjM9pr3SS
ypXnA1zH37bQzVRcTpXOEzKUUR9HBJ971CX5zrASfedV/FxcDc5CtiAXYMratdlTczKtwNTZxOES
DEf5Ijs7ekxDo31FOz4+Wp3sD4Xvd/usCzDDRMI+SV0jOR0oyhKUXrdvDX5f2piJRZuPIy1lPfWU
sQdM7E31yqjdYl3oEbhIbRru7E4vN4wl4r2eRWJt55UNlRC8fmC1SBMZOZ2SAbVlqRMjjKe1PKVl
m4ETdYf6EAg9W7lVO241l6Z1rfRsE6bd+K0DTVmdaUXnq1BwKEAdoS9kZUL8MAFzJxE7hzGFM3Ok
FWu96801VywPnkvkXg8HFbcMUcjgFtXDFPT2pckP9Twmet2uspD40IWO8vSrkcoe6K4+ETuZypfY
g27KWMe7j+kdnUrky7eazvkir0RMHGvP6aTjyEfqHiV2FKR8O9TftA/oeKwH3c1u8siuH/EIZatM
n3q0n5wLNUfADM0Ma9/bdbYRUdDe43yF0EpK4yvaGn2XpzZrj+Qia8Hxiz5veJiIq9qNoyXOeFnC
g6dgvo89CoKlS/+dJJiZRyI7rhyV0GWgF/3KaS1zDSOXyFfoK5cTMke1AGfKnzGDXD1ErgtdUFp8
E1rm+rbrGi4JUBNIHMsjt538ZWdtYW64NFgYltMsL0X2Me301M3xlbXhgbOKQ76mSzfLz+Whc3lf
DSsev3EG7u6TTrKuV2Z9QO8K+ISzjbk1yEDd4iB2jvQUtJuRD4iZcLLzTiB9+dpj7HzuQ0dGC5Jt
mhvdQxRPeHx7I3Wgs9KLjUfdd45kEKRb5jTVVqWophecF62jMyATrlkUDNla5w5/y0bE9bCn1+su
uzyNN5UV4hQoIXCFGtqmpkmIgOudNWgcuIUlQbVZHHVbKbox3nL7vexF2n4dnwAP1GR/jmQ+NUPZ
jiDapI6FBkjnKQgLR7CyjorYV9+04/PQ4x6evs+F/luw/q5gdeHx/XAS+gkF+JCol4rX711wtfX9
T/2JAnT/oJdMnhBaFnQWVGz/LFkD8w/M+bihA5vp9IyA/1fJChuEXpDtG/wbBi8wAP7nXyUr8gmc
aA5keB2L89/CA7w/3eN84qjGqM9EhYVpExfV+3MbB9c4a9mfj+h6gIAUVHKOAQ5kGkdoIY1UDmCE
f1b0f1FB/tUHIvOFb2BAUXHfbKQ/1MgopE1hisI5og1DEduxhk5BS0WV+/UuGpXxGwXA+4P+9wuk
6cz9Qrfn/yQ3CFJ3Uqj57KNXxe5zGvABVpoat8rpfleTvS/M3z6KR82zRjmFkOhNcfPDpcm4j6M2
M+xjVvTOc+LhDUQrw0CDuGLj3ExTcO9l0Ec5WA43v76rf3GVvEkOb4NP/CYt5vePsa8z9iZN2kdl
pva+9AXsMs0pZ7paVP6uQvvQWX+70Fm9B9UCIQn6xLmE++FCB8SqBfRs+4htjA/yhKQgQfZNPFXX
eJyISisV8QH6owJ5JONOPSJhx4M25Im21M3y71Vz8xdydV4mDvIo16jsPxT0qRGHbR6F9tGnfQ1r
vqBI1bWM//vPPguUj2OB0KTt+LFyRM+h54Bx7KOleuPc2pp69Ug0vGlT83fdlvk+/quo+n5Zc8fK
cTzoFzRi399nUhWZdVWtfezC+JsyCWpsTZLT/u6rQ7vMZeTFPTRYpT48TEaEtteYuX2ccALjyOhi
ptCkBiyxelBy/vrDPrTav1+SRR8OlYjNLfwIH/VDnM4TCpVjSjcfyGHHZ7IjKnJMpBJPmDmdZ8jS
/Ehps9yMcWPtSaOxfiN0+Is32NVtlj28DPzDTxrHkIikMEQvfRz8xjxYZJNrxCQG1N6a4g2tg6JY
oxOTeOSmdjRWbz9eR3AQYQX5nWX/5x8v32EeBQNqQ433UXWR5QGkzUzw46VIuQEZRcu6bMlgE/J3
9IS/+igXLRQ2AbYW9JXv36hB+Pj6vNo6Jg63NwjmRDktn8FQPilNvxEPvF/qWb7pdtDJIcHX5ON+
en0RxQOnrIV2CEcdypmmSfFUMll/mnrSlDpqM/8377LxfgmeP5J+DtwGF+AGD/ijJkhkE20lEo0P
eshB1cYFjNsGH8UN3PlhnqrzXC1nGq5iPzVvSYgP1sWAQc/TShol0ElB3M80rLcVpLEzoXgBzGQi
YwPM6ioxaB38+hcBo+Pdr5yWMxYIetIOcim0cWyN758JeKjUHgrLPqhcLxg7cNSvElfbRAYODExg
BdKUZZ6nsgqXFco1d23wl11TeOfFmqR6vmNIeFiyDFFfvU50Nl8H0HbugqYkv6tZvBqvdJkSXuIY
PeBJIwrs5xrSwg0Jo5JTNX8MNYe19xDbS7ixJkdzM62fms4j3CmyrYNMuYGEhqbjFTQ7fO4u2tJ7
UDIafYMgrI2doRz+auWBTV+hKHCZn0uc/4sILwkZ8WXNZ/jc6bepVl3TTlrYnU2lSIALGGF0bcg1
bUM8jXC1p60Wknl66IVVHVUTFXI1SqOMDxmdktcszesnDBimOKCaGG9wV1DfmI3WLSaSKpPPBkwh
/B2T5WbZokezf19TPD2VTeY+oyPlbbdT03keDQQ7yhDzDt11znMxZuaLYDi062qvvpFuU2wdRFpL
L4lskm9U0DkLxBHsMMZoUJVZNT/SGeNnh+R0WYPNHQ2T8H60zWQbWpZ6lQqDBK5I45Z6iPsT9KF3
o1SEjYxW3qsIbJ7TG6PNGKR6zUhnnDtlDUm6KjSspT9KCImoFYkzDEeSaRDgRIsiHQ04Ztw3cLGq
/r6jluzUgB5d4hrHIpYpHfoBgCA+Pt5sO3aZiRXlOHmHeD6YaFAVr6K6CE46vKGbjCycYZ3rmuau
HMjzZzywvDUZIrFnz824m9SmAnpF5Y8lcX6h5x7EvF5qnVerrYLKkG/hjvBl6BFmxRqHrXp1KwwS
vMHRGK2LyTfOsVbkPEqnaPxlWOFMW3nQIPGJvKFQccXxLgMfCO6VDuF1C4cWA4pmgbUwfPaipvFQ
5YxY5AFVo02zlgK26gUjU6pGIymcZzJpnGc3JoqGAYQMcqo6Q36KrMncTVMPSteMXPtz2XXlrT8l
4wURP/mqpi1kzN5Cw9/QW5WHJK9g0uUMzxcqHwgpKqeqXemwH24JWE2IjHbpsy0wuI1nn1nJsbBj
QniLjEE91bSFsBPBFr3/8TZjArFuKwD9h0yf2ZC8k+AtdFVeN8T5YGkM2+Jr5cjmm29PgGlNrz1D
NyJXYhxSIHdtxsq0nHIWrl4XUDsbbRSPtPOk2kDEdV8A0IEuZcRyqpQuo40+T8+hD4tkZVCeb7uq
rc5BitwQxrCKP0eW5iygjooLxsjuti7H8GiMjVdvfdztT0SGzmMLMX2G4FcdLLuI8Pj39vS5zOts
7TigXZTR8RhxVpMlkvXlZwQW+PPKLlY0HKS3nQ+jauENtYK3D/EInEFMx5rDywYqJh4dWgkL5Kfh
TZspbV9mtdinkvCB0WnHryHN43WsJdr1GFTFY5J19hJKATmKJQKAFPv5Arzws9cQ+eMnk7aC6xEv
204am0JU/EW+dp6bjSz/VkgbLJMQWFeul1tVs8zqAGnWQtIwiCDQqEH0J066dOctY3RWEA7oVIYE
ZM5S6HCFNz/e+yhN4fMrcuCqUVubRdXeicytxbIr1Qa//wh7QX/JPVU9BnliQpY2ho3Cv7Vqc74H
2Jfiml2JmPGJ5f3k2nVPgInOE/UiMz2h1Siv9KYVBFM0vNSay4nseQwb46zRfSNPWFExrCt6IOkR
thUHbBMDV71ktW1eI6mzIFVTYNyO5LfTsWu64F56ENHXWL9w1NKZGYBOVLXeQQ4L82lpOlr1FBr2
gC6zBgcw5nKHf5v92G+dkOAC066Olcznv80YhNoSmcgSxGo8ZyfAiNQwg54V8ntCQTrEB7OUEwxk
7NQ7eyBhCp9iJp6E4LVdVh6BNgvgX/mTWdUIVLoYPLNBf6aaRx+KbAQnjX3xbRSdjcDDI20jx96y
LlO7/1r4fR0tyUF0HgI3DPYyDtSOfi3w7HKIknaRG2n8RXXNcyoca+1gn42WJNfU6jGfyEH5RNIV
wEffjP1zR9DZ0s2x2Mf4d3ephn2fUGMovEFUoPvw7P6uc2Rx40bim5lPjwPDgEv61M2OdRXdjhlA
w7ZbYb5GTRy9TknSf4pajyfHLz5d17gFAmYu5J0RRAogZ1HnyjvAXCABc+hzAV7PZR1fZiBk+10T
DPrRBuhyUavGunFJndEWsshaY+HyFOj00k+418puIIzMaPKLQUr7kuiu/LI27PYGykm9lJWhXuxO
y9cV6N4vhNB3x8YVk7lwQjNxF8q3COWJZbzo26kPFsxOWC6C0FmlhW8fxr77EgLl+9Q3UXZttK1+
gWjM+Zz1bhYtZY79xMblSxbNaEXngFDYC/rEEGMQybiLuIvUs5n0gthNC5tm4rRHpvPw4+1GFZKe
25hsNA6z3WowTDNcYC3zhk2cl9atmwlBEqU1fRJJHJ70sZ2um1jHo99F/RPCuLpd60rZyWFIhsFZ
wgbWULyHvZ+d3QGO9jaIW7WjytVOqTdVd/AxzWCpZW1BBq7m6ZgLeXnOPTv8N6Or1UUrBEZUNsJj
maoiX4kgpjNZ4XWgoU3qEfnTBlZ8ThbaMuq87joyux7qSRrSZCMjQD5lQ4N9dMyd05CYLKOWjul8
WYuu7BGNyzZENFiZF403Ts5iDEDFrP3cs1kQjf5rZZJ0vQm0etpE2Lb3tl3TpczdaQdwL7lRhVHf
tcao7lEe2etugOE6pUOywHlqE0MSx4Q8TanHeKP3EjISpviVdjb7UKMzpiaELMlXNrfqqpuoU8p8
8uTSATV8ie5uuNNlr4E3hrCySKza2viaJb1FKUpnUyuPRIbKTAK1bXl3v4V5PDwItO0vvUNEQ+82
brLRhQvOS5EHyoQGzByxSD4jPTK/6mQlYyKwdl4jvjnxEF1BskGJOKEROVj9EFc0q4khAgpdj0Ar
JBl57M6XGukta1N3w2YV4Dw+RNM4wG4AiIPBtbUb/5i15PFottc9xu5YtUsvmtJLVISIy0JR5pdl
kCOgZBavXcfo+5bs2cqwmev1+dDeD3RgQ/t7BfvfXuhveqEk1CG2+Wen76dW6P+TGSCfZ/Wj4Of7
n/mzERr84dpU20yHASq/b4Taf6CJDGid4fObRQb0IP6ViwKgYm7QkVs8y2qoaP/RCLUsZD3GLEmg
fKLxRdfnb/CTmV29r8NwI/E/DrQeXRCHb/qhEcKJ17SF2dp7J/f9JQBN4CyME7ZTGA+HPKod8gcr
3P5V34+vTqW8k5PN+W6+YfQ3VdXqaM6E9sw+oV9kYOfADIQscykxJLjSmLxFyvbOcd6pmzHtklto
F/k2g4GwJyvF+FyJkLyP1EsPoJnWzajqL/jb0h0MVE59+IdI/FKtmF50QbGRMGbEJzhk5icsetkh
KPPyGHpWvm0tteB0UF5UjgnvKg+LFTPs+GB0qmd8VrAjFxpaHFOLvENRtyJfMD+6rISfb0XuByeG
CSQKeO5gXsM/CM5wqvQLg7HVxWiN1FhdZdUbWjz5FixF9GgESXA2tOzKGNz2gs7K7aQTkmW4oGTK
2g60hY5h5RtaX7agYnSXyKRKcynxfV2RqGkvjBSpDd2iQS1knrRbJ9fFa9/zIZa05mxxmW9ph2R3
tZ269WIgb2MriiHdBWrOOyYfbaV7o8Gc3WwfKj8JL5s27q+bKplewGGMjyUzmesog7hojemcGJAO
1+jHEuomM9nUIZuWPrj1l8JqhxXsMm8jurzbekbGZUQsSXZW5mxVxOPUmd2+aoE1Z4qjtAjE0SzR
Asw4izYB95PpVblSTnhBP6fYa762JzsjW0V1NT3Ynay3dd053xjagY1Pm4SdmtBlmuXhnjNscYWt
dzLZItLsgA801IgOTdujgHF1H41J8OTNY880ccUhFG7/SXR9fRuEdnIx4Q65YHQLLovJWvIQNrY6
pa2ef7IrW2wLpNnBogfEs3OG3IMcm1vW9TR6yUUU2RyCPC/PyZPzsR9QjuPkaWoGnMrqTi6u/SvC
7rwDZgA3JEnbzl/aYRDn0HWJXhxa6+jil90Wwk2eWt9LHmsRG9BAhHNdgGfaDfE4nAE1WEezd6od
gZ3RJXF26jadrGA5FMwgC63dizLsGdiWjn82a2E+EbPqXtQkZewTXFm7NM3tghKLvENiDJzLXPRH
M+5tXkd6GJrerBE/Q3ZvfbaMcciMtSlC77m2+q9ENhT7iNPlooBxta/gj5FvKvzV6JXmvWVnL0w0
RbTUItt8QkFxW3UW/C/FwJSIGf2awYELASwOtYOjYTtnquwTLtZhnVn2mls/q1CmV16UIUuBGxy8
AEonTaPjD0VTkt/5iV5ARaZrouNmPaYRD7G3rGRP9p67AmVUfPIs1XxBFUzYIKGAt1Bj9pHZu4eq
J4yRyn45uR7HmiRPs2vspPmNE+Y7d+ybgxtO5d7OimqliENctCyWT00VJHvPKcLNyF6/Qpc7LMgt
T2+EggM9DXW1tDLU/1M8UlAJJ3v0dG248zCJXDParpY8ULZYGWcmUhxDXGly2PQ0i461hOWwDAJy
ItJiG6pevwBfkG/r/LoLw+5Rm02smWsZ16keWbsScB6lU48Ut9Q7+WI1I98EJF2vD962Mvph3eXI
P9YxcVmPHJtqsRBo2ZJF740VnJKR+bGqsi3ajCkhwNXxlrKb4xb8OXmBCJs1CinFCLdqaRUEQXfH
IYKwhjzDOJPPCQ7mW5hDwIjiGImaonfOejAIfUjpdfkLdIYkQeSBBxoN6l0w50TkWvKQ+T2JqbrS
11At64U550rkc8JEWMXBtTOnTqi3AIoJVsZ10mjIboingBeint05sSKlo3+lK7eAMTwnWnScX5f+
W8wFyjN3DZUluA/YNc7TnIch52SMgogMHMDujh1xIgJOdWdFGjmvUp+eVIoOpxm14FS0trxq5uyN
FCbUvRYm+VllhVhTCiB5mtM6JpNsI6gJ1gMuNxPxE1cpQ7/axENqfp28qL3oHdI/bGsOAknmTBCU
+8ldY1LaL9wERZU1p4e0c44IxVa/1AyyRYw5ZaSnjY1kg+QRveXWl7EzrcaxQbQ5kFDiv4WVDHNu
CbjlnheNxkOgYbDnybZwpSKrJV90aGaenbjL23CbgCMlqoNslKwjJUV0nS4W41t4SjvnqDgEqrhz
sopBotQhwJP2ua9RYfSo6tDBsd0mcyqLmvNZQFxAU8tqGTxlrpusCnKUH0l0DXesTPCJG3M1znkv
U5tqLwI98UHMaTAwH9UlmO9878xZMe6cGpMTwHUHXyHcGDqZMjGZMHzcnDQzjpq7saD4nOWIimrO
o9HfomlwVk3QEufEmsHqjdWEMYW+ISqbUjdxCJUyGRBqVD1MtZm+Sq5AkSX6NTSOGYieptFt63AQ
IVW2Jme+tILmuo7qfFfF/KQXAzGf9BCUxIHghX79LZAi25PDbaIB6LVTYtIQ9sviiv5Wtmuc9smR
hEqx1pLE4Ld9+yVr3Cf4pM962H6ja/ZEGO5NaUzFUpt6LIpWXexl6Y1rGHi3Zh2Jg4g9j+o+M+8z
fA8vSLOHB0A3T35XEjH07CZQhrODgBGjtwdRq7prtuTY15N7wVGrjNwFfU9aYAkgT3s9u5VPA8Fx
q7YfWv+qbuoRMq4bfmuT0fJ3edfz4LQRJNtG60j7DCt9246cerZFLKqLBMZq9SRYQDl7zeTLIcw2
NZTL4uBrc+saw+yKQ152NKKxPLQy8Z6c0ak/UzNEKUnacX70YseQt4gV43CbT1k+lctB9RMtiqhx
0lc/HpR25wC4ctZG3IXlotKSrIL4g5651PRxC6yo3HQIKRVJwMCEkAfpJBAvmsh+GDSz37mJ8JYj
ErEz/+WwCXKP42QeHxJpn+hM+ijGtMpZZLQl7zWv03acRe7KKc7XMfaUAzuI9on+V3QaPDSOsJDH
cxdH9VnyNA9T0y+aOOmf7SwYDzJw0dnZGvFB5TAS6Dwft+h2tovAseQxSfbYGSggx1VXhQ3USBjU
gPzBnRG8AVbVvi4I/SRlTIv2kw0dsA3D8CALMzk0enRyDeR4umeIUxy6zWqMvPpzayHCgbOH5rTu
kg0Y1GCtRXq4lrRN1z1RFlh8YkRyTUjbDPaxv2t1QcM2N2mn66H+zW4hgS4F/HCqW1TuxivtVNd/
UHqLh+SltT2mgHdhbc/2Q/rQCbGab6XJf4u43xVx1pvI5N9Xcbvn/jlJ3tVw3//In1kXjo2chQEb
TVILTcvssviHAYO+zh+mjfvCBrfAwHoOovhHEWeaf9A+xWgBcNt+K/7+WcQZ/h9EMDDcNjHkG5SF
xt8r4t7VcLMlwqey4mshBWD8+Eb9/kGZwL6ZTyn8wk+c3kS7EFOhRrYIvufcQifN3Y7kdZzk8oWl
1LyN40y7MYN63JY2bfVlnvjOMlcDJzcEj/0KUdqyCTS2UqLenqCI8Pe4WmRGC62rkqtUkrzAsdmx
9hXZw5uWSfNaGGlwMjXs0nFAWygBUbKtzDG7mVIU2zQ6yAY2tPbrnNKDktRGF6gNaOeGMiftJVZN
T1amGJ/BFI/JKoq5bUuUYYw/ZCanDdVlfXBGTXxpzTh9BkM0XhElaZB0nI5Po5zkMmA59pbWODVf
OxkZC5OIQo6TunEdxe610WhJQpyPMu9agrSy1Q9V/1/oe970+T+IFuZHgADK46nqOE+Yvb0fZxYg
K1ItVO6nSVrB3rFaFNHmQPcYEDJWKsusG2/BThVcYf4zT1RVXJpw/cpZUmhSbsdYCzGmV/uAeMyL
Cfntmaq8esWJqD1A4lTkElFvOUmaXrROY7C1xU1+n+cEYUexFJsW+fal78u7JrecnTN3+KPevDVj
c+vFwWtaU+v9+qKDD+wPRFgzpYjDBXNL28Yq8f6iBbM3ogsFXtqqCJ+M+elHpAc8GiY9dnqREiqu
JfcwZpq1HZeFuSgAZW6UlU4XQzvoX0RmcBsCpx8uIxhoh76ynE/hyD/VmNq+gig1jhGby2XcunBi
OX1dOX54z4zP3AZJkt8DjeuWbpbru6TsS4JCpEbb0XJXYyWb9aSj4oYHr3dHfbJeS7c99dI0dk0b
OrvRZ0zJ1IOwlmHM1oODkFWnObpxkqdcBADc7Kp/IV2KRL7G6l8EZG9mxcwMZEOtGMZkyouu3YBZ
H274UWZnNjV+TCrDUGHRpExSictZuoyH0gmCsY1phBppaFdJAtmr8tJgq08S63rCKd4ry+EG1h21
Poih9KKIrfoEoNJEQ12Kr35eFySvIKN2F44T1JjEPQMxuFK7YBDJEQiQfhFSc175pdFdOBnNdeYl
LcPyOp7SHXqkNFiy2Zk3ZEYMl6oxuKGggTfgPKYdXGl+m1o2XRddrx7smD5MgE/+ZMNYXOq0A34n
UPugWUC4BMGEQ4llWAHPMrDevzvEjYch7WbtJubIe90EMDQ06Gj349CDSvdQvKMH5N2R1fTSmz7j
t4bSlOTpMX5NGcacBfmlh7rR6wevtil74lzf1r54HAI7W9WtW9zR5gmWWScdYnM7q9zmPPtTNSfJ
6000rRUn7PVYVObNoMvMXoDOCIiq08YLOw4B9AJY3sBO5VQhpio7SEc0xtppNHPNqY+iNx264Syz
arp+e21FWjMHTdzxQtaOcTJEFX6rcl9/9LVCPQSpoR5KbarPiUpkuihEjLPZssrkS6ln27qSGvFd
xHzCg2pbd2uPU+atMz/2L32dYcn61z9d87012+H2W+w7GF3flHsg9t7f/r42lBZNMrwxpXC1VWOA
ix5lrX1Kp4ArMEgqXbq10m7TMcEr7Qwi+P/sncl23MiVhp8IPoEZ2CaQI5mcRVHaxCElEfM8x9P3
B6rclihb6uq1N+XyKSmRQAYi7v3vP9RMYlBb7D2sSpaNyTs4bIy8kScvG+vnbHTaBTL8BKRQkz/8
qbUWbgY5ug7ZetB2f/8GrPV4hcTFuYyT2c83UMLbavU4cmFzqH6L5nq+gr8d7RrEMUCGJfuMxHLm
Bp0vWwztmral3qrpAYR9oU8U37x7JhvzUj2bs6sD+czgT0bNtKLJPfmQuw02GHEZ5d73Ouw/Sxl/
5iO9PXwSsEBccQbwDRhhP3/3qWiTVlmTfVcNtk2eJZPOV1Yzmc1t1+bY3CXqnM7dfJ27Y7nvi5UF
YJSlc/TqZDxVhZcEk2+0x9ye2mPlNtoDjrb+HrJ9j/lvM5TXyuuSS9fg/qcCO+xN303dK06hNT9R
Yr10chqOQimPUTZqwJvBmrISejezkzq11WY2WrahYZAfDRKXDiB63gmnMQOTbtfZ5Z0Z7WqmJZ9a
h/TOdhrlMVnidqtKt/SC3jDmb9jGsF8ZhUWcZ1cb+laZNd11lWE/3R46LCybjcks7Jhbo/xUurzq
1ATzzdurJ30t+tpKLR63sNX4emUGJ39ujTviVNCIF6k5Br7RMAqqO0KGRSw/sfLGb4BK6w6yPprU
lachKUksFYrHx0DfuKuTVmwWo8hwgTUULWLjJE9ukX4xq4JeJ4rnI45chNe3xhhoVm5ckvvRhbab
z1eI+jlLfr+IKRL5pf9VNrASiBKiZgDPt9/KwXdlA3s1zrTZ2NzhStfTPglesM3b3kwMWLNnoItb
BRBcsqFzg+WA1/6zY/TqVunsSduo6IhubdwwztP81CR5N0GDEUkWjFqaFOA85a5vsvV11V3xsmD/
8GGNDHoxJmv8NiSupYXQLgrClmOvAnKhHDuPxGlsC1csrAML5tomN3OZ73KdtnTjI5E/eJE2h4uq
3eNsFR/I94Oz48bdkgcaFCC/cbRbfG6WKewGMXzFQJ8tMitXI4emOsy66vbWOgB082QtOdfftZ6S
/mM3Zwdbg0YRzpDPtr65fNTrugyRpWEeJpYYd96UF8KPLBZranQIzjzP/YIqGeUSDvGnSk/FQflY
SkMnUs1eNdi3nxEIWX4AThg/cg4kj52WgvuqejLRkyRF+rEDvsGVNmuc6BBTt6BFYoCH7QIOu+De
rn6njdNa4LRzdRLezFFFrEvYKibfpJ0M/bYnuVVwuxlbXk7IgyAIpuXfZT/wGtDZK7lyDS2L+EW9
fIiivjtKYXHqKD01X2LCdpYg0p06u9D6fi1//OU26kkt2KqoES8FTC4kIg0CnIWdXQRaqfTLyJ6y
08JCANGb4OhhyRpXga2b5pNeqQQWMtjTLfb7DCV0N53vWmrLAym9Ppw1MjxeDRyucMpV2jYfiow5
syPRo4hWTVtrHMEbO4dYF6eV7mZqNVZhgk1mtZmjNux92Akbu5YiTEyVv7rudAfZAkIeQ8wKdR4J
AWCgWXHlukV8YxTuxOQBD6tN5y/q9u1F+m9n+6fOFqI5W8Z/7mwvfp1Ofv8rf3W2vvUP6PP0FWh4
yI+DD/2vzlYYRL4itkANgj/U2yn1V2e7sr//OY50/oETCA0PrawDGZ8d7m+MI3XrHS2U/dCno2AJ
OzYKZbjtPx+Njey9PI1mB0vA2kM65bj6FDr6tEwQbTqC6RvCdZSESpOBJcurqlx0nIZsZAB+qHos
BO5zKD9YLHadY7bzFqFca4GDrsaEwWCuUmK3yVV9lcUWDd2uaMfCmq56YnLYehfDnazA6rTVxBCd
WOFcjlbTfckiRmtW4spAh2QRQCx0dznJf8uua0iJNhTRpp7ilUQKl5B14eulAD/3jVTtDb3txGWJ
HbUdpJDVcIRheAmdp/GG5oauMbtvYWF/6nJlxkHbNQMS33ZM6wunbLE8qRb/SUPIUnGJxVHbmQMd
aRiUanqbpYTaWyXeNY5CzqeGtzDU/Gr6nGBTc6PsnvDyAfl+gqdpTxVszLhumbHmQYxCeJipArks
KN1np7ObJ6MzjQqTrMT/gg71Sz6vRD/YQ6sd6XLkH/I8Do55ndhoILGE0Ld9ug6zTJqdzWj6DSZl
JZ50grAw7NxIh91YteujSh3IVckt6SybSSfPikK4uBn0oYOtUDAFbJdpr5S73PqdscCySRs2zQSC
A8Z/WnLgdEu+sh7s2zQbR3Jl8NC8jovS28+2QzVRzfrlJPvyIVYuwhpvqG4qZbnBOEfshxZkd3LL
R+OjRv9vbRyMJK4rKxpCv86roHBd90hylqKHspcxJDJp2OpGOWypPwyiTOS8MydADCawcwV62KjP
2lLUO8wAtT2wtToS1MuAujDcYwzt5p5JsLwatKa6rLRoKPaW0pbreVDOqOu7ebR6tl18C77/b58Z
1hifNdsAuiGGgJDLZtOMvlW2J1hw0VSeCiZOeRXCEGvIhzNa7c7TdCY1+BFx4Kst5Y8uvvx3R/0/
peKCRFOO/+cd9bJCB5w8l88/wYXf/9Y/OR/eP9gJfxC4/QsuZL8V8NegWyACM7FC5j/9tamuxA7M
Wsha88C78YCgJftrkzX4QB+PVWwqMfYS5DP+nU12VdH9WHTqOk4qsEp0NHA61JP32pdkaaehSvT2
aJfSxf4z1fQ7ETfq7I04YFUNHsEc7NSLnebKB8Cj9rgUpTxpUNtP3VobuzkNUyWcEvYY8wqDcVRB
9FGmPXh10YVuXNsJI8TeJ88tna8Jwhq+pWv3PcdR/mgBhm3rtYuJePvPlbDiOSwNdwzbxmwDPYK1
RdejqUPVFM79UA5/Qh/enTI8gRWQBbEy1hDPXwQTKdjPWI10H3OrI8KTHREuC2CB0ffrffG9f1gi
/wYefNfwvV2Pc81EGsKZ8othk7GmROIvVx8njZ6T2ckLtqfjigYlf7jSz5CcvV7JJeIVnQsUIZ0z
+efzU4GTQXd28uMEFzQkMpGGb7G1PaTg5H5E8LRf4lTe/e3bg6nkIqhiMYEFrrf/A/6cCqObihJG
w+Css3VtAODoBGECIUxcUIG/f7U12dlbIXcYy+9Qx8j3pqQs0vyoi4lsrrIt1G52MMm4HnL/4ffX
eqfcenuevsvb6gF0onx7D3GSA5HHRSaSYxPPuRmYcCehzjcQD7zV1Sde4vl6aAfOH9q4g4LBW2+T
Dnn177/HrwtoRQ3w9hMu1RrimZ+fcK537oKjZXpshgzcaO6WLnQiKR98p6bZ+P3Ffl1DWIuhiTOw
vmGc8IYd/fBzto2fmxCf02OtK3VLTkkX9hpvcB3XWXxcusROgSuJXP3Ddf/dTbqYcENxIQ4aJdPP
N5lh3pJETp0ey6kZa8JC/YfJHCYSKpMh/XvXWqclgvoMhxp+Xv0X1aqVEJEyxhBGEp0CDitKDNJq
0S4XEayYD79/nu/227dr2aBtgMDoY+33MtWUvCFwadaQWhTj8Uq6xSlPzFEPf38davUf9/Xv16EK
h1L4tlyNn5/f4BASTFxpQmdpjynU65SbspbS2MgRXD1OEDkQXAhFbKPaOpVbUUTxH6yw362d9Tug
G2CjI2iWcdT7tTMuJJA0ds93GDsKYxjIBnQgDYMQcykgU3l2SF2+/AFNfnuEP+Ao62VXsuQq8qNt
EO+1uWPkjBWGBskxRmv5Ed1WcUKKuVyR8RqTF1aXHQqSCj3AhKzMDYC/lvE4OeX8VXfyhrnY6Ben
TJbyEK29A3Im/qFS7Xuf+h+Rv3/3Pe3VRAynXx/g5317k9mmnJSraQcwTeeFQDmrDRAR+fxEuTM5
FMZp7aI60lx3q1VTdhYjyX4bE+PtI5Zh1oXfw5qbE8+88jWnI8tmREMWws5xx/3vV9Ovqxb7KygY
BCtTkfzSiQm/JOAyn+Bp+mLJgiwijSAou67f/v467956fjpyIPjJSHlBNQQi/fOqTTSwXaSwybGa
gNKRsAEzlBne1NTq9v3vr/V+O3+7GIbOxhvg9m+C0r3O7qw5ZTuvWgiKnhxDkVN3Axdif2Ks2PU8
LRf6MLuf8C+D0FLZ/R8eLAZ765v483L1TNpcRsAUBXydd/ect7Vm8GbIgzvgmHJ0c4PNFGGEWR8j
aB+3tHvixV6nEEnyBiDVcRrx7yt3i8xE7DgYn5x8zNBukL2Aw3dNWrcBURCYORpZoc553MlTDGR7
RyKUfB3nIX/0lhzZWE7ABDh969y7DYg3ni72xYiUHbJ/MRl39pA5905ci0PPlPMyLoHxQ1En2oMG
Sf52iaSJ+qSMx2sMOfrnHJXri9Io42jOQQz9uZSvANZ2fSqLplCbcqzlQcFP73apG6/jDRePmI2G
77SAKWtYzygp9S+485kfoAfWUF3liNy7A7R7zcfeQlhJFCK28F4anyOTN9uy2Vr0dkxehpjNu+oi
yKWV5hlBWVA2ErkqvCiYEj8adgIJ4H6ysHsKS3fuvnruYCCxaVxE11Pr3YEYst54+6Nsl1U+l6+R
n996RsfeKZAofFIWqpGZaNmzu/5dgvP4GosNZatJJvBWlzbwwa/M5cw5kz82xMpevz1e6TD2NNBI
3dZmEwNOotiDi6VHjnkyRIGFLZ6Bw7Zh9Ftv8cJgt0IIcQGZih3K02ftc1llrEjiIAH88lxXB1Sj
PLvF9hJAaiHiBws/go9DSyxaYESivDEzw8XsyOJzpjiJz1Aao7CDxfPSCh/+lGzbJdr7QKRqA+Jj
36eRaX7wiNnEOcHg2RbMBF/yqDB2eltZz+kaHbjhpWGmIgkrv7VRFPd41bTzjRib+TpZ6F5DsiGS
z7i1sjVh9/aoL8LKt+a6DosJOx1vSKcoWGKvT0I16xQweoH7IGlgrCWspdWZeX4u8SleJ0t9NzKG
tDUizlRBnTMgliJ0mxvAEx1/Nxl0LDBUMnH9HE+481Wzx+qFlj7jKRPP1WGI6Rgcu9IeHHKV+B0j
azlHRBScMo8ALwVtEVAI9reWN7s+dfVDBBVqS8y1jbFU1YK8xslReG15MUXgQVBxktAxOgjhZqlO
QyOcA5x9+RD1LtGFQ/aMdVu2KguzgIQE97pQyAGRYAUYS897kaTmJ8/jtautYi+qpSenYjBD2KeI
0uj5Ah2kZ+fPVRFYbYkJN0/VePST8Zro1uVEKiPWXahXpiGuTvjoYhauDTUIGMqmpuC2sDlrsb/K
8nAZe6ZynSVxVLY+tZiGnaMiuW5Xly+gE5jei4ew0DfMHZS7D46ElbswoLnIEbiIIcNfqC+nfeYX
IsgULAO8Y8kUrS2Fvi++6+Llxa+N53rQCN/WCpMYbAvhkRqNoya8p8bp4I6NZp0j5PQ41VCNfV5V
3nACMe00kqvYSaYws5yHcZQXVelGTz3wGbmdy3yKSaEOakL3wqowlisnMc0z1MLmVmeycdJGrJeU
ci4x5188DIAKvLH8bN1Eou5bI7L6sOhVCv9ejrLZQLlMT3plIXKVkP4vBwQOBgwQDBII4DHUB1tZ
5g59mhy2/Wj4F0zEm2sKJSsOJ0afYeYyLWFiFn0YDDHdL5VN/VB1NUy2elTLOUNqvcW02N1ZWe99
TYukPc6wAI8xRgpclCr63EbizrOn6c6dlgVe+4D3GuePvZmrmmQImH3FTde7KnB50/KjpYHRbowM
zXu7UItk3sxZWDpdgPVKwlZUTpvIkowUXHLjD3VK6wNclYUFZd7OV8LaY2Bs1UELofm6E/0jdEd8
w6ZkvLIaBYk5yiuPrCHGagSVpkZxodVdtivTzL5Zw6F3DilEH/s0mi5WWUCfyOmUTgPJwoY3+Z/R
EHRyY5dGh+cJ++Sx9Nv4ZDbU7Rtj8rqDImmxxhWu7GkRcg02aetui6V9KjGI3SHcGj8NVum99taM
TtApdQgqhe1+nCflq72wMUpZIEmSoDJQjxFccqgxkLmatQbpf94hPqiqOiD9wj3QQftwH3SUtbU+
tN9qw/O2NQ7dkALMs1tY4uyTnJHDI9AvLdsvKWFKF6lX7t/msoEFIE1p0vynsQVM0aJsTzTQhz73
T/yo/v1sDyrkEF61ViQvITkW3a3ba6AGTUmyU9UYoeewBJy0hLkrI3uPo3i+c7x+3E5eYn3Ilq66
YdRjbgqpp0eZNsY6103IfB2DZpT6frRtFrZfnrHHFoEsfAN5eg59p3HNSz+KEIfUCkqM3eghsr5q
j2EaWS6q856Hnltio2kCJC4JouC+gtScSdvbx0hNsFucdNidJDw+lmI2rwbhVddCScp+cqqQtTIG
K7dLplUWOpsxxyatdD/ZmQOIg2D1YtZsrwqltPIj9OvlW087fgkRZgAI12aCkGt/7BAelpzplj+1
QVmN9hUdO7AymCoNgF6dcjTWvF09fudpkd/Ujt1fe908H8ymQ2SZIEEuZtUeJw+j9FGX3kWFeu2c
DmC7VjQWL1nZuM42q/3moxXZzc5x0uzVt4tErpLF6qgNJVhSmrePbld/LvhoWLyVhWGarYw86Ein
fBa1lU5sAoiuo3qglsUTGf1iXNr4jSq0m3JBFVOlcICGZJsVxpdJg0ifDDWm67ZvosmNouXs+kP1
4urlyCg61ULP5wxsYhNyt72gmfay/kYXY/eSthl79ncCp/TbDDrn+J3ciZHjSvV0sPKxNsIq5/g1
1kh+7xPSlHmx+5I2qddeGycuz7NdG1fJZA8ftEiOL1abeJ+iAar+piwJ2Q5noTybY28pchdiUVmU
ByTUy8kwoLATVDZCHNKTK5EVTah5CA4QkSPAIR9SD6iioqvFWNyQ1HtQDaORR7vC45hv1c/kTKTi
THBlHubZxJkBkW8pghxeikN1Scw86qVmPugSJYbeFvUQ9pZRsZ0tKrr3zNRYghnezBG3FY4RHXSI
dZljthl1SntAdyB2RFLzu3Eo7E1RY6iukuELAdCKDiPOYRwXPIXWSz5LY13KIEriHEOcgwFutPPB
ESZ+E1ghPGtGrTHGHKZL6S3Rg12qNNArPhZbCv+DjrJ9Ywx2+1nWZErko8BIs0s+UBjLbS8dsYmz
5s4xHxFEYG+v2F5lLllUxSM0brERnnbnjkyCCTxWAXOrHVi+s0EgBxMpE/gwUpwggSBKBPswRHH0
2JgdWFXgz8lLlhtxGWj0yZsBVxiOyujATMPYDc70DW2Cv6eXt4KmNfxdRnYZUVbOyegKG1eHETtZ
e9jhd4kM3MPe05UsZ5HO+gVGEigU9GdV88FxNXh7Y2myTVEs+R4CyIxtPWHfxuBF57QcX7Uam9RG
oaNxxtE4wdIWW5jxM8TsJT/4AnjAmEcYAnU77HGvEdDldX9Dj8+pQyF0sobK2nZ+0uyKqe8uRT+n
l5k+7zMHNTr+fjhFLLPDvGe+njBbgtw5Owe7hbkgitGjNYGcNXgxB0Qlb2a9E5CiU8Ynffetb7Vq
W2uVwq0yqVBp+5/bRSt27VI7F30NdqAiccSd83YwtefEsXYVHDfqFP+qLLpToTWfpkJdD9BD+sr5
AEXvzJYLYJQn/YXTqlfs8R/xgLpzjXJfU00HmL8++yJh3JQBUrq9/4JhWxeodh0Habr9ocoTFEuV
8TL7OoUVtNfQi41j7hAS7htilw71xRzjNYGZ6Jdi9MmcKUC1N7ZGRxBNw/BRmerLjL7RSQdj10By
mILFX6KPcFUitWlbLztZLbIsTHA3SZWYuGluxyZ5gk7WHYY+vrSbD8Ibh4fGa/xt3CX3rhnFB2yv
M8g94/CkGa23naexP4z0MJfD0GqHdk7X13wRJ9tM3CeoBuU+IabXg9kBSShpHODRKV3bCdeHxFVN
OiV0svLelO6oy360tXYX4+gFYcr/Khx30U5anQPobDIsEsTeGI3JvOi9AgOETRNjrpnDHePzjCZL
nxdAZ7gn2Df3x6joWdGkC9TtBlTTSntsTHN9h04HUXRGPXRwTSJ5r/qhd4n6QF/abDQf0NTBXOwy
znxYTIMhP3lRJl/xH+EF5KqMGLCOpRGB14ZLi+ER5hNELPuBVCsJySlaZxoIpuWnIaJBkKvmHGE6
geuJgh3GGfdIhPdyRpZDl5y4GnrTxhFXhJQl47ZfaQnF4LItTV1qBqW+did6Mo/fUgUFNXUW/VLo
mSIWCPFHnMEIiQoNkDuC6nWHE1C/dWyCKcC7RvGCUaljn/t4XFtev6+Id8VJ62NTjpQOueaIfa1D
eqK256M1Mja2MS4zq3VLBN1Zd+mvUKB/dvLCCJOW8m+DZcyN3aogQ0l6LOsoJT2nao9G1nGQdqY8
mbENKMAY+ewNLhjBOql5ux4+Fdp2qZz2KB14kPQJ4x7OevH09kd8rzDuMFB17t8oqWiV1cGAm/Xc
FT09GPQcUALPnK4nPElDjWaTWY8qnXs/42EyWbZRr/fN7g0orvOZMQqRweGAV0uYF0ktNkkS+3v0
o/JUxDBWIOyVe4dsmI8VBhtHI0n5RPYRddsBvNzYSa4/FYPgVy8xVjlKNMDHlmCsmwyTz92baSuO
u1CIawRYOO1yX1YBFl7btH0NTm5wYJa02VOq0dsPA6r9cMzklG0S/IUwd+HdoNWmOxGQBiprtBsE
I6IoWP+QxS6RktXPgH8Y6WUpiKKnLvy2xcxbz30IdpwdPTYckap2fTZN1iWJIOIKkyn7AjsnJmTK
BrySKju9rTsNEtoOu7lV1roStttc3cZ9B/NpnFdKzRDX8pUQI25Xo826zYf1meQDUzad/8tvNV9h
JsJjA6QM8IpSZ6PUy321QnEdQkAy3+R0rXJ4sxXqX2RcrIDeEny2P64fmKfOfWT42tYn5y5k5g2e
7yIEnYk3e4ItpnZZabVHt1z/a9XztHRnZsESmbuQQCZYO6r17bCZNPGEF7iVhlmf+fukY93HGuU1
5CLoXW/Ak64Z8lXpFqBSCsHZVHxoOmvVM1AiHucc5yN6Owb2vj7J0xjL6lnGEMcXGfPqaDGvMC7/
zCanXqL31avnDCXn0W9mDYsn/CjEiGBa6nc0B9xhaTjAXzKKMipgCQXcLxPjkr6l/YiEgT9QiDw7
DRWPCdM9427KSCZ4e2GNLou/FgRTPqMM4tLz0JFO1y/y2AO5FpvBQ+mFFDOIBIhc3/D3/DbJLth8
Xwa7GyEIJ7Qeff2lxK808Bnm7buxlSfR8+v0veRln3kDCV/yQSxKf9+3I4bnFQxhEwj8XBcwH9sJ
pRY6V6Vf5JGhX+OUJE92bvLNV/c9vHnYDvfCtAE/GIsSx7CuggluzKVd20AK0HogcXrY4yJRHFgl
rhIvkUhhujqeVsHLq33yEVpbhhXd6Q5GHmRJiycVOZH2oGgIXl2JZc3G79c12K62Gi68rlMSkclG
HbCog+auDHWPuD1YbPFIYhB9ckCDMT+RNj1/nled56ajIG+BUutoG1NWcDLCib7Uu7G8iqd+eEjE
5H3F7Ua+JtXsn0Y7zheIa5xMVjI1O2SuC15hJStg9Bv5KXVWcmzXmq0M3QqAO8zr5J9M6P9Sx/5E
HVvVGz+g579YW5yfk/LbzySHt7/xF8nBgfiFSMrC8o75AOuP+cE/Q2l0bHw5P/DOgJ9N5u7/chws
9x9rXiwHNL4WeN4KqBZ/cRws6A/2SkRjjOwzEID+8DeIZO+HCkwTaJj5HGZRyAzeu1os0G5RXa8M
Arld/K29nL30+oen8eeZPrM8SB5rfg7DHIJ23lv6MkJai0NfHTDq3GTK22ik33kOj/R/ySX/j6us
N/rjLFb6uACRnHEgsrrTPlfzt97+A2Xg12f18428my27SWXRunMJuKKuuEV+1aiX398Fuo53lAsL
z2fG9Qx5DFYGzPd13PTDjXREhKbRiGmBrZXtl4rx74SOAs0Nda062DLL76CRsXuijT6ZnRh2c2fO
W4eOZ7/M47RP6rZ9NGJl6gHHeBq2vXtr2MVoh9Si06Xf4tZTSUzCTfLTdzrykvtEGFRfbjGkD8sK
pbn4jFx0zgi8XgEWeHWYel63zSt9JFYI3yC/iQWVqO6EmebG57yGL581Q4U2vMXEsR0oB0TuXghP
OcyHXIKIYhzUz6LRHPZvxMtKAIzGmo0dVVQMBFbgRhgqeMFoYAv1Ae51HsIqNoLUbb44sGKZNRbm
1tOaMexcBVnM6C6tzOg/zOVi3U7QFvcamNW2Ip+BMofAgXzQrV2XeTAh51o/e3T4W2JyZ1j783hn
uvg3WhwIl65CUlYpz0ALiEHQWUpIbBXgQBBVQ3yL2f/0xe+L5XZUJh5HjpzdwB1Trpeob1PpyKe4
hsmBr2WuPjCctM1wUvq3tp0JcWaM1r9qDY5zwZySwekbiRdDw+itW4TsfND6gGFxnCvadFKh+qIO
nIUwT9Iy+svcAefAFisqttIu3Trg+2VANlDghzzVrtLI+tZ3msW4th++pmvWgTK++aVvf0JHHQXW
oCVPfTanR7EA/OLZ0Oj7csLlgYrY38RTow5pI+YNPqH8CLZU/eNAZu2mmPke6exmp8K3u8dEW9wA
Mzj3ovCGmBN5khiltvp+6Kb4dsqN9BiV5hiiOG93E/NLNI2kPWxsx4kCH7+1rUfmBYV47kXIEy38
FuFwBzjkO0HTpP1+KghhSe10vEcnNNz3teQPt37HwvAS+zaPlmojcpmdGGtjd6VVw3Zkcnzt+TzO
TWPqMizAckMsfd0rYnNTslkY06C+WPXyc5PoklABqiHUxRHDuUTcrxkP8wZCvX2N9ibdx1Ek9rrV
yhfp2qbPKtHklTH5YMxZzEhrYyHJx5BRWtdoODAKiHCrmVWES1rdNpeNtjY3eDQcHb92biSGU/uu
js0bVy+iy8myH2XRUB/B/59AfUbB9AUA4ti02HAOw5zPAcxa+UJ+aL7x66nqNyYGdfuKcdCrlWbe
K/AWOfZaN120eBK+xERbbqOhsXRU0p7Yal3vgwf76/OQInOIB5+/5sxq0qAbZ9TjEbNKQjqWQ0Hq
/GWOtcsDvYPaygXPHS5m63vPLdu9jWnOk2fI8XOJuvKWYARBKo6BGYk1zJT1bjIC1IJyftEzLLya
Yiiu0IpOz4Q2lOeSNKZrtAvmA00AM6Wuo8WcG92+mAhovTFHGsOobr2bNGnLZ1IVptt2QY43p3F/
NXeNc6nPlNNd49sXWU0XpjcYSdZL79zXmADgtbyoAxU2khxbIJzdNBj7ICYwZH/bKuGWuCjKDO8y
ciRC5v/VbpQTqvIEv9ZNjPHEPS4l6VdbOd1BH9mEMmRne5YGw0vHt3f1gqFhX01REXZ10oWcKtZ2
EFZzkRONlAIkNfGDouKLNtGY85m2jJ0w9aE8M1JUJ75t9GAgKzgt2dJcMDtYghy/vibAoUOkG7tI
/aNHxbCr0tRhIhghgyVeeNfTS2xrEWl7nFXQpJSOyZoAJaTN9TGwEUvbHr93lXHjLTuJ3GXrykG2
uKTlfjCioYiZl6gZDRQOymXeNi9T0/dsY2N2S+gJgHcqlqBnF/icJL7aVqPrHrCNHL/BkVY7A9bJ
xVvPNFUJai4PksVzl1X6S++WDBxzavfXzmdCvnQzw1td0PCuLZZROvZ9EdMbwRpBvapsd+2CYTR2
Hrg20WeUo6xhxdPF8Zas7HUys16S2R/ICijMGAyLQe1u5iuwlvXdR3fuu5Dalz9qtaa2fZMMvrXz
RodGCVSY0hdn1ccR16r9mzCSjlxuE6UL7Fox1ZkaYEwxr8V+NTxjfdMfkWV5Ga7DqY1BaSYO6bR6
AC/teOUDOtOtrvq3FtOqs5PN41nXeiwbmZbNhwps39hgnW8eW8J3UX94Y3FKO51ewK2cflgxcnVA
g8oXxjAKMXcCVKDPnXh6m9Qm1orMvNE57dpDmDOtgjtVD1w2ASQ5zYjRNnpLQ/smVasTB0qXNvPT
eyaM+WrVfg25GX996wiztVstWse+kHoFLdPpoDE2uGfy9mvenmq0PZq1lj0SKe7jEtSAQyA4wgIT
9abXgyxEb/jReth1PhOQN8/fyQHtMXVap8pnHIOvw3xjtov1rOMMucUPUGEphOxYsaIDSFz9lvlR
+S3lDD8y9+0euszBvTjyohsn1nBySgef3CPGOI4FeTRp63Lvtabz1FOQ9rg7G/Iyn8po+d75GVhl
3aDrQbelifHbWErtQ0FCDAhOn+qhpzl//U5ZP8vXRfBlZ8ucdsLC7Rg8RHuIZMYmY66ThdyAmm7P
yady6LxbvxrnnSYG+6M5LNbHsdWsj6ldL1ecVM4ubmItXJJEC8EWwBClrM5497R3FfT5rdGiHtAy
MnTfnnpvM5mvOs+7xrxkJ8qy4uDr0gu7ZYbaYMYSlJhpYrqqi91sV+LCZYayLf20PxZLb27rptCB
i4TFS+xi0zHQR19LT4+OjPwZu7ytZQyRYfloFiENdCgXykvmK7cr5ZYxBnbGVj82CJzL7Fo0aXF0
QJaffDyW9j1yKdJUEw5DoSx+fgVhGe9+ddYbALBo8s0C4QE9va30FZaA8pBhwcWmsBwxxSqv3Vap
MKnsIQJHqJdHAbfH3pQKO0Y1LB2gW+Zf5v6SbobMTa/NLNZ2hPqA1g4Ed0A8mG90dwJXbOv5mjgu
jm43Lvu921RAE7MqsDxD64GRrKfHPlaW+XjEQkwxU7A6BmB9XuoBCsnqYYCJthvYcKiBGAhd6JbR
XzfAhsCezggrGgBnmfT61MAh2UH31fBUzUrt4bsXg1eMVMyWiefOCAoo3qSWvV2nmOSs3ExvbED8
sefcg0Tkj+J/2DuTJbeVLcv+SlrN8QyAox3UBARJkBGh6BWSJjC16AFH33x9LUS+vCkxWEFT1TTN
Mp9Zvry6EECH4/g5e69Nq3VbQPg+CjfRvr2KIYyCAbcxjngCCQbvvSnB5q4Yq2aIqfE2QR3KlAu9
T5PZoFxHY946RFQenFmnVSLmAaFM4VrDRFYXSh6vbMVyr1qMQwhMhlO7Cfk/ngyljuAe09m57juY
6SH/6F0qNOid1VKHQaulxj6B3HJIndDaj+RXrHd0a8cTSXAuCASssPgx+6R41Kes2TK7LreLjJV9
Z1ZdQ8TRrH+Zy9lJ+TbUj2IQiOWyRLliYnbXy9n2KoM5xJgqPx0ADDvNKD/hide8PJ3Da24j83O1
Yuc0o7bZAU8YtxVtmD0oZGhw1CVXiH8a5GG1aoMVjmMGVWax6eL5TqcXAdDTKr7bpfKdnt/thH1m
p09jsdZt9cGJbUJCluRprOJlA545Ctit9jyINV2TvOmIOT5zMOeTUqJ6x0kDtRkwQOg7YxR5mWDg
oDodM3ZTGqCBJfdbStOgqtJBozqSEaEMb2QZR5jcI7JGIdGAuBBDj5cmBXndD2aQYTtaw0enYTs5
S/Uo0cVjdYwQRHmFHl/FqSXvyjKTn5Qog8utz8VnlFwM4wYbhZiGTMbPHXhL/TAvR2CpGd7NuA+U
ODMZDEa1cWc4zXIH3q15lBGQYRQANvO/qQGSvFjWdrKbcBM2cbzPXRLIhzrjSE5oyjFKtZkGewdp
oFmKK81VRACZyHQbf6wiMTIi6qcsu2rLb5T32mf4JM6N5vYdoW26Wd0PdYqXSq/68S5c5urQzXSZ
UwWgducgidCLAqBWRopcxNCFX9GfQvObERv1uBkAt94aWpfel2ZX7cAwNZ+thvrKm7RY/zA7bvcZ
6L59zIykfAlnmzy6uuzFR3X9QlpaIWl5O3EwlWV/FSeOcRMXbfdSdpA3QFSPx9yMhquRILfvnZEi
NYiJUMAF1YV3gy2LH0Vrq5vB0oyvDFMqnVdE2kcNJ9B109FOt/AL0OwcSoOzbosdaVY641mUNvEc
IYxpLxmG+EOlzD+zwXY+6ZVdMtRfnA0R98sOsVa6SYcCgLlJQOSmgTTQe70yYaSbG3ayNE+DFNgj
/BFb5efla3sED1YgIxULBi0HZqdc/DYpnpScuRRYRA94Y+fRuHF8MiM5FGvypRGpgHpHX5epsU26
m0llvAfFXDxVkPmuuyXXD03DBJd6vkAfIZiZSqdXAjJklCLguGQpP+cuRzEyNuZB6y3nY6fUpce5
09lzihk9KCnhM93Q7pqPYn5HqZh+nYBoP6d1Vn+SvQSoJxVw914SErS9HyozhDGVUdIYBPDeG0Ib
SwLX6VGSDaGvnMgxPQ56/xPEGTM82jvXk+uUV4LK9nspVQuDl422Xsk+LNWQA6wUSr7vkBxtmApV
16AORlCItew+MMWPPqQUQ15q5Gm7dRyzRvADLbJtUv2B9/9HV8JNhOk7uF5v62Bgwm45ulXb32WY
KUibzOOPUwM6X50x02llEd634Ma/CUV+IRJz/IIq6nHp0XPtbPquvkLLdZ/WCzu7VMSGVy1/xN45
dhv0Yc2DqRJRtCE4ckcYgLpbhqGnPxwbgeJUxj7GtHitZxZN1qzp8aoVLmfTVI++0YKGaMdO6JlC
iRg6T/YTRx2+JygUv4SFrfok573AOB+vVKnpe/4tMBKnuns0EuOHnTvN7VB1M66WcNgRPu4kPLc5
vXHdhQxKQuTA4DjOvo5ScK6Ky0MRof1iD7HxlAxVw1A14YVtXDB7JTXVHFuwFhVz34lYv+MM8nFl
099OcrGONRIzrxs7ayvzMvxaueRa5DTGA6UWKYhswJDMYjnF6A3V7YStEar1WD4ATIyocJV7ULDd
oXPm4j5MFOvOrtXIt1JL/wD3TPzSorIkb2SU26ZPomNYxv1taU7xdW5m5qMhkTahZFxCpf9MdjNT
q6zdF2y320EKiQF1Uu/DsLeCfERVTLZttZ8HkT927LheP62xge6g7pu8f4p64gAmW7WOIqrmfTc2
X0An2UEaxXyxKASPbKRKUAh3uKaUs48jDAPIiHVG/VuVv/oOnK6fd/KbQPz7uXW6HhVAhNL0G/DG
VL3SZB8SDRWmPt0SwjCiVn/qdWWaNwoZV+6HBFKkvgFRXU+eaCoJErucyOF04obxOiGgT2XhlsgQ
ZncfJ6uanxbWEzLIn9OEyFDFz8g8WjRHdRm/2yanBhPYGXmyJoekGkXBojE+KxJX23KcCBSEKUfe
fxPigvWxQFGzMUKCSakKc592x/cWDo5f4Z1E5sD3dR7HoJ+srzZHkCldrs1GvaeGsuic0SZSekf7
brj5eGVUAPCtGlu6moHXjkItGFwl/BVbwrzDF6zft5P7q54M5WPEq/cMk6OJfbOtauZjzRT6raPZ
nlKa1V51J4I8k7r0sf8OnoMo+YJR4W0XFAOfTegNmVAayewnvVZryvVyAG0cjAb9u0GhGZfIijVZ
7zmPFxeU5m86uzB2MAxpiPghoFmn0Wz2ZE7USXYTzFXEkBadtJcUNoknkcwveE/OXQq7GURqU4cj
fapoV1tL0n7UuLHYiZ7I9uGTQfrGjdoN2QXrzqnFBOY1zjZsexjWXa548gy1zFTnXHCpsin76yzv
iDluQOuFLF7iiqdiXw0srvc72OfuT9eAFdGHM/FvnFzUTEKM3xWu7TnjKepo0TwLeimqMv7j/Uud
2njW++OFZoRhYxc0TnPaMzb/RUqlCYoZLoSXhwoEltpJD5lORzOn/XEnZ40OYr7ENz1JLReuf2r8
eL2+AJqBE3Wd0Zx06ufIkDGBsm3gFADHKLpWy/T4/P5NnuCfGAeAfIJ+56y+NpWxwJ/jgEnjc9HB
sAm6jtatPcZUEZEtwg+5TiTsMuuTN/Qu8R8NRfL7lz63fgS0U6y2DG+0dQr2+yTCNY1Ji3TRrE2S
GQ2a2UX0VWgE24qa1x5aG1IMYuI43r/sukJ+93y83rGhUpvzyxLHxejr98uK1rUqaJpNYNewWrRi
eLZQnAQRARiea7N+37/cuQWLURhvjbHyG04D5aOmVjX0QFyu7cynWq/3HP6nbU2KwIVd5o2p5vXO
XKyfnMDZaE6T3Nxl+fdvaS39+L19XZtz2P+YOtamQnYCfgn0LpazqF/jcG0mjbTi37/dc4uWeG2L
VAiBB/XNS2OLjqQjtUGXHxn3JtlDNzJii33/KuceKj/hOr5SGXyeumsNPCm9UbD1vO4CQxoyinCB
O2sG6d/vX+rcDRmvQacwJxkxrn+V3+Zl2dSXw5yPbKhjnfto574AC/zy/3eNk00tMSER8KFuAkTU
N4vV7A2nuOR4W9+m02XP+oPyxlI038T8uW7qwNzrmkBSu95EvaofdaAdxEqPyadYYYdBoqTeRg1j
FnKt1AMGvks72ttXT2BKZoQiiOZ7G/ZomBL5YAU0L9KaHPJFZ21GLauvcyVF+SPd0v/b58r1SKlx
qaPwYp++ezXHKmfG9BMU5USBYs33xCjbF0qJt2tRMEOHRkprV0coe7KDupHWLU2W10HSRT2MrSrZ
4Cm4BvNzyVN+5krchGMSKKvha7JPlonbJgnBuE4VsLWhWlLaKzHbT7JJP77/2M78TJptQOTkt2Ln
MtaN+7clb8kiE25jV8GSqNsm/6o4ZK5k5Sq4Or5/Jf3tNxbg1W+XOjHg0aOyVucGViFCxX2jNIiX
G+0Oe6w7YMkayuV5NqnHTOYfjV8bdPdVIC2fLY6s227Ru23K9Hevt7TRikbQAC8MBF+mk8pjJyaE
5mO83IQ550CjLgViUaZFnKu6ba53aXe0B5BiY9XTwZ7x7W5os6XeaCXLhRs9BYzxneULzlxP5QXQ
8K6cfOwIblOES44EFry4e3GLUoUn7jzMUMK/FktvH/s8Z36ao0TC676zs5meyWQdLHxBiclkVqtl
hpj4uQg5GHVWjMy/ANflgCilsVRUWb1tEYkTWCFs7GWpQIc5Vmi0BqDOSqr0m4kwhoDZ9uh3HR49
rpP6tPDs68xAy5BmbriZ2K9JwyHxzY4m32CDcXlausK5cWnVb/Yq7Hp/BZxZazp+fhQcfLMo+U/W
WlgMNdXHzHNJlfZ60Fxx4FefgihtEMlPoRiD9y/4tuABeQYH2MTBA8HjtODBkzAMoyyqwHU6Awdv
BZgzarprS8huHzpRdx3Ten0ycC1eytp8swMLqrk1ohktztszRxPNgwI/tcQ9OM+fBmvUvsDJ1J4w
qqc///omEXiwG9Hr4H9PS0fmopw3574MiqFhKoKhAyig7FGNpmVzsECjOpuWATsYIJ2m/fsXP7NN
UVeRJQq1iod8aj23Ca2n7VSWQRuCsqtHMGur1xtAcPPXZYCxblIg89bjFbGjf25U9IDaCONoHmA5
epnnNQYLrCtvkRB/vUwpNxBMIYzi9PHGLy5bEnaioc/RFfSjv1g0XkV6O46mtaPx9ONvH6ChCm5M
h1PIFPn0s0XEqSyNHO4+shoRYOctK2aIzHTaXGSXiBZvX0AuRmlDaWAy0D79fNVoQ2KrL7gzxXiK
hfKCPe1HOoknBIEXapD1Xf6zBOFSHEstbo09/zT+l1CuZC4VhBjYEreCXqlbgYS182HxltXNQ+7f
hQVy/ooupSgQLF6608+LIW0HQ3IW1NpwJJTja0V0qWgyUhBgs3hxr1///U9H4b2i04BaMO39c0Wa
0FZw39pZoPT9cc6HwDCy28RSL1zmbVFqqCaOdYM0TaqP04bC4KhTkvCvDgZFXw3hpXGQE1/E92/m
7VbJVTSVYgOUg0Xd+OfN4JCZSsLqs6ARdLTo9KApJbihtO7TumOgDgxYzJcSiVdu3ptVsm4c6NtN
yAynaAYySnAAxDQTXBMf+5i7tOFKopVvJpcp/VIyxG7nlaWKYS6Dyrlg/Shb1d53E/GOOXPk3UhZ
tMxm/YAQF7qAlBQHa1lQryYEZHHWs0u8TYAj0Lywx5/9YQB/sOI0PEOnPwyShDhnspEHdKfLbTqD
r1Ym+pzv/zBvd1h+mJXP52qujvzxpOQsjJrPSFTlQdnZJNxWQ6Bm2pNjd5eqlnM/BdxRVJWAJzjD
/rkA4K2KUtakT+mTFAhZwvgwWeq0e/9uzu1A8AppwwEapNmxPtPfys0FbNEU9UqGeAhHy2DzmcIA
iKa+zb+h1//7KpozIzJRPhkrI+n0hIr33RoQXGWcHcMf67NrEuu+aMKX9+/q3MsDjNEiqoD+DQiW
P+9qakl1Xypenjwxnbts1hixheYPhi3VrolM5zuBnOmBbmF74VN1bs97BUDSODpz6KF1qsbCGLIg
ivTbrlRwUEAJTj/KdHnkRbxwtXMLnmMP0QkGJ8s3TTJgCEhIsS4HMpLZvrBM+37UcWW+/zDf8Frg
H6k8RPjShiaQOZ/sq26vT71Jyz0gR0b9mBDUuVNQHHthKoac2Zw9PqeaU236qhtu67nMPpi5Lfax
g6ZzwcTGYDmVvlbjMcefgR6j79NLp1vt7JO3V446OH5AOCc/eRO2qjkWBV+byWBM0NVftc6FVCic
9pDYzks/0Z2wZcwQowR/m40D8Fm3+hKj6Fis1X05FsaBLpLrWUQsEFTMfbz/IM+8a8y0KUFtElHX
+vDPVZnb/B3A7FcBodI/5KJ1O1Uipgxz9Cvz1/evdeZxaK8aY1KZaRCfljE69AkV5iOlfaj9UGk4
+IWpfoVOXAa2W6aYtKzuQoVx5qXTNCZ2VDR8sd609Ycmn6eG6INgTM1PcRJB40C1wxyjWTyBO/O5
bsbaR40xBH9/rzDf3LUjRYF4ulMaoDKTxmmrgLPaBzx+JA40+T3d+Ahna/RxdghCev+K535JSjba
ALrG6fcUiMa7ggmU+F7C56J6M2sDqoRSdPcj0IOgIELqwvXOfHO4QWoowYeNYvHkDSzCxoiTikc7
DeD6c6MZfXj4tS9QxP6/XAoaN1EeFIzguv5cpNI2kq4oOaJpJBjdmXmNW9PurKuk17QL29e5NSp4
oVYfwtrpP/mSDkjiyoXOQNAW/RNUj5+mWT8B82y8JKrvHUztf304YgPDdKEDImN8cvoCahOzNr1d
ymBZweeqPT40feNL+gAXLnRmY6alrprwjShDCL85eYgLbj1ytsogj8wXciP2zlI/vb8EX/n4JwX9
H9c4WRNrUmRqGFwDQb/mGUkijyBqzAe9t4DI5GPLU1SxRo2NhDaWRs/V2NiIhZjV9k6T0fzrUUOW
CZNeY0IBR7YgwAbc0InomiNRLvG97kbTppxxaIVSLfdFiziL0+28QQYbHmKTzIxFJXXY1FaaUcr4
/mFxgc+rpQZPoyraZq8OUH05QE3RbZqrVIfVag7PkuY2nux4DxV4huCPRHMQcXEzKM0QOJn7lFRZ
u+EJZ7uCXhFZOQgFA8SJUHTHRW5D4sYRC2fjdWWQcT0mab97//GeW5uGZtsa60SslNI/f0HQJ3U3
W6xNZMJf66n76sTy1hDKThQVploSCN+/3rk3nJqbYo/2PQOhk+uZ8VzWguCyoKvjtef0YdSzw9iV
F4rXty2/lXiqCxp/9AgI1/3ztgCOxPCg3TJARH4viQJAM+h8r7NnhtA3CFLIvtW/RE154cgkzl+X
Li1PlMP1aUHmSjBYcjTpiVTz8imeoDY7jaHcY3RR8y2aGc44NamV2y4baj8vEQkCtWAjr/XhYKLy
N9NROQiVCA2tM8pNiDCUBSf3zDuZYLvpN1MbOKhPSAFB0kS+22kWvRd78SMtfNQzfPzOYtYezkeD
2OwFe17K3wf0g/yJ50O7S8kr3cM9q3c4uvjvi8XckMiUbm3YBR9rYV76Kc794hYAWii3tBnECh3/
vfJO1NYsymwoAwBiM9Mlj2CCfaZ1w4WVdW4v+u06p4XRIAe4+WCvAod03U1Jv2FTxPH2/eV77oNo
QetjrsC8DSrpnzej1qQU1WCbAoZOEPdXy6Kqv1RZjKa+nS+Yzs5ejH4lZxaw62/KXqthMypz3hUl
tgpOosse2s8OBSha6i658PjObQQWbX++Flj23hS/+TwLK0VFFTRpcw8QzSJ+fX6p8uYnwQT3RWxd
eJLauXWxzrw5wCIhsE89Yksrc54vdVo65dBEFl07OkszHnR68X4llDgwZI3jW7riIVHDOJgjTA1R
lZQ3TuRkO7cy5mcbSxD2jJCE3wvP4+xfjw2RNhL9W8bXf/7S4xS2ShZT5oy1/Cnc6GOsD4+5QEfy
/oo6ex2bzAkqSmu1zP15nXYgClKixws4iUq6Od3XclZGv+qbCx/Sc2XriralxbL+h33yHorRxcGB
9jLo8IzELRLXsbxvKvOYOtotGP2nIncvNCrOLeDfLnlasK45ymj01CJQxmkf9dVP18gRt1vHphou
nDnEufW7grjpRYPbppf053PsRseQy2QXbDP6/KWL5S+YgNYGFI6zoX1L9DF8gE3BjrxN6tVroGir
MrNB9Afa6AXce/wS1lCteh3HAq42fEZx1zxGiwv+tyQkEjK7s5vs0fnomOyaAK1aBFNKO/lLtrY2
K/2XOurYWeAhTFL9klb9B6Q4cttR8iXOMJLNLJJtX8z6o0R0zcdeNy+spnNPwV2durQ4WLen0/k8
l21b4k8IFrkclm7RvE41XjCPX9EzfemSebxwwXM/8erMes1DhCJ88thlSgppTTEUJDXMgUH2hNO9
0glEBFzHa1dN+vsvzKt24qQgRDFDoJjO68Ix8+SSkTLnTEnzIrCKxd3EY289GrE2EO06m1dxlecf
4aHBITBQTr7aBV6z84qe5KgOSd9eGUHrXXgMZ547xcZqgQYOz3Hi5MjrWrMDB0XkAehIYxs3s3VT
xpSNc1q1Lynw6ABd5LcLD+JMExNVAl2fdde235x9o8lcZDjwRrdLiJRVRMYOQarYkdXd7mEuE3hl
kUwI7G/rRk28mZnJ4LwwLqGIxZk9bPWFI8eAmc2gTf/z3VORRhACnRT4llMwKq++hkSAvkBbXZpX
PBn70KWokbFYQSnLaSJrSsEcFZ7IcDeKUd3Ncwhu4pUv3y3qJ8piAv5GlhSOqWyHqM/cI8n/SRQD
6UbqsDWsNN6iFTb8Rim7ILZqezvFve070ZVeZeIxE+V0y2uLCY2UyOUldnr3mKv2ZxUo2IWD+bn7
ZwKGB91eJ/SnjSPabWnedoL7z7PpEUwpWlRrSl4STYl37//o5y6F8BqtAW50PhsnBQhDJ3jk62cJ
CGnsy9pZ3XxEdB7dOI9e3r/W6+92+qat3V/B6ZXP4Onxv1SsvB+LhMPBAIzH6xgYY/ZaDG0fymqA
sZprV1qlhnfdpI8fdF2J7vVOgVsicrmXJTiX17/Q/+AbLuAbVsQ/n+t/UAJv8Q1VSV1A6+zna+zF
4cf//l///jP/FWqrkkXBZsHC4aOggSL+B+BAl4WYijVpAl4XrTSdt/e/on/cfyEl4P+FQBGdJwrB
/yY4GP8SFiBF9C4qM1He/L8hOKDEZ4v4bampENoptvgfwRyI7uPJul5DF8nEm+NbW0pXI5++UNBI
xLq5MWsrmwObdxobVRbFJNQkQt5EOhjcPIniH22I1wVGZqHLjUO0BUzOpYaAVlHEfl8a3d0WJa4N
zyjkfF3VWZO/JLRjrqt2UX+kIppcT8N/gMiZIfDsFwro1D1q8eoZjYitH3DxDsNxEkkz3jTSKrfM
jYCDzjpAk2y2shupAXbT+pAgjVm5Zn+RBNlCDt1oabkgnZ+bL0Ov43DVY6ifw4R9dabo+om6rkd9
uO7brhPGBO6NpRlvDCtObiicRoySvR0o9G4OQ1Wk0muScsIJo+z1tNf9SndfxnKiAa1g4d0U0Yo8
n+clfZnMVm5Ej0a9n6fr2NUS9I+L1miaDxAw7Py+ykFTepgxTYweJWG/OpU+ZDTyiagZ+OV5yurS
a3eJnphHTKHtXQtu07oaNdv8zhOZryBRpWHzRE95OXSNgYH/ym6iKdvyuYN9O1qT3DeOJPJbZ3e4
qfBNJEbOFjnTXS131oKzTduMRhx3IqBfjCd52rSZHHr7akE937jLRmvphU7bMc76NB48vmJAdjAY
Zpo7YGWmH2qh4tEYK2YHRDe2LYlnMo3PA5Ozh7bFkZ1Tlkw/kNrL9Ncay/mL7wxosw96ybFUe7Rh
de6sLrHJRpd2aH+SY94bcHbR4Y+EeBytspc8qCYL+X7mICESwy0FgqXsXtMq4HEJTlmMAeMtPefB
U5MkZVlOGQBAmVF0Ii88OmlWbTHmg7OC6r2HqXirJXJ66KzeSPxQyYF+gVYlQa3uoqPjdDapVIKn
vdGxygVqqYISyqluDpSvzQ54avu1IvH4u46cVuAqay3Ta0BLe50DM42Q97QRjCtd7dgKstQNEeVH
iLWpBuyx/xKnxtBtlsow79aOsoltTkY0Qwz1KkqNYldMRIgMAtOazeVuckQrUOu06b6sOo2PcgZd
xdBIiStqZ+w9hMpwkrSoHledx+A7mVUehlE1PyRdmOoeTAzj2nLS5ViGi+oxiZt9kvO+8ndMd45a
aLs+jz5YMXl6fm9Y1+iHWzonWfglbmKX7toy7CXIi22GK/LYa7Z8TtvlAyQJ835d2bchlEHfVgWm
uFq7WVJ79ojl6nCd43JYPaR4r4VUf1XMCm4rM4s+RTJZrpraoK02ZHnQ5hZI18SK9mk6ZPswAXsb
1rL9oY80EaXVuI+RoVDwk0Zw7WT2x0VXYTelNSLiEELxMpjXMqkV/DXt+GLWFaahFEPT9ZQI/TOW
CpSxPcl9EYNmVTxQ15I5hYnyl2I7MQZDnsYuWzDW9l3+nTOxuyF7p3V8pZ9r18sGy3iURBSCebSH
6rvhrOjL1MBjUmWN+a0r1ixHt235d0jlkJMivBGYpr26H0iGUa3qmE11gTQmTbfhkBJwVUZOQJgW
uX0SDJjXW1O668wI/7Tdd8mV5sb9UxfTO815Pk/tVN+zrKsH4CLX7hgrGzML3QBmisReL2r76DRK
4noc7pwf+PbiOzd3Ekg5VfnDTlQX1+WMHUoWzEkB0xmkcqoacLr0oSsa5zCLYfIzVvejplSy8LRx
1gO3F+Fm7JZnR8UyPU9mZHu2XScf0nxgZ+9V8QXvJiequFfIvkCS64OGMz+bgIt9ATbtAehUsjHs
ZnzJYs5ppkjJhswl0pbBnr4rUzlsB110v6KMbmBm1oAEwOhDEtXFJ71cittFS9zbAR/l3YxdZKfl
UXenN428oiuqrmbJJdu0NTKPXQWUfovFRP3qcP7xDQRuDyDgqm4zj7HYxGmvePgPo1+ANtSgHCDv
Cr1bFCQ+jYtkCmxx3M0DiYxRPPolMMEDMlqS45zButHrJQK1oYidEWn6c1S7Ep+PGR8rOCV3NT4m
v6vVgSfrxvNPvI3dI13rOt2QOBD7Le6JGkPi6hSbasvTtEE/LLAq+g3BTD+LIhFbbapc+uV6dcPo
MN0oom6ul7Ia73OsxBTL7k09MOHy7Bm0x0HglruJVQ3QtF6nX/J20J9SWhc3tnTmRxUMMTJwK3Yf
DHeCWel006GawsTwqtBYvZiJegs2MXsp3Kp+iZyyuSv7PPwoszC56ifcSfHoLM9YUWe4YlW6B2sw
Q/fAlUgCVRv7BndbbaZOV7tDmS8YlCO7fyaLSQWwabSlryRmueGEDOJdjdW7urUjsbWdsDqWKNG7
TZGR+WCmcwF5vdH0LW45wXPsxk/GZJueOcQWDKICYHdah8tRSzTrO+IYVdlUYZlAeCbzzkpV92Ve
zDZQjYUPvVOqAE/aqE12FlKtazuR8im0iab3FLMhAC4i/MnA6ztd94RR7FrJQOM/ZzH/UxxfKo7x
6VCy/t+L4w8/x/+4+Tkl36s/6uP//GP/1McQyWixor5HeMdEkD7HvwFnmkoVbFIcc66l3mVg/E99
LGz+EHJLXPOMUGw8Sv/Ux0L7F3owOsQ0vO1VZOf8TX1sruXv7+Xx2v9FIYV+FZUMppWTnkdN8YTj
oUyvGx1h51dEtquJ07A7g0BAl4xXT4yYXWeGWlVbKIdKJ5WtAbJkl0E1JvgxlHb+0YioLzaKKk04
TvOwXE2lZf+sm9z2E8wWzVIj9oks6gn8RuNsPCptTMBihDtH1/ke5pB1ck+dI8c2t9nqO3dv1USB
zTVU/aABhbC6Rs6Pomyg/Fjj0KmfczHmCfZAQ9F73MmVWhbHxFHABzk2hu6BzyOMpWgxM3yX1lDW
0nmMdXupRmAHHLn1rVYYiN89uOsFaA4619rWSTliqi9JbXdLvy/l4OBFbFUEz1eJlmT9dlHr77GC
zd+u5Xxn6nlpb5Z5TPmjqB6WLxxO7eQ/05D+5wW8+AJSsbz7AlYY2f/D/wrl+88jKs0r/uC/X0HX
+pfJy8UhC68mx9A/0mnXJEUOr6q+Nj0Q7P3zChqvR1RrHY+onESRRP7zChom0EK88//gB//uiPra
IP/vd5DGFkpImjuMKngTGbCfdLmgD8rWmmz9ekGTHC0QUaO5A7SpqzR22xtc++5WFjacj8ExgRw7
hlg+KyCnSLZNtKAdpHIdAkjczjXUa9qm8Dqrpb2pojKIG9EfnXq0fSN3rauqL5VHcgckjt1IueoS
8jSkQTzi4MjpOYVYUHp9lSp7TdaQtFtKUYvjDgyfRdvpdZ2U0GBDgXscvT1/b76qZhSA5rqxRNEc
afWQKlKH93BVbqeWtFGe43o+1oIaSzpgQycj9tE6akboh33m+nFU/+hN0nn7VLYbBN/pphHlfBM2
UbQdO9WfBpUXzkq8Om+hpqDo3M1kzu9N0gWAa+h7PLflizsP6baVGckwOZiLqbkF22JsoVF0X/EN
iR10e2cjTYm1q7C4fkFNypMy/K503GBu++TBhivtFxotVZnp0FGrea1j5YDSMr1tZlfd1C1AsAJc
mtfTRfYMFV1hzBbvRwlV/LiS+gbCYY9ZYt/Emht6migeXLUYocTbe5fMc46vGdoCCPSzC+WUA5Tq
66EKLC/VNsywP5rdMG8GTjZbSsrO7yhX/Xzuo01jKtY2d/pvRUshOk3FUZZaciUbIr8FR1lygXYK
2uudueA8Jn5J8ZiC2wyFrcAN3WM3V+rGyeCpJvjOPzIwqDzGwSb1JdU2MR3TDj+q6ykgHw5g+NMn
O+UA3mrO4Ns2U9120syd3iqz306qAcDBRJfmRPuphyNSc7Lfgjr/IidpXNUK1XcZFuiXRO33bTNC
ror2sejtFXrAfDpXtllaP1Wt9dGZlutUH22AYZDZlRLXjqYu8d6WxdfFTL+g1jX2KUxGACzjSqhI
lWOtuz9h6BNBMgC3ZU2gepk8a2RJOE2EGiwFxxFlM3FGYU5iB9kJAIM2MKZUUCHmodZT7ctsLNom
a1oyKrJvy2xM9HkduU0TvnZmGRWbBbmuxyEaMDZZT74dSSOIF85YRjxPGzXnv8u05hNouYKYFzzg
1JEDmIi53msOv2AlXGNnpVhPQ5E+N7oV3UByKHbC+Ra5rXrEV1BvTElUBq3zAkCNFRvknSTJQzFk
DhkGJAukWTzvJaf4J7WcHJ8xQfaw0L71SV6/absm39EEGLeU5NYOnHXhmxh5tsRER16nK+pdwsd3
qzJH2mqtE6NOyHSfvkjqQem2DpoOVSWJnCHQ9ejQkW581UKB8hW+8s+9CR6ux0jn60ZqQ/F3Rx+F
IPWyiUusNVP1eQ45dHUKmdg4YZYdwzF74/Y0ejjDlI+ZIua7UPbqUeva0fRciwbUZmT6ubWkM/pT
VxCmnZfZVszIXfir9tc2GBv+QeW6BLK2rzLrg2Jk35IBy1BaOvlhqO0IqPJAlMHC85RLawY2yc60
7tRfUxgzIRsZPRKto3up1T2qTnLAA2kxArbJkW7MB6Ja6u2oimobu1PtLeOK7jNItNZr9zsH5YeE
7k6o9Xc5+imQ8wnk0ET5iQR73uUNx/vOvk5G/vkW69ZogTEpjbLc2fCwNkXTSn8mtNCLscJh6Ey+
1hWnychZHuFGTwEE7sjLMwqU0em7jYbDD1RApftNSZNKjazmZtb/D3tn1ts2ksTxrxLMuwTxJheY
AVaX7Ti2E8dxNvMiaGxFpMT7EEV9+v21SCUi7VzTBkZYLDEvE8nF7lJ33fUva1oE6txJtBikKjDk
N0HG8BYVhJ7AcnCcekP6E1d4lMliw2w94IGYFG3QNHU28IkKEalZT1e+upnQhpUNq3wdj0snsM9d
jTCFr/5J1e4bsDFXF5mxvbfLDA+YcNfIrzTzohh44R3oEh99pt6M49hamG6JezXz8lG59O9Upbi0
9Dy9jm2mQNBXPTSiyL8icTYkLP/Wd2fheKa59miWJJ/TtBgQgWKMlLErojOKrYhKAao+SYBgeCP6
Us/0LcPoGN3nnPsrah4090+H3M5dpVfnEUhXlzvmH0yZXsiELdvfjLc2bwx3u7tko3tvgVN7s1JQ
QlvGaw/XJfHdtbL0p2lhAFQQGO9jMebUzBPvskqyC7qZmQe60XoEsgp16LuoF5fpBp9IrvwHjNTi
3Kqsx6gA4IUBw+60UPPybBtue9MlWI8jizkNN7m/eTtYAkWS0DHNwsurGBDJUW4QIw5mt0C3RxM6
8KaAapLsBUT9QnF7HwsHWK2EeKFG1AhZWBQX9maXImsYE1HNZiYYFVvvtbvRS/LHSLnS7hlActpg
5PsqQeOdZkyXVgkylB9r9MLFytnSWn0sN55xsevZd1WeXWZr5p3HveVnWv+t137oz6Y9BjcN9dhU
pgA42BMF5NfXdjxggBWIRETMotk0NdNoTNnaTgv/8s0szD9QvzjLsJxBk6XOaVv2PEZBbfPEjsr7
nKl6lnBgzWzlDxNOX2DfAG7llPHQctW1uGTRClB+7TxRI1q3qBg21dkHrSjBJGfoXJVm9nICbgbS
m4olYhQeAP3qzLjV9ABP4RNAdOEufE0jb2Y5oxWAL/jOzNvwei7DiOJ0l6b/N6/rbM0PzGuNBi2M
2m/7t++BknrOvG7+8Kt5zVGnBRKIyEMu54uHi3lt6jRMA+xNV92RhytsaNHYZGui8F4TjekHCG+1
r1O+h1soCqHAxDZ/xcEFDKLr4UJCJTWlmCQcRaaFz48aNJwBZ3o2S3qXuq5s3uEJB5MdeuAi8Hfr
iSXaCgfMnbull3dzRshmN1E2FRikiu2Ol+uovKvWZnCpZfiBSpLb2LqDjUHl/iqkh1VZjSzikpN1
vrxdxto5I9w24PSljAvTw/uyWL8tVT1HMi1tZlypzPcBiXo0y3SCmkFIYIfxP0tEia++z8PEHcax
ijupLYNrnfL6u1ADyyjDFx9XReo/DnrFsLK1D6to9Zl+T5CbZ8U7hsLkt6vINM6S0mCInrYqgluP
gVSvseuSy8pyN2QykgBUK23njVd+uH1TAWR5EYBxMlmtdjlzZGbONM8KjTbaaGeOl7DzOjVpoBoC
2Tcbb7ZbwqfWNtFcIqxhRc1qOpgMYp3pWUZivBmk9rnvq7fxAAgcLXeUK/Iol8wsDJjZ4BRIklyd
rJmhOEwSezbNB3EASDZxNBuUfrBW1iXzpABYAqxuxI8VXO5yfT21jJ71OliRrJhFMwYp6FY83arL
LSIp1BTSd9l2OQG95H1ihMm4rNx7pyKOWQaGeUEHw+ZTqICJ5pJSGg8qLZpdx2mlDoDpdj0wPhNm
RAwugdDUdu/DVFvj2ntlZPce1v5WsXZM+Ct6TMVDzKXDIiSjN8Lq0TegG+ZJPswJ890mWmhfO0uH
yRalnQA3kFabpDwL1Cw9Vy1je2YFYRgOPUW3brZBmN/2rJwReBgTgZsz+yTTNsN86RlvrHU6GK2U
LbB3vTVjJYdYtYE/XBX6+rpXkZMEdzPYbvEMo1r+RY04XNfSEUJCVsa15LRmYS7kqJCpaS1fHaDL
hLhlaHO6Kt/N8nVwFiaRbS1vNAt8r3IKuuKg2J3puzjNb52sUivzQzkossH73qYykdgkdPyAmSwC
jlyd0npvbz1AEk2qsLZXzOSo4mSKIgyLkeIPlI8RruG7cpvsKJJYMVpxiqO6AumwR2M2FUo4j70i
y5yJR1fxPSCAArhrZwE2l5vB9mqtAPcyDJ0EFM5lshszI292G/puj+SjZaDEV+vYvQfzex1c91aV
qozIwA5uAIMwN1OfCbPAWSduFGLrh+HraqW451GIy+HtmIE0wvKq3qczF0NS66Xbj2tGiYHdmJja
n4mrq2Pmli5vErdKbszEs5k7FwM67irMs2QBg6sddaeTYJkMJlvCxOc0hcZvzSwN77EmyfVaCfNW
hnpF6BqkO6ZQqKsVpd62ObuwY6tHPXlGuQMWyNYYKz3QF4YDJbT4ybHRhyuDeQNDRoqr+JVZflts
rPBtYsdL4EF1ou0b48ZZgaA88+PtZeyTksSqWO4+7aX8/0y8qdmIKFaY7MsS3hWLtLpdZECdZodx
D+LTt9Rs5nfR3/vS9wk1BRE/ULGU7lCP0NKw+zXtF/w9Ev4898CkX/z+mybiUFRAqXTi1c9vr3yC
M83HTIbqE8CiZZPGlv2DJuWFRzz6Fhe+v8Gand//zvd2UJsg+4IRDdUryQVdJeTmqLrojNo/lJl0
uEDHGsUedEbuHwJ5/wgXHoig5eIwLr0obKUFRAz/Z05Ch0LrJNA1TQQTGIbneOBwUhSi1EQVah7U
Lzyhk0D9xZOMyq/eB9XuG4AlCGuuedonwRbmIxkTBsN84dI/chLmjxSwjT1iMN5D3joJzALs5pV+
lQua2rdUxIJ9EApUcR3fB9vpY22rTMBp7ss/dR++yQVUOHf4Zy5Eh8TRhYAJpNSACsGmb+3e7NNx
K2QFrZv75x+SBp2lf5WJFG7Vcvph+6/lIvqirH5FMeh90T2g2geR12EC/Y59uEP/NrkP8dQy+ITE
AdOVuv7nr94DXekbFk1fVPfVt51NHp8EiyNC8QwgAyenFsGH6JZe/uruSRNTdGaalNI+u3tFQQwo
4L7g6Z/mPahrmuWkgN13wAs1kHXPM2Fg9A2dzl+zljcndAEUVvyTVkFHkrSEIBEWKlsdJKp4OjfA
1vp00AK2AkDm/jk5LqClbGSX9CEwVHALOnrQMvuMVUNOHmyik9s93r9oRJHavU7NNMlrWt2aa45Y
PZaCiqJjDoByaw9OTgwyVU+0b0ntHznIj6+CGtro+87+baMP/BV1NIBf7Z/T4wJMkNaFgz74DcID
aOz/zl3AJqRaiBqIL0bjqVlFGmMjakNVwixyqI/SLBzmxiLA1G7fBcwiAOzo9Do9m1gAGsveBaeP
OUBLjfFV3h/v3za5C6SJMR1P9C7Qyi1vHCtERQDfAOqj3mVHK+Ira/gHDm2xtWFUX74Tsg1IVejS
ekHtY/0RLgCOZP905KLFVaC0CTTyWv+e0Pax50W/kJRaQC0CWgp4rmhKOr4DeAWACJkgW4GJLJ6T
0wd0bwhweNnt25ZuOUCs1bvs/PpoRUt0FgL1V39+cvKQ6lbROijHBbOvYRsLfK/nJYHeV8hCEpiq
33RCd4BcpuiIldo+4WPAvEBC4JfeP51DIJr0mD+MBKDXWjwnFyWgKFL6EGg2TYUWGlFv1AG/9bFA
cAgaYh4CVtNchdMTCLSHyJrJ+qBPrbch6safPQuETvlEI3j6NcDM4TulG4GNLxs0ESEjIiLCRKwF
QvcsOH2bdlXwhxsD8vTEopDaknJB1/q03hJEP+yyqyJFYA0jGsvhC5dO7CyApyXNBVwm8MzoWn5e
Llj4zcTYAZOvL4wYT39qXDCVWmRLuEwEyGhPEfju9TZh67F0tHAcbVQEKKr1WTi9G6FzlOVvhMDs
w0E2mx+7zQWCdX2gEUDsFiMFTuwUkOuRdhYGfaB/BVBy83RcJsvqM/uCZoUj7XFiXBDZINlTgEsE
LpZDNVv9dOwlXCYQ5myq2prMW832E9KRojpP1lLQtL7DeAF6ZRq52NEOtjgrRJTJMdVcOjmJAHBk
k/KRkos22JOgojR3omMpEErRqGEUGZb6ypyc7QwyvvSNEMFVBaA4DOjnb4TdF0IDtPPm89O7EaKr
SlYuWNjOjD6xwDfbPx0dWWsHEctuXIzTOwvmHlUQkf33bwQRFcpLMJfMxlJ4GmIGt4XyDJpd988v
nIWfEKFfirtGruc/7su6vEX2XPXXt75w2PzTz5tapn3BEqU6rS+KKq/63XUGX/z/H62M3N5JOvrw
4DTt39P8ebPBp69uveuwq8M/nnuLdJ4+uNX+g6pZ5vU8oDbs3/78r3kwPy4uQV7D868r+f231jqP
bsEPCGfrDl3RGixNN/V2URtOqK6EkCe8nofZPDssUfyMgBFxCWUpj+a+9zkCxrfFjjp5L0078qN0
/thqH68z4vKUw3DxkHs0LB1YIFhSV1zIEh8v/Hk5TxfHlOtKR2nKTbnUq+jzqxEl1sFfbbaLIaSH
tz5bevlFun3vdE/huvfY+j2byjTZ9Z8tonTZXnKT45elfA7HPe+w9/3xBmMPs0uW8MXj3G0dwCYh
LU0XBDx69No3ss5ySpMOH70OKBmJTZE5k6Ycle1jQe81il6W7OVT2WQSanwBwqyseFhXB0r7c1En
1GXX/CYqvOwJmwGhfAH1cjX3wpb0IAL/Eurlap5W/jx8PGZHU10iy46reZbNH9wiW+R560w3eTpp
+t4DEx3m7ZLhOgkkTxpdkHUhEurUijztLPP4D6TzFtPrEteXoA4ecZe0SAdIk/42sOG+peDva5fr
xV/pvGM9UaUp4tayi75ebOZtvdWkiOQJl6/O50Gc0fvUupjQF6Hml6D/epFmi5akUusI7ksQ/zYM
j/SvWb76FKXrAw+EhGXdItoove49eslonkZoypbaAU9TBHVf5gXfhkeRZM0NE1MOi9yzpU5Rya76
Zu1jkbS9GsbSOC+gd27SxbLblbEPHMuu+e0iDAUM47zjJgBeLOKysuRv3ehx8eoie6Lb6oCnLPm6
z/e5g9jEEl/mBU8P4qGRWPIg3sH9RZYtWpKrCQDKLv1usW17lU11kizdD/ncPRwMcXma0jdZsveL
lOGkLZ+vqaSRpuzh2XSOdxNelCX9cY7eCZd5+2pSpyiidtLEF1n+6v65xdMeQ3Bfmr6XPURh5rUs
N62OtUnTriJ6iJaHRe7PCSNnfqiQn4s0fcnjP40/HVr9nvuzdnBNfOPBX8zTP/4LAAD//w==</cx:binary>
              </cx:geoCache>
            </cx:geography>
          </cx:layoutPr>
        </cx:series>
      </cx:plotAreaRegion>
    </cx:plotArea>
    <cx:legend pos="r" align="min" overlay="0">
      <cx:txPr>
        <a:bodyPr vertOverflow="overflow" horzOverflow="overflow" wrap="square" lIns="0" tIns="0" rIns="0" bIns="0"/>
        <a:lstStyle/>
        <a:p>
          <a:pPr algn="ctr" rtl="0">
            <a:defRPr sz="8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800"/>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2.emf"/><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1.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243840</xdr:colOff>
      <xdr:row>2</xdr:row>
      <xdr:rowOff>45720</xdr:rowOff>
    </xdr:from>
    <xdr:to>
      <xdr:col>10</xdr:col>
      <xdr:colOff>541020</xdr:colOff>
      <xdr:row>20</xdr:row>
      <xdr:rowOff>30480</xdr:rowOff>
    </xdr:to>
    <xdr:graphicFrame macro="">
      <xdr:nvGraphicFramePr>
        <xdr:cNvPr id="2" name="Chart 1">
          <a:extLst>
            <a:ext uri="{FF2B5EF4-FFF2-40B4-BE49-F238E27FC236}">
              <a16:creationId xmlns:a16="http://schemas.microsoft.com/office/drawing/2014/main" id="{FF28DF00-45AB-D943-8AEB-7C814D3C9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101859</xdr:colOff>
      <xdr:row>18</xdr:row>
      <xdr:rowOff>163286</xdr:rowOff>
    </xdr:from>
    <xdr:to>
      <xdr:col>1</xdr:col>
      <xdr:colOff>777551</xdr:colOff>
      <xdr:row>21</xdr:row>
      <xdr:rowOff>123475</xdr:rowOff>
    </xdr:to>
    <xdr:graphicFrame macro="">
      <xdr:nvGraphicFramePr>
        <xdr:cNvPr id="2" name="Chart 1">
          <a:extLst>
            <a:ext uri="{FF2B5EF4-FFF2-40B4-BE49-F238E27FC236}">
              <a16:creationId xmlns:a16="http://schemas.microsoft.com/office/drawing/2014/main" id="{575C9BB9-23E7-D2FE-4894-8A3C5C4E7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46653</xdr:colOff>
      <xdr:row>19</xdr:row>
      <xdr:rowOff>69979</xdr:rowOff>
    </xdr:from>
    <xdr:to>
      <xdr:col>5</xdr:col>
      <xdr:colOff>85531</xdr:colOff>
      <xdr:row>21</xdr:row>
      <xdr:rowOff>111967</xdr:rowOff>
    </xdr:to>
    <xdr:graphicFrame macro="">
      <xdr:nvGraphicFramePr>
        <xdr:cNvPr id="3" name="Chart 2">
          <a:extLst>
            <a:ext uri="{FF2B5EF4-FFF2-40B4-BE49-F238E27FC236}">
              <a16:creationId xmlns:a16="http://schemas.microsoft.com/office/drawing/2014/main" id="{3BA3EE34-8F11-618E-3732-6E2EDE21E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77755</xdr:colOff>
      <xdr:row>19</xdr:row>
      <xdr:rowOff>85529</xdr:rowOff>
    </xdr:from>
    <xdr:to>
      <xdr:col>7</xdr:col>
      <xdr:colOff>925286</xdr:colOff>
      <xdr:row>22</xdr:row>
      <xdr:rowOff>88640</xdr:rowOff>
    </xdr:to>
    <xdr:graphicFrame macro="">
      <xdr:nvGraphicFramePr>
        <xdr:cNvPr id="4" name="Chart 3">
          <a:extLst>
            <a:ext uri="{FF2B5EF4-FFF2-40B4-BE49-F238E27FC236}">
              <a16:creationId xmlns:a16="http://schemas.microsoft.com/office/drawing/2014/main" id="{3059BF9F-13EA-EB98-0F22-A08D9F23B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287694</xdr:colOff>
      <xdr:row>18</xdr:row>
      <xdr:rowOff>101081</xdr:rowOff>
    </xdr:from>
    <xdr:to>
      <xdr:col>10</xdr:col>
      <xdr:colOff>979714</xdr:colOff>
      <xdr:row>21</xdr:row>
      <xdr:rowOff>65313</xdr:rowOff>
    </xdr:to>
    <xdr:graphicFrame macro="">
      <xdr:nvGraphicFramePr>
        <xdr:cNvPr id="5" name="Chart 4">
          <a:extLst>
            <a:ext uri="{FF2B5EF4-FFF2-40B4-BE49-F238E27FC236}">
              <a16:creationId xmlns:a16="http://schemas.microsoft.com/office/drawing/2014/main" id="{9A30F77B-3160-C3BD-D5CE-EF03B0A56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183030</xdr:colOff>
      <xdr:row>18</xdr:row>
      <xdr:rowOff>29883</xdr:rowOff>
    </xdr:from>
    <xdr:to>
      <xdr:col>14</xdr:col>
      <xdr:colOff>44824</xdr:colOff>
      <xdr:row>22</xdr:row>
      <xdr:rowOff>59764</xdr:rowOff>
    </xdr:to>
    <xdr:graphicFrame macro="">
      <xdr:nvGraphicFramePr>
        <xdr:cNvPr id="6" name="Chart 5">
          <a:extLst>
            <a:ext uri="{FF2B5EF4-FFF2-40B4-BE49-F238E27FC236}">
              <a16:creationId xmlns:a16="http://schemas.microsoft.com/office/drawing/2014/main" id="{3D860A14-6CFA-DCFB-CDDD-0DD74A9C4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137160</xdr:colOff>
      <xdr:row>5</xdr:row>
      <xdr:rowOff>41910</xdr:rowOff>
    </xdr:from>
    <xdr:to>
      <xdr:col>13</xdr:col>
      <xdr:colOff>441960</xdr:colOff>
      <xdr:row>20</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953B96D-67E6-95FB-B35D-8E43B4C550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956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243840</xdr:colOff>
      <xdr:row>5</xdr:row>
      <xdr:rowOff>45720</xdr:rowOff>
    </xdr:from>
    <xdr:to>
      <xdr:col>11</xdr:col>
      <xdr:colOff>548640</xdr:colOff>
      <xdr:row>20</xdr:row>
      <xdr:rowOff>45720</xdr:rowOff>
    </xdr:to>
    <xdr:graphicFrame macro="">
      <xdr:nvGraphicFramePr>
        <xdr:cNvPr id="2" name="Chart 1">
          <a:extLst>
            <a:ext uri="{FF2B5EF4-FFF2-40B4-BE49-F238E27FC236}">
              <a16:creationId xmlns:a16="http://schemas.microsoft.com/office/drawing/2014/main" id="{015800E8-5511-7449-933A-FE9D62F1B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483576</xdr:colOff>
      <xdr:row>3</xdr:row>
      <xdr:rowOff>174730</xdr:rowOff>
    </xdr:from>
    <xdr:to>
      <xdr:col>15</xdr:col>
      <xdr:colOff>120718</xdr:colOff>
      <xdr:row>19</xdr:row>
      <xdr:rowOff>20654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8891836-5BB6-17FF-32E5-AD55783CFC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69268" y="702268"/>
              <a:ext cx="4560835" cy="2659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289560</xdr:colOff>
      <xdr:row>5</xdr:row>
      <xdr:rowOff>45720</xdr:rowOff>
    </xdr:from>
    <xdr:to>
      <xdr:col>11</xdr:col>
      <xdr:colOff>594360</xdr:colOff>
      <xdr:row>20</xdr:row>
      <xdr:rowOff>45720</xdr:rowOff>
    </xdr:to>
    <xdr:graphicFrame macro="">
      <xdr:nvGraphicFramePr>
        <xdr:cNvPr id="2" name="Chart 1">
          <a:extLst>
            <a:ext uri="{FF2B5EF4-FFF2-40B4-BE49-F238E27FC236}">
              <a16:creationId xmlns:a16="http://schemas.microsoft.com/office/drawing/2014/main" id="{6738088B-D0B5-C64B-CAF4-85113BA55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510540</xdr:colOff>
      <xdr:row>3</xdr:row>
      <xdr:rowOff>68580</xdr:rowOff>
    </xdr:from>
    <xdr:to>
      <xdr:col>8</xdr:col>
      <xdr:colOff>510540</xdr:colOff>
      <xdr:row>16</xdr:row>
      <xdr:rowOff>158115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2516385E-5E9C-3150-7DD4-5486FC280F9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62400" y="617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6</xdr:row>
      <xdr:rowOff>0</xdr:rowOff>
    </xdr:from>
    <xdr:to>
      <xdr:col>9</xdr:col>
      <xdr:colOff>381000</xdr:colOff>
      <xdr:row>19</xdr:row>
      <xdr:rowOff>89535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02C79593-408B-60DF-D240-858DA517D58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44246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251460</xdr:colOff>
      <xdr:row>8</xdr:row>
      <xdr:rowOff>114300</xdr:rowOff>
    </xdr:from>
    <xdr:to>
      <xdr:col>10</xdr:col>
      <xdr:colOff>251460</xdr:colOff>
      <xdr:row>22</xdr:row>
      <xdr:rowOff>20955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DFC5078D-43B2-B2D5-CB6D-3EAC42EF1B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22520" y="157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0">
              <a:solidFill>
                <a:schemeClr val="lt1"/>
              </a:solidFill>
              <a:latin typeface="Lato"/>
              <a:ea typeface="Lato"/>
              <a:cs typeface="Lato"/>
              <a:sym typeface="Lato"/>
            </a:rPr>
            <a:t>ECOMMERCE SALES ANALYSIS DASHBOARD</a:t>
          </a:r>
          <a:endParaRPr sz="1200" b="0"/>
        </a:p>
      </xdr:txBody>
    </xdr:sp>
    <xdr:clientData fLocksWithSheet="0"/>
  </xdr:oneCellAnchor>
  <xdr:oneCellAnchor>
    <xdr:from>
      <xdr:col>0</xdr:col>
      <xdr:colOff>114770</xdr:colOff>
      <xdr:row>10</xdr:row>
      <xdr:rowOff>152048</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14770" y="1883866"/>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twoCellAnchor>
    <xdr:from>
      <xdr:col>0</xdr:col>
      <xdr:colOff>113761</xdr:colOff>
      <xdr:row>22</xdr:row>
      <xdr:rowOff>113596</xdr:rowOff>
    </xdr:from>
    <xdr:to>
      <xdr:col>20</xdr:col>
      <xdr:colOff>120315</xdr:colOff>
      <xdr:row>33</xdr:row>
      <xdr:rowOff>157223</xdr:rowOff>
    </xdr:to>
    <xdr:grpSp>
      <xdr:nvGrpSpPr>
        <xdr:cNvPr id="39" name="Group 38">
          <a:extLst>
            <a:ext uri="{FF2B5EF4-FFF2-40B4-BE49-F238E27FC236}">
              <a16:creationId xmlns:a16="http://schemas.microsoft.com/office/drawing/2014/main" id="{64368318-EEF8-2951-3D78-E067496F691D}"/>
            </a:ext>
          </a:extLst>
        </xdr:cNvPr>
        <xdr:cNvGrpSpPr/>
      </xdr:nvGrpSpPr>
      <xdr:grpSpPr>
        <a:xfrm>
          <a:off x="113761" y="3923596"/>
          <a:ext cx="11782918" cy="1948627"/>
          <a:chOff x="123168" y="4346929"/>
          <a:chExt cx="11937128" cy="2009775"/>
        </a:xfrm>
      </xdr:grpSpPr>
      <xdr:sp macro="" textlink="">
        <xdr:nvSpPr>
          <xdr:cNvPr id="15" name="Shape 15">
            <a:extLst>
              <a:ext uri="{FF2B5EF4-FFF2-40B4-BE49-F238E27FC236}">
                <a16:creationId xmlns:a16="http://schemas.microsoft.com/office/drawing/2014/main" id="{00000000-0008-0000-0100-00000F000000}"/>
              </a:ext>
            </a:extLst>
          </xdr:cNvPr>
          <xdr:cNvSpPr/>
        </xdr:nvSpPr>
        <xdr:spPr>
          <a:xfrm>
            <a:off x="123168" y="4389343"/>
            <a:ext cx="4991100" cy="1827068"/>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6" name="Shape 16">
            <a:extLst>
              <a:ext uri="{FF2B5EF4-FFF2-40B4-BE49-F238E27FC236}">
                <a16:creationId xmlns:a16="http://schemas.microsoft.com/office/drawing/2014/main" id="{00000000-0008-0000-0100-000010000000}"/>
              </a:ext>
            </a:extLst>
          </xdr:cNvPr>
          <xdr:cNvSpPr/>
        </xdr:nvSpPr>
        <xdr:spPr>
          <a:xfrm>
            <a:off x="202324" y="4494467"/>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sp macro="" textlink="">
        <xdr:nvSpPr>
          <xdr:cNvPr id="17" name="Shape 17">
            <a:extLst>
              <a:ext uri="{FF2B5EF4-FFF2-40B4-BE49-F238E27FC236}">
                <a16:creationId xmlns:a16="http://schemas.microsoft.com/office/drawing/2014/main" id="{00000000-0008-0000-0100-000011000000}"/>
              </a:ext>
            </a:extLst>
          </xdr:cNvPr>
          <xdr:cNvSpPr/>
        </xdr:nvSpPr>
        <xdr:spPr>
          <a:xfrm>
            <a:off x="5325971" y="4346929"/>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8" name="Shape 18">
            <a:extLst>
              <a:ext uri="{FF2B5EF4-FFF2-40B4-BE49-F238E27FC236}">
                <a16:creationId xmlns:a16="http://schemas.microsoft.com/office/drawing/2014/main" id="{00000000-0008-0000-0100-000012000000}"/>
              </a:ext>
            </a:extLst>
          </xdr:cNvPr>
          <xdr:cNvSpPr/>
        </xdr:nvSpPr>
        <xdr:spPr>
          <a:xfrm>
            <a:off x="5368487" y="4365322"/>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sp macro="" textlink="">
        <xdr:nvSpPr>
          <xdr:cNvPr id="19" name="Shape 19">
            <a:extLst>
              <a:ext uri="{FF2B5EF4-FFF2-40B4-BE49-F238E27FC236}">
                <a16:creationId xmlns:a16="http://schemas.microsoft.com/office/drawing/2014/main" id="{00000000-0008-0000-0100-000013000000}"/>
              </a:ext>
            </a:extLst>
          </xdr:cNvPr>
          <xdr:cNvSpPr/>
        </xdr:nvSpPr>
        <xdr:spPr>
          <a:xfrm>
            <a:off x="8717021" y="4356335"/>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0" name="Shape 20">
            <a:extLst>
              <a:ext uri="{FF2B5EF4-FFF2-40B4-BE49-F238E27FC236}">
                <a16:creationId xmlns:a16="http://schemas.microsoft.com/office/drawing/2014/main" id="{00000000-0008-0000-0100-000014000000}"/>
              </a:ext>
            </a:extLst>
          </xdr:cNvPr>
          <xdr:cNvSpPr/>
        </xdr:nvSpPr>
        <xdr:spPr>
          <a:xfrm>
            <a:off x="8792986" y="437562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grpSp>
    <xdr:clientData fLocksWithSheet="0"/>
  </xdr:twoCellAnchor>
  <xdr:twoCellAnchor>
    <xdr:from>
      <xdr:col>4</xdr:col>
      <xdr:colOff>236506</xdr:colOff>
      <xdr:row>4</xdr:row>
      <xdr:rowOff>28491</xdr:rowOff>
    </xdr:from>
    <xdr:to>
      <xdr:col>4</xdr:col>
      <xdr:colOff>236506</xdr:colOff>
      <xdr:row>4</xdr:row>
      <xdr:rowOff>28491</xdr:rowOff>
    </xdr:to>
    <xdr:sp macro="" textlink="KPI!B17">
      <xdr:nvSpPr>
        <xdr:cNvPr id="40" name="Rectangle 39">
          <a:extLst>
            <a:ext uri="{FF2B5EF4-FFF2-40B4-BE49-F238E27FC236}">
              <a16:creationId xmlns:a16="http://schemas.microsoft.com/office/drawing/2014/main" id="{85507DE1-40EA-39CC-7B48-8D16EBFB259F}"/>
            </a:ext>
          </a:extLst>
        </xdr:cNvPr>
        <xdr:cNvSpPr/>
      </xdr:nvSpPr>
      <xdr:spPr>
        <a:xfrm>
          <a:off x="2610294" y="73079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solidFill>
              <a:schemeClr val="bg1"/>
            </a:solidFill>
          </a:endParaRPr>
        </a:p>
      </xdr:txBody>
    </xdr:sp>
    <xdr:clientData/>
  </xdr:twoCellAnchor>
  <xdr:twoCellAnchor>
    <xdr:from>
      <xdr:col>4</xdr:col>
      <xdr:colOff>184752</xdr:colOff>
      <xdr:row>8</xdr:row>
      <xdr:rowOff>152367</xdr:rowOff>
    </xdr:from>
    <xdr:to>
      <xdr:col>4</xdr:col>
      <xdr:colOff>184752</xdr:colOff>
      <xdr:row>8</xdr:row>
      <xdr:rowOff>152367</xdr:rowOff>
    </xdr:to>
    <xdr:sp macro="" textlink="KPI!B17">
      <xdr:nvSpPr>
        <xdr:cNvPr id="207" name="Rectangle 206">
          <a:extLst>
            <a:ext uri="{FF2B5EF4-FFF2-40B4-BE49-F238E27FC236}">
              <a16:creationId xmlns:a16="http://schemas.microsoft.com/office/drawing/2014/main" id="{EE694676-A094-53CC-2CB6-C42FD3DC7EF1}"/>
            </a:ext>
          </a:extLst>
        </xdr:cNvPr>
        <xdr:cNvSpPr/>
      </xdr:nvSpPr>
      <xdr:spPr>
        <a:xfrm>
          <a:off x="2558540" y="1556975"/>
          <a:ext cx="0" cy="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600" b="1">
            <a:solidFill>
              <a:schemeClr val="bg1"/>
            </a:solidFill>
          </a:endParaRPr>
        </a:p>
      </xdr:txBody>
    </xdr:sp>
    <xdr:clientData/>
  </xdr:twoCellAnchor>
  <xdr:twoCellAnchor>
    <xdr:from>
      <xdr:col>0</xdr:col>
      <xdr:colOff>142883</xdr:colOff>
      <xdr:row>2</xdr:row>
      <xdr:rowOff>76200</xdr:rowOff>
    </xdr:from>
    <xdr:to>
      <xdr:col>20</xdr:col>
      <xdr:colOff>75313</xdr:colOff>
      <xdr:row>10</xdr:row>
      <xdr:rowOff>110409</xdr:rowOff>
    </xdr:to>
    <xdr:sp macro="" textlink="">
      <xdr:nvSpPr>
        <xdr:cNvPr id="23" name="Shape 5">
          <a:extLst>
            <a:ext uri="{FF2B5EF4-FFF2-40B4-BE49-F238E27FC236}">
              <a16:creationId xmlns:a16="http://schemas.microsoft.com/office/drawing/2014/main" id="{00000000-0008-0000-0100-000017000000}"/>
            </a:ext>
          </a:extLst>
        </xdr:cNvPr>
        <xdr:cNvSpPr/>
      </xdr:nvSpPr>
      <xdr:spPr>
        <a:xfrm>
          <a:off x="142883" y="432460"/>
          <a:ext cx="11807755" cy="1459248"/>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xdr:twoCellAnchor>
  <xdr:twoCellAnchor>
    <xdr:from>
      <xdr:col>0</xdr:col>
      <xdr:colOff>139912</xdr:colOff>
      <xdr:row>2</xdr:row>
      <xdr:rowOff>76200</xdr:rowOff>
    </xdr:from>
    <xdr:to>
      <xdr:col>4</xdr:col>
      <xdr:colOff>129373</xdr:colOff>
      <xdr:row>10</xdr:row>
      <xdr:rowOff>110426</xdr:rowOff>
    </xdr:to>
    <xdr:grpSp>
      <xdr:nvGrpSpPr>
        <xdr:cNvPr id="257" name="Group 256">
          <a:extLst>
            <a:ext uri="{FF2B5EF4-FFF2-40B4-BE49-F238E27FC236}">
              <a16:creationId xmlns:a16="http://schemas.microsoft.com/office/drawing/2014/main" id="{44FD772F-A5DE-4AD7-3EA4-0CAA757E0750}"/>
            </a:ext>
          </a:extLst>
        </xdr:cNvPr>
        <xdr:cNvGrpSpPr/>
      </xdr:nvGrpSpPr>
      <xdr:grpSpPr>
        <a:xfrm>
          <a:off x="139912" y="422564"/>
          <a:ext cx="2344734" cy="1419680"/>
          <a:chOff x="139912" y="427892"/>
          <a:chExt cx="2367571" cy="1440996"/>
        </a:xfrm>
      </xdr:grpSpPr>
      <xdr:sp macro="" textlink="KPI!P29">
        <xdr:nvSpPr>
          <xdr:cNvPr id="25" name="Shape 23">
            <a:extLst>
              <a:ext uri="{FF2B5EF4-FFF2-40B4-BE49-F238E27FC236}">
                <a16:creationId xmlns:a16="http://schemas.microsoft.com/office/drawing/2014/main" id="{00000000-0008-0000-0100-000019000000}"/>
              </a:ext>
            </a:extLst>
          </xdr:cNvPr>
          <xdr:cNvSpPr/>
        </xdr:nvSpPr>
        <xdr:spPr>
          <a:xfrm>
            <a:off x="142883" y="697613"/>
            <a:ext cx="2364598" cy="1171275"/>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42884" y="427892"/>
            <a:ext cx="2364599" cy="24952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sp macro="" textlink="KPI!B17">
        <xdr:nvSpPr>
          <xdr:cNvPr id="41" name="Rectangle 40">
            <a:extLst>
              <a:ext uri="{FF2B5EF4-FFF2-40B4-BE49-F238E27FC236}">
                <a16:creationId xmlns:a16="http://schemas.microsoft.com/office/drawing/2014/main" id="{A5BD12D0-EFE7-BA89-F0ED-F0F31EF96D11}"/>
              </a:ext>
            </a:extLst>
          </xdr:cNvPr>
          <xdr:cNvSpPr/>
        </xdr:nvSpPr>
        <xdr:spPr>
          <a:xfrm>
            <a:off x="157145" y="1517575"/>
            <a:ext cx="2347000" cy="3385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solidFill>
                  <a:schemeClr val="bg1"/>
                </a:solidFill>
              </a:rPr>
              <a:t>YOY</a:t>
            </a:r>
            <a:r>
              <a:rPr lang="en-IN" sz="1400" baseline="0">
                <a:solidFill>
                  <a:schemeClr val="bg1"/>
                </a:solidFill>
              </a:rPr>
              <a:t> Growth: </a:t>
            </a:r>
            <a:endParaRPr lang="en-IN" sz="1400">
              <a:solidFill>
                <a:schemeClr val="bg1"/>
              </a:solidFill>
            </a:endParaRPr>
          </a:p>
        </xdr:txBody>
      </xdr:sp>
      <xdr:graphicFrame macro="">
        <xdr:nvGraphicFramePr>
          <xdr:cNvPr id="42" name="Chart 41">
            <a:extLst>
              <a:ext uri="{FF2B5EF4-FFF2-40B4-BE49-F238E27FC236}">
                <a16:creationId xmlns:a16="http://schemas.microsoft.com/office/drawing/2014/main" id="{8B5BEE61-CF03-46CC-A132-6B4875C3AC8E}"/>
              </a:ext>
            </a:extLst>
          </xdr:cNvPr>
          <xdr:cNvGraphicFramePr>
            <a:graphicFrameLocks/>
          </xdr:cNvGraphicFramePr>
        </xdr:nvGraphicFramePr>
        <xdr:xfrm>
          <a:off x="293077" y="1020619"/>
          <a:ext cx="2101780" cy="518478"/>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pic>
            <xdr:nvPicPr>
              <xdr:cNvPr id="44" name="Picture 43">
                <a:extLst>
                  <a:ext uri="{FF2B5EF4-FFF2-40B4-BE49-F238E27FC236}">
                    <a16:creationId xmlns:a16="http://schemas.microsoft.com/office/drawing/2014/main" id="{7AB5A239-0A7A-EC91-35B0-9FAF9F1D5C30}"/>
                  </a:ext>
                </a:extLst>
              </xdr:cNvPr>
              <xdr:cNvPicPr>
                <a:picLocks noChangeAspect="1" noChangeArrowheads="1"/>
                <a:extLst>
                  <a:ext uri="{84589F7E-364E-4C9E-8A38-B11213B215E9}">
                    <a14:cameraTool cellRange="'KPI YOY'!$B$11" spid="_x0000_s2091"/>
                  </a:ext>
                </a:extLst>
              </xdr:cNvPicPr>
            </xdr:nvPicPr>
            <xdr:blipFill>
              <a:blip xmlns:r="http://schemas.openxmlformats.org/officeDocument/2006/relationships" r:embed="rId2"/>
              <a:srcRect/>
              <a:stretch>
                <a:fillRect/>
              </a:stretch>
            </xdr:blipFill>
            <xdr:spPr bwMode="auto">
              <a:xfrm>
                <a:off x="1193174" y="1530127"/>
                <a:ext cx="1260257" cy="287568"/>
              </a:xfrm>
              <a:prstGeom prst="rect">
                <a:avLst/>
              </a:prstGeom>
              <a:noFill/>
              <a:ln>
                <a:noFill/>
              </a:ln>
              <a:extLst>
                <a:ext uri="{909E8E84-426E-40DD-AFC4-6F175D3DCCD1}">
                  <a14:hiddenFill>
                    <a:solidFill>
                      <a:srgbClr val="FFFFFF"/>
                    </a:solidFill>
                  </a14:hiddenFill>
                </a:ext>
              </a:extLst>
            </xdr:spPr>
          </xdr:pic>
        </mc:Choice>
        <mc:Fallback/>
      </mc:AlternateContent>
      <xdr:sp macro="" textlink="KPI!B17">
        <xdr:nvSpPr>
          <xdr:cNvPr id="232" name="Rectangle 231">
            <a:extLst>
              <a:ext uri="{FF2B5EF4-FFF2-40B4-BE49-F238E27FC236}">
                <a16:creationId xmlns:a16="http://schemas.microsoft.com/office/drawing/2014/main" id="{6001354A-FE53-E6BF-C844-85564867A4F5}"/>
              </a:ext>
            </a:extLst>
          </xdr:cNvPr>
          <xdr:cNvSpPr/>
        </xdr:nvSpPr>
        <xdr:spPr>
          <a:xfrm>
            <a:off x="139912" y="694708"/>
            <a:ext cx="2347000" cy="3117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35766C-2A9C-4466-A8FC-47D079412078}" type="TxLink">
              <a:rPr lang="en-US" sz="1600" b="1" i="0" u="none" strike="noStrike">
                <a:solidFill>
                  <a:schemeClr val="bg1"/>
                </a:solidFill>
                <a:latin typeface="Calibri"/>
                <a:ea typeface="Calibri"/>
                <a:cs typeface="Calibri"/>
              </a:rPr>
              <a:pPr algn="ctr"/>
              <a:t> $1,28,757.31 </a:t>
            </a:fld>
            <a:endParaRPr lang="en-IN" sz="1600" b="1">
              <a:solidFill>
                <a:schemeClr val="bg1"/>
              </a:solidFill>
            </a:endParaRPr>
          </a:p>
        </xdr:txBody>
      </xdr:sp>
    </xdr:grpSp>
    <xdr:clientData/>
  </xdr:twoCellAnchor>
  <xdr:twoCellAnchor>
    <xdr:from>
      <xdr:col>4</xdr:col>
      <xdr:colOff>148286</xdr:colOff>
      <xdr:row>2</xdr:row>
      <xdr:rowOff>72013</xdr:rowOff>
    </xdr:from>
    <xdr:to>
      <xdr:col>8</xdr:col>
      <xdr:colOff>137747</xdr:colOff>
      <xdr:row>10</xdr:row>
      <xdr:rowOff>106239</xdr:rowOff>
    </xdr:to>
    <xdr:grpSp>
      <xdr:nvGrpSpPr>
        <xdr:cNvPr id="258" name="Group 257">
          <a:extLst>
            <a:ext uri="{FF2B5EF4-FFF2-40B4-BE49-F238E27FC236}">
              <a16:creationId xmlns:a16="http://schemas.microsoft.com/office/drawing/2014/main" id="{34D7B27F-EC6D-EB5A-1F6C-11F576BA5FC7}"/>
            </a:ext>
          </a:extLst>
        </xdr:cNvPr>
        <xdr:cNvGrpSpPr/>
      </xdr:nvGrpSpPr>
      <xdr:grpSpPr>
        <a:xfrm>
          <a:off x="2503559" y="418377"/>
          <a:ext cx="2344733" cy="1419680"/>
          <a:chOff x="139912" y="427892"/>
          <a:chExt cx="2367571" cy="1440996"/>
        </a:xfrm>
      </xdr:grpSpPr>
      <xdr:sp macro="" textlink="KPI!P29">
        <xdr:nvSpPr>
          <xdr:cNvPr id="259" name="Shape 23">
            <a:extLst>
              <a:ext uri="{FF2B5EF4-FFF2-40B4-BE49-F238E27FC236}">
                <a16:creationId xmlns:a16="http://schemas.microsoft.com/office/drawing/2014/main" id="{01239E96-DF05-9333-41E7-50BB1547E008}"/>
              </a:ext>
            </a:extLst>
          </xdr:cNvPr>
          <xdr:cNvSpPr/>
        </xdr:nvSpPr>
        <xdr:spPr>
          <a:xfrm>
            <a:off x="142883" y="697613"/>
            <a:ext cx="2364598" cy="1171275"/>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endParaRPr sz="1050">
              <a:solidFill>
                <a:schemeClr val="lt1"/>
              </a:solidFill>
            </a:endParaRPr>
          </a:p>
        </xdr:txBody>
      </xdr:sp>
      <xdr:sp macro="" textlink="">
        <xdr:nvSpPr>
          <xdr:cNvPr id="260" name="Shape 24">
            <a:extLst>
              <a:ext uri="{FF2B5EF4-FFF2-40B4-BE49-F238E27FC236}">
                <a16:creationId xmlns:a16="http://schemas.microsoft.com/office/drawing/2014/main" id="{3B1EA68F-7A53-5D76-9CA0-94BA5392C6E2}"/>
              </a:ext>
            </a:extLst>
          </xdr:cNvPr>
          <xdr:cNvSpPr/>
        </xdr:nvSpPr>
        <xdr:spPr>
          <a:xfrm>
            <a:off x="142884" y="427892"/>
            <a:ext cx="2364599" cy="24952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sp macro="" textlink="KPI!B17">
        <xdr:nvSpPr>
          <xdr:cNvPr id="261" name="Rectangle 260">
            <a:extLst>
              <a:ext uri="{FF2B5EF4-FFF2-40B4-BE49-F238E27FC236}">
                <a16:creationId xmlns:a16="http://schemas.microsoft.com/office/drawing/2014/main" id="{F3A6BC83-87E7-79AE-82ED-3F5246B15CAE}"/>
              </a:ext>
            </a:extLst>
          </xdr:cNvPr>
          <xdr:cNvSpPr/>
        </xdr:nvSpPr>
        <xdr:spPr>
          <a:xfrm>
            <a:off x="157145" y="1517575"/>
            <a:ext cx="2347000" cy="3385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solidFill>
                  <a:schemeClr val="bg1"/>
                </a:solidFill>
              </a:rPr>
              <a:t>YOY</a:t>
            </a:r>
            <a:r>
              <a:rPr lang="en-IN" sz="1400" baseline="0">
                <a:solidFill>
                  <a:schemeClr val="bg1"/>
                </a:solidFill>
              </a:rPr>
              <a:t> Growth: </a:t>
            </a:r>
            <a:endParaRPr lang="en-IN" sz="1400">
              <a:solidFill>
                <a:schemeClr val="bg1"/>
              </a:solidFill>
            </a:endParaRPr>
          </a:p>
        </xdr:txBody>
      </xdr:sp>
      <xdr:sp macro="" textlink="KPI!E17">
        <xdr:nvSpPr>
          <xdr:cNvPr id="264" name="Rectangle 263">
            <a:extLst>
              <a:ext uri="{FF2B5EF4-FFF2-40B4-BE49-F238E27FC236}">
                <a16:creationId xmlns:a16="http://schemas.microsoft.com/office/drawing/2014/main" id="{E30E03AB-1203-463F-571E-6DD88984A458}"/>
              </a:ext>
            </a:extLst>
          </xdr:cNvPr>
          <xdr:cNvSpPr/>
        </xdr:nvSpPr>
        <xdr:spPr>
          <a:xfrm>
            <a:off x="139912" y="694708"/>
            <a:ext cx="2347000" cy="3117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76663C-1961-42AF-8800-08A49AB1FF7C}" type="TxLink">
              <a:rPr lang="en-US" sz="1600" b="1" i="0" u="none" strike="noStrike">
                <a:solidFill>
                  <a:schemeClr val="bg1"/>
                </a:solidFill>
                <a:latin typeface="Calibri"/>
                <a:ea typeface="Calibri"/>
                <a:cs typeface="Calibri"/>
              </a:rPr>
              <a:t> $20,688.32 </a:t>
            </a:fld>
            <a:endParaRPr lang="en-IN" sz="2400" b="1">
              <a:solidFill>
                <a:schemeClr val="bg1"/>
              </a:solidFill>
            </a:endParaRPr>
          </a:p>
        </xdr:txBody>
      </xdr:sp>
    </xdr:grpSp>
    <xdr:clientData/>
  </xdr:twoCellAnchor>
  <xdr:twoCellAnchor>
    <xdr:from>
      <xdr:col>8</xdr:col>
      <xdr:colOff>195303</xdr:colOff>
      <xdr:row>2</xdr:row>
      <xdr:rowOff>70392</xdr:rowOff>
    </xdr:from>
    <xdr:to>
      <xdr:col>12</xdr:col>
      <xdr:colOff>184765</xdr:colOff>
      <xdr:row>10</xdr:row>
      <xdr:rowOff>104618</xdr:rowOff>
    </xdr:to>
    <xdr:grpSp>
      <xdr:nvGrpSpPr>
        <xdr:cNvPr id="265" name="Group 264">
          <a:extLst>
            <a:ext uri="{FF2B5EF4-FFF2-40B4-BE49-F238E27FC236}">
              <a16:creationId xmlns:a16="http://schemas.microsoft.com/office/drawing/2014/main" id="{47E1A895-EB3A-6E13-646F-553013BFFC31}"/>
            </a:ext>
          </a:extLst>
        </xdr:cNvPr>
        <xdr:cNvGrpSpPr/>
      </xdr:nvGrpSpPr>
      <xdr:grpSpPr>
        <a:xfrm>
          <a:off x="4905848" y="416756"/>
          <a:ext cx="2344735" cy="1419680"/>
          <a:chOff x="139912" y="427892"/>
          <a:chExt cx="2367571" cy="1440996"/>
        </a:xfrm>
      </xdr:grpSpPr>
      <xdr:sp macro="" textlink="KPI!P29">
        <xdr:nvSpPr>
          <xdr:cNvPr id="266" name="Shape 23">
            <a:extLst>
              <a:ext uri="{FF2B5EF4-FFF2-40B4-BE49-F238E27FC236}">
                <a16:creationId xmlns:a16="http://schemas.microsoft.com/office/drawing/2014/main" id="{277AB5F2-A853-1BAB-6B84-BB5BAACB6E55}"/>
              </a:ext>
            </a:extLst>
          </xdr:cNvPr>
          <xdr:cNvSpPr/>
        </xdr:nvSpPr>
        <xdr:spPr>
          <a:xfrm>
            <a:off x="142883" y="697613"/>
            <a:ext cx="2364598" cy="1171275"/>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endParaRPr sz="1050">
              <a:solidFill>
                <a:schemeClr val="lt1"/>
              </a:solidFill>
            </a:endParaRPr>
          </a:p>
        </xdr:txBody>
      </xdr:sp>
      <xdr:sp macro="" textlink="">
        <xdr:nvSpPr>
          <xdr:cNvPr id="267" name="Shape 24">
            <a:extLst>
              <a:ext uri="{FF2B5EF4-FFF2-40B4-BE49-F238E27FC236}">
                <a16:creationId xmlns:a16="http://schemas.microsoft.com/office/drawing/2014/main" id="{8C255448-97A4-B130-B6B1-238F952F0834}"/>
              </a:ext>
            </a:extLst>
          </xdr:cNvPr>
          <xdr:cNvSpPr/>
        </xdr:nvSpPr>
        <xdr:spPr>
          <a:xfrm>
            <a:off x="142884" y="427892"/>
            <a:ext cx="2364599" cy="24952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sp macro="" textlink="KPI!B17">
        <xdr:nvSpPr>
          <xdr:cNvPr id="268" name="Rectangle 267">
            <a:extLst>
              <a:ext uri="{FF2B5EF4-FFF2-40B4-BE49-F238E27FC236}">
                <a16:creationId xmlns:a16="http://schemas.microsoft.com/office/drawing/2014/main" id="{325A8B16-DE62-C19B-04A6-1009FB5F8878}"/>
              </a:ext>
            </a:extLst>
          </xdr:cNvPr>
          <xdr:cNvSpPr/>
        </xdr:nvSpPr>
        <xdr:spPr>
          <a:xfrm>
            <a:off x="157145" y="1517575"/>
            <a:ext cx="2347000" cy="3385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solidFill>
                  <a:schemeClr val="bg1"/>
                </a:solidFill>
              </a:rPr>
              <a:t>YOY</a:t>
            </a:r>
            <a:r>
              <a:rPr lang="en-IN" sz="1400" baseline="0">
                <a:solidFill>
                  <a:schemeClr val="bg1"/>
                </a:solidFill>
              </a:rPr>
              <a:t> Growth: </a:t>
            </a:r>
            <a:endParaRPr lang="en-IN" sz="1400">
              <a:solidFill>
                <a:schemeClr val="bg1"/>
              </a:solidFill>
            </a:endParaRPr>
          </a:p>
        </xdr:txBody>
      </xdr:sp>
      <xdr:sp macro="" textlink="KPI!H17">
        <xdr:nvSpPr>
          <xdr:cNvPr id="271" name="Rectangle 270">
            <a:extLst>
              <a:ext uri="{FF2B5EF4-FFF2-40B4-BE49-F238E27FC236}">
                <a16:creationId xmlns:a16="http://schemas.microsoft.com/office/drawing/2014/main" id="{46843D6E-943F-35B2-2683-D04A8655999D}"/>
              </a:ext>
            </a:extLst>
          </xdr:cNvPr>
          <xdr:cNvSpPr/>
        </xdr:nvSpPr>
        <xdr:spPr>
          <a:xfrm>
            <a:off x="139912" y="694708"/>
            <a:ext cx="2347000" cy="3117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928946-853C-4774-B48F-9AEC8BEAAD9D}" type="TxLink">
              <a:rPr lang="en-US" sz="1600" b="1" i="0" u="none" strike="noStrike">
                <a:solidFill>
                  <a:schemeClr val="bg1"/>
                </a:solidFill>
                <a:latin typeface="Calibri"/>
                <a:ea typeface="Calibri"/>
                <a:cs typeface="Calibri"/>
              </a:rPr>
              <a:t># 2413</a:t>
            </a:fld>
            <a:endParaRPr lang="en-IN" sz="2400" b="1">
              <a:solidFill>
                <a:schemeClr val="bg1"/>
              </a:solidFill>
            </a:endParaRPr>
          </a:p>
        </xdr:txBody>
      </xdr:sp>
    </xdr:grpSp>
    <xdr:clientData/>
  </xdr:twoCellAnchor>
  <xdr:twoCellAnchor>
    <xdr:from>
      <xdr:col>12</xdr:col>
      <xdr:colOff>226108</xdr:colOff>
      <xdr:row>2</xdr:row>
      <xdr:rowOff>68771</xdr:rowOff>
    </xdr:from>
    <xdr:to>
      <xdr:col>16</xdr:col>
      <xdr:colOff>215569</xdr:colOff>
      <xdr:row>10</xdr:row>
      <xdr:rowOff>102997</xdr:rowOff>
    </xdr:to>
    <xdr:grpSp>
      <xdr:nvGrpSpPr>
        <xdr:cNvPr id="272" name="Group 271">
          <a:extLst>
            <a:ext uri="{FF2B5EF4-FFF2-40B4-BE49-F238E27FC236}">
              <a16:creationId xmlns:a16="http://schemas.microsoft.com/office/drawing/2014/main" id="{C282824C-E9DC-4548-07A3-F643ABE300E0}"/>
            </a:ext>
          </a:extLst>
        </xdr:cNvPr>
        <xdr:cNvGrpSpPr/>
      </xdr:nvGrpSpPr>
      <xdr:grpSpPr>
        <a:xfrm>
          <a:off x="7291926" y="415135"/>
          <a:ext cx="2344734" cy="1419680"/>
          <a:chOff x="139912" y="427892"/>
          <a:chExt cx="2367571" cy="1440996"/>
        </a:xfrm>
      </xdr:grpSpPr>
      <xdr:sp macro="" textlink="KPI!P29">
        <xdr:nvSpPr>
          <xdr:cNvPr id="273" name="Shape 23">
            <a:extLst>
              <a:ext uri="{FF2B5EF4-FFF2-40B4-BE49-F238E27FC236}">
                <a16:creationId xmlns:a16="http://schemas.microsoft.com/office/drawing/2014/main" id="{093D01C0-D4DF-654E-A114-29FD0306CF5F}"/>
              </a:ext>
            </a:extLst>
          </xdr:cNvPr>
          <xdr:cNvSpPr/>
        </xdr:nvSpPr>
        <xdr:spPr>
          <a:xfrm>
            <a:off x="142883" y="697613"/>
            <a:ext cx="2364598" cy="1171275"/>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endParaRPr sz="1050">
              <a:solidFill>
                <a:schemeClr val="lt1"/>
              </a:solidFill>
            </a:endParaRPr>
          </a:p>
        </xdr:txBody>
      </xdr:sp>
      <xdr:sp macro="" textlink="">
        <xdr:nvSpPr>
          <xdr:cNvPr id="274" name="Shape 24">
            <a:extLst>
              <a:ext uri="{FF2B5EF4-FFF2-40B4-BE49-F238E27FC236}">
                <a16:creationId xmlns:a16="http://schemas.microsoft.com/office/drawing/2014/main" id="{7C5E3EE2-90AC-9766-4AB5-3E5A3BF96C6E}"/>
              </a:ext>
            </a:extLst>
          </xdr:cNvPr>
          <xdr:cNvSpPr/>
        </xdr:nvSpPr>
        <xdr:spPr>
          <a:xfrm>
            <a:off x="142884" y="427892"/>
            <a:ext cx="2364599" cy="24952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NO OF ORDERS</a:t>
            </a:r>
            <a:endParaRPr sz="1400"/>
          </a:p>
        </xdr:txBody>
      </xdr:sp>
      <xdr:sp macro="" textlink="KPI!B17">
        <xdr:nvSpPr>
          <xdr:cNvPr id="275" name="Rectangle 274">
            <a:extLst>
              <a:ext uri="{FF2B5EF4-FFF2-40B4-BE49-F238E27FC236}">
                <a16:creationId xmlns:a16="http://schemas.microsoft.com/office/drawing/2014/main" id="{A152563F-C786-63D7-0602-40F7E90511CF}"/>
              </a:ext>
            </a:extLst>
          </xdr:cNvPr>
          <xdr:cNvSpPr/>
        </xdr:nvSpPr>
        <xdr:spPr>
          <a:xfrm>
            <a:off x="157145" y="1517575"/>
            <a:ext cx="2347000" cy="3385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solidFill>
                  <a:schemeClr val="bg1"/>
                </a:solidFill>
              </a:rPr>
              <a:t>YOY</a:t>
            </a:r>
            <a:r>
              <a:rPr lang="en-IN" sz="1400" baseline="0">
                <a:solidFill>
                  <a:schemeClr val="bg1"/>
                </a:solidFill>
              </a:rPr>
              <a:t> Growth: </a:t>
            </a:r>
            <a:endParaRPr lang="en-IN" sz="1400">
              <a:solidFill>
                <a:schemeClr val="bg1"/>
              </a:solidFill>
            </a:endParaRPr>
          </a:p>
        </xdr:txBody>
      </xdr:sp>
      <xdr:sp macro="" textlink="KPI!K17">
        <xdr:nvSpPr>
          <xdr:cNvPr id="278" name="Rectangle 277">
            <a:extLst>
              <a:ext uri="{FF2B5EF4-FFF2-40B4-BE49-F238E27FC236}">
                <a16:creationId xmlns:a16="http://schemas.microsoft.com/office/drawing/2014/main" id="{76058DC7-9BA4-AA71-89F0-2A97D4729B42}"/>
              </a:ext>
            </a:extLst>
          </xdr:cNvPr>
          <xdr:cNvSpPr/>
        </xdr:nvSpPr>
        <xdr:spPr>
          <a:xfrm>
            <a:off x="139912" y="694708"/>
            <a:ext cx="2347000" cy="3117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16145A-3BC9-43F8-A46E-FA02F2F7ECD3}" type="TxLink">
              <a:rPr lang="en-US" sz="1600" b="1" i="0" u="none" strike="noStrike">
                <a:solidFill>
                  <a:schemeClr val="bg1"/>
                </a:solidFill>
                <a:latin typeface="Calibri"/>
                <a:ea typeface="Calibri"/>
                <a:cs typeface="Calibri"/>
              </a:rPr>
              <a:t># 636</a:t>
            </a:fld>
            <a:endParaRPr lang="en-IN" sz="2400" b="1">
              <a:solidFill>
                <a:schemeClr val="bg1"/>
              </a:solidFill>
            </a:endParaRPr>
          </a:p>
        </xdr:txBody>
      </xdr:sp>
    </xdr:grpSp>
    <xdr:clientData/>
  </xdr:twoCellAnchor>
  <xdr:twoCellAnchor>
    <xdr:from>
      <xdr:col>16</xdr:col>
      <xdr:colOff>248806</xdr:colOff>
      <xdr:row>2</xdr:row>
      <xdr:rowOff>67150</xdr:rowOff>
    </xdr:from>
    <xdr:to>
      <xdr:col>20</xdr:col>
      <xdr:colOff>238267</xdr:colOff>
      <xdr:row>10</xdr:row>
      <xdr:rowOff>101376</xdr:rowOff>
    </xdr:to>
    <xdr:grpSp>
      <xdr:nvGrpSpPr>
        <xdr:cNvPr id="279" name="Group 278">
          <a:extLst>
            <a:ext uri="{FF2B5EF4-FFF2-40B4-BE49-F238E27FC236}">
              <a16:creationId xmlns:a16="http://schemas.microsoft.com/office/drawing/2014/main" id="{280DB872-E52E-20C1-229C-71FAE1C484A4}"/>
            </a:ext>
          </a:extLst>
        </xdr:cNvPr>
        <xdr:cNvGrpSpPr/>
      </xdr:nvGrpSpPr>
      <xdr:grpSpPr>
        <a:xfrm>
          <a:off x="9669897" y="413514"/>
          <a:ext cx="2344734" cy="1419680"/>
          <a:chOff x="139912" y="427892"/>
          <a:chExt cx="2367571" cy="1440996"/>
        </a:xfrm>
      </xdr:grpSpPr>
      <xdr:sp macro="" textlink="KPI!P29">
        <xdr:nvSpPr>
          <xdr:cNvPr id="280" name="Shape 23">
            <a:extLst>
              <a:ext uri="{FF2B5EF4-FFF2-40B4-BE49-F238E27FC236}">
                <a16:creationId xmlns:a16="http://schemas.microsoft.com/office/drawing/2014/main" id="{91DA6175-DF11-386A-4AC6-4A6ACF4A00CD}"/>
              </a:ext>
            </a:extLst>
          </xdr:cNvPr>
          <xdr:cNvSpPr/>
        </xdr:nvSpPr>
        <xdr:spPr>
          <a:xfrm>
            <a:off x="142883" y="697613"/>
            <a:ext cx="2364598" cy="1171275"/>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ctr" rtl="0">
              <a:spcBef>
                <a:spcPts val="0"/>
              </a:spcBef>
              <a:spcAft>
                <a:spcPts val="0"/>
              </a:spcAft>
              <a:buNone/>
            </a:pPr>
            <a:endParaRPr sz="1050">
              <a:solidFill>
                <a:schemeClr val="lt1"/>
              </a:solidFill>
            </a:endParaRPr>
          </a:p>
        </xdr:txBody>
      </xdr:sp>
      <xdr:sp macro="" textlink="">
        <xdr:nvSpPr>
          <xdr:cNvPr id="281" name="Shape 24">
            <a:extLst>
              <a:ext uri="{FF2B5EF4-FFF2-40B4-BE49-F238E27FC236}">
                <a16:creationId xmlns:a16="http://schemas.microsoft.com/office/drawing/2014/main" id="{97C28B1A-B8AD-559D-7A71-37742CCE6B58}"/>
              </a:ext>
            </a:extLst>
          </xdr:cNvPr>
          <xdr:cNvSpPr/>
        </xdr:nvSpPr>
        <xdr:spPr>
          <a:xfrm>
            <a:off x="142884" y="427892"/>
            <a:ext cx="2364599" cy="24952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sp macro="" textlink="KPI!B17">
        <xdr:nvSpPr>
          <xdr:cNvPr id="282" name="Rectangle 281">
            <a:extLst>
              <a:ext uri="{FF2B5EF4-FFF2-40B4-BE49-F238E27FC236}">
                <a16:creationId xmlns:a16="http://schemas.microsoft.com/office/drawing/2014/main" id="{CC2CA366-4FC0-F66B-5F28-DD774B02CCC8}"/>
              </a:ext>
            </a:extLst>
          </xdr:cNvPr>
          <xdr:cNvSpPr/>
        </xdr:nvSpPr>
        <xdr:spPr>
          <a:xfrm>
            <a:off x="157145" y="1517575"/>
            <a:ext cx="2347000" cy="3385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solidFill>
                  <a:schemeClr val="bg1"/>
                </a:solidFill>
              </a:rPr>
              <a:t>YOY</a:t>
            </a:r>
            <a:r>
              <a:rPr lang="en-IN" sz="1400" baseline="0">
                <a:solidFill>
                  <a:schemeClr val="bg1"/>
                </a:solidFill>
              </a:rPr>
              <a:t> Growth: </a:t>
            </a:r>
            <a:endParaRPr lang="en-IN" sz="1400">
              <a:solidFill>
                <a:schemeClr val="bg1"/>
              </a:solidFill>
            </a:endParaRPr>
          </a:p>
        </xdr:txBody>
      </xdr:sp>
      <xdr:sp macro="" textlink="KPI!N17">
        <xdr:nvSpPr>
          <xdr:cNvPr id="285" name="Rectangle 284">
            <a:extLst>
              <a:ext uri="{FF2B5EF4-FFF2-40B4-BE49-F238E27FC236}">
                <a16:creationId xmlns:a16="http://schemas.microsoft.com/office/drawing/2014/main" id="{486D993A-C82C-072A-6E45-B9CB55B876FB}"/>
              </a:ext>
            </a:extLst>
          </xdr:cNvPr>
          <xdr:cNvSpPr/>
        </xdr:nvSpPr>
        <xdr:spPr>
          <a:xfrm>
            <a:off x="139912" y="694708"/>
            <a:ext cx="2347000" cy="3117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03B29A-3A3A-4FC1-91D8-59950BD276DF}" type="TxLink">
              <a:rPr lang="en-US" sz="1600" b="1" i="0" u="none" strike="noStrike">
                <a:solidFill>
                  <a:schemeClr val="bg1"/>
                </a:solidFill>
                <a:latin typeface="Calibri"/>
                <a:ea typeface="Calibri"/>
                <a:cs typeface="Calibri"/>
              </a:rPr>
              <a:t>16.07%</a:t>
            </a:fld>
            <a:endParaRPr lang="en-IN" sz="2400" b="1">
              <a:solidFill>
                <a:schemeClr val="bg1"/>
              </a:solidFill>
            </a:endParaRPr>
          </a:p>
        </xdr:txBody>
      </xdr:sp>
    </xdr:grpSp>
    <xdr:clientData/>
  </xdr:twoCellAnchor>
  <xdr:twoCellAnchor>
    <xdr:from>
      <xdr:col>4</xdr:col>
      <xdr:colOff>307596</xdr:colOff>
      <xdr:row>5</xdr:row>
      <xdr:rowOff>166029</xdr:rowOff>
    </xdr:from>
    <xdr:to>
      <xdr:col>8</xdr:col>
      <xdr:colOff>13981</xdr:colOff>
      <xdr:row>8</xdr:row>
      <xdr:rowOff>53819</xdr:rowOff>
    </xdr:to>
    <xdr:graphicFrame macro="">
      <xdr:nvGraphicFramePr>
        <xdr:cNvPr id="286" name="Chart 285">
          <a:extLst>
            <a:ext uri="{FF2B5EF4-FFF2-40B4-BE49-F238E27FC236}">
              <a16:creationId xmlns:a16="http://schemas.microsoft.com/office/drawing/2014/main" id="{3FC0D269-BE25-4904-B8A8-F1BB069A1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345058</xdr:colOff>
      <xdr:row>5</xdr:row>
      <xdr:rowOff>118793</xdr:rowOff>
    </xdr:from>
    <xdr:to>
      <xdr:col>12</xdr:col>
      <xdr:colOff>93452</xdr:colOff>
      <xdr:row>8</xdr:row>
      <xdr:rowOff>79076</xdr:rowOff>
    </xdr:to>
    <xdr:graphicFrame macro="">
      <xdr:nvGraphicFramePr>
        <xdr:cNvPr id="287" name="Chart 286">
          <a:extLst>
            <a:ext uri="{FF2B5EF4-FFF2-40B4-BE49-F238E27FC236}">
              <a16:creationId xmlns:a16="http://schemas.microsoft.com/office/drawing/2014/main" id="{91CA6855-F7D7-472D-AD01-CEF88C9E7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325438</xdr:colOff>
      <xdr:row>5</xdr:row>
      <xdr:rowOff>142279</xdr:rowOff>
    </xdr:from>
    <xdr:to>
      <xdr:col>16</xdr:col>
      <xdr:colOff>174625</xdr:colOff>
      <xdr:row>8</xdr:row>
      <xdr:rowOff>144097</xdr:rowOff>
    </xdr:to>
    <xdr:graphicFrame macro="">
      <xdr:nvGraphicFramePr>
        <xdr:cNvPr id="288" name="Chart 287">
          <a:extLst>
            <a:ext uri="{FF2B5EF4-FFF2-40B4-BE49-F238E27FC236}">
              <a16:creationId xmlns:a16="http://schemas.microsoft.com/office/drawing/2014/main" id="{A62F9A92-8F1B-4444-9980-8782788EA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277812</xdr:colOff>
      <xdr:row>5</xdr:row>
      <xdr:rowOff>166688</xdr:rowOff>
    </xdr:from>
    <xdr:to>
      <xdr:col>20</xdr:col>
      <xdr:colOff>166687</xdr:colOff>
      <xdr:row>8</xdr:row>
      <xdr:rowOff>103189</xdr:rowOff>
    </xdr:to>
    <xdr:graphicFrame macro="">
      <xdr:nvGraphicFramePr>
        <xdr:cNvPr id="289" name="Chart 288">
          <a:extLst>
            <a:ext uri="{FF2B5EF4-FFF2-40B4-BE49-F238E27FC236}">
              <a16:creationId xmlns:a16="http://schemas.microsoft.com/office/drawing/2014/main" id="{5536B8EF-5FCC-4373-BE28-ED279604C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72000</xdr:colOff>
          <xdr:row>8</xdr:row>
          <xdr:rowOff>141111</xdr:rowOff>
        </xdr:from>
        <xdr:to>
          <xdr:col>8</xdr:col>
          <xdr:colOff>12000</xdr:colOff>
          <xdr:row>10</xdr:row>
          <xdr:rowOff>96000</xdr:rowOff>
        </xdr:to>
        <xdr:pic>
          <xdr:nvPicPr>
            <xdr:cNvPr id="291" name="Picture 290">
              <a:extLst>
                <a:ext uri="{FF2B5EF4-FFF2-40B4-BE49-F238E27FC236}">
                  <a16:creationId xmlns:a16="http://schemas.microsoft.com/office/drawing/2014/main" id="{FB4816E6-3312-7A93-6240-0DAFE7852A51}"/>
                </a:ext>
              </a:extLst>
            </xdr:cNvPr>
            <xdr:cNvPicPr>
              <a:picLocks noChangeAspect="1" noChangeArrowheads="1"/>
              <a:extLst>
                <a:ext uri="{84589F7E-364E-4C9E-8A38-B11213B215E9}">
                  <a14:cameraTool cellRange="'KPI YOY'!$B$12" spid="_x0000_s2092"/>
                </a:ext>
              </a:extLst>
            </xdr:cNvPicPr>
          </xdr:nvPicPr>
          <xdr:blipFill>
            <a:blip xmlns:r="http://schemas.openxmlformats.org/officeDocument/2006/relationships" r:embed="rId7"/>
            <a:srcRect/>
            <a:stretch>
              <a:fillRect/>
            </a:stretch>
          </xdr:blipFill>
          <xdr:spPr bwMode="auto">
            <a:xfrm>
              <a:off x="3636000" y="1533111"/>
              <a:ext cx="1128000" cy="3028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146242</xdr:colOff>
          <xdr:row>8</xdr:row>
          <xdr:rowOff>138546</xdr:rowOff>
        </xdr:from>
        <xdr:to>
          <xdr:col>12</xdr:col>
          <xdr:colOff>61576</xdr:colOff>
          <xdr:row>10</xdr:row>
          <xdr:rowOff>49938</xdr:rowOff>
        </xdr:to>
        <xdr:pic>
          <xdr:nvPicPr>
            <xdr:cNvPr id="294" name="Picture 293">
              <a:extLst>
                <a:ext uri="{FF2B5EF4-FFF2-40B4-BE49-F238E27FC236}">
                  <a16:creationId xmlns:a16="http://schemas.microsoft.com/office/drawing/2014/main" id="{C943135E-7E8B-590F-8A94-CB7A993D1584}"/>
                </a:ext>
              </a:extLst>
            </xdr:cNvPr>
            <xdr:cNvPicPr>
              <a:picLocks noChangeAspect="1" noChangeArrowheads="1"/>
              <a:extLst>
                <a:ext uri="{84589F7E-364E-4C9E-8A38-B11213B215E9}">
                  <a14:cameraTool cellRange="'KPI YOY'!$B$13" spid="_x0000_s2093"/>
                </a:ext>
              </a:extLst>
            </xdr:cNvPicPr>
          </xdr:nvPicPr>
          <xdr:blipFill>
            <a:blip xmlns:r="http://schemas.openxmlformats.org/officeDocument/2006/relationships" r:embed="rId8"/>
            <a:srcRect/>
            <a:stretch>
              <a:fillRect/>
            </a:stretch>
          </xdr:blipFill>
          <xdr:spPr bwMode="auto">
            <a:xfrm>
              <a:off x="6072909" y="1554788"/>
              <a:ext cx="1100667" cy="26545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76902</xdr:colOff>
          <xdr:row>8</xdr:row>
          <xdr:rowOff>153940</xdr:rowOff>
        </xdr:from>
        <xdr:to>
          <xdr:col>15</xdr:col>
          <xdr:colOff>487334</xdr:colOff>
          <xdr:row>10</xdr:row>
          <xdr:rowOff>32558</xdr:rowOff>
        </xdr:to>
        <xdr:pic>
          <xdr:nvPicPr>
            <xdr:cNvPr id="296" name="Picture 295">
              <a:extLst>
                <a:ext uri="{FF2B5EF4-FFF2-40B4-BE49-F238E27FC236}">
                  <a16:creationId xmlns:a16="http://schemas.microsoft.com/office/drawing/2014/main" id="{5703C17C-8B06-205B-C161-971EAE6D44E0}"/>
                </a:ext>
              </a:extLst>
            </xdr:cNvPr>
            <xdr:cNvPicPr>
              <a:picLocks noChangeAspect="1" noChangeArrowheads="1"/>
              <a:extLst>
                <a:ext uri="{84589F7E-364E-4C9E-8A38-B11213B215E9}">
                  <a14:cameraTool cellRange="'KPI YOY'!$B$14" spid="_x0000_s2094"/>
                </a:ext>
              </a:extLst>
            </xdr:cNvPicPr>
          </xdr:nvPicPr>
          <xdr:blipFill>
            <a:blip xmlns:r="http://schemas.openxmlformats.org/officeDocument/2006/relationships" r:embed="rId9"/>
            <a:srcRect/>
            <a:stretch>
              <a:fillRect/>
            </a:stretch>
          </xdr:blipFill>
          <xdr:spPr bwMode="auto">
            <a:xfrm>
              <a:off x="8374235" y="1570182"/>
              <a:ext cx="1003099" cy="23267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153939</xdr:colOff>
          <xdr:row>8</xdr:row>
          <xdr:rowOff>96059</xdr:rowOff>
        </xdr:from>
        <xdr:to>
          <xdr:col>20</xdr:col>
          <xdr:colOff>80357</xdr:colOff>
          <xdr:row>10</xdr:row>
          <xdr:rowOff>6581</xdr:rowOff>
        </xdr:to>
        <xdr:pic>
          <xdr:nvPicPr>
            <xdr:cNvPr id="298" name="Picture 297">
              <a:extLst>
                <a:ext uri="{FF2B5EF4-FFF2-40B4-BE49-F238E27FC236}">
                  <a16:creationId xmlns:a16="http://schemas.microsoft.com/office/drawing/2014/main" id="{8C83ED0C-7AE8-18BC-0C5B-62583F6FD1FD}"/>
                </a:ext>
              </a:extLst>
            </xdr:cNvPr>
            <xdr:cNvPicPr>
              <a:picLocks noChangeAspect="1" noChangeArrowheads="1"/>
              <a:extLst>
                <a:ext uri="{84589F7E-364E-4C9E-8A38-B11213B215E9}">
                  <a14:cameraTool cellRange="'KPI YOY'!$B$15" spid="_x0000_s2095"/>
                </a:ext>
              </a:extLst>
            </xdr:cNvPicPr>
          </xdr:nvPicPr>
          <xdr:blipFill>
            <a:blip xmlns:r="http://schemas.openxmlformats.org/officeDocument/2006/relationships" r:embed="rId10"/>
            <a:srcRect/>
            <a:stretch>
              <a:fillRect/>
            </a:stretch>
          </xdr:blipFill>
          <xdr:spPr bwMode="auto">
            <a:xfrm>
              <a:off x="10821939" y="1512301"/>
              <a:ext cx="1111751" cy="26458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114769</xdr:colOff>
      <xdr:row>12</xdr:row>
      <xdr:rowOff>103909</xdr:rowOff>
    </xdr:from>
    <xdr:to>
      <xdr:col>8</xdr:col>
      <xdr:colOff>270163</xdr:colOff>
      <xdr:row>22</xdr:row>
      <xdr:rowOff>103909</xdr:rowOff>
    </xdr:to>
    <xdr:graphicFrame macro="">
      <xdr:nvGraphicFramePr>
        <xdr:cNvPr id="299" name="Chart 298">
          <a:extLst>
            <a:ext uri="{FF2B5EF4-FFF2-40B4-BE49-F238E27FC236}">
              <a16:creationId xmlns:a16="http://schemas.microsoft.com/office/drawing/2014/main" id="{FD075724-7801-4352-87E9-D6255C475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436651</xdr:colOff>
      <xdr:row>12</xdr:row>
      <xdr:rowOff>126364</xdr:rowOff>
    </xdr:from>
    <xdr:to>
      <xdr:col>15</xdr:col>
      <xdr:colOff>308223</xdr:colOff>
      <xdr:row>22</xdr:row>
      <xdr:rowOff>8562</xdr:rowOff>
    </xdr:to>
    <mc:AlternateContent xmlns:mc="http://schemas.openxmlformats.org/markup-compatibility/2006">
      <mc:Choice xmlns:cx1="http://schemas.microsoft.com/office/drawing/2015/9/8/chartex" Requires="cx1">
        <xdr:graphicFrame macro="">
          <xdr:nvGraphicFramePr>
            <xdr:cNvPr id="300" name="Chart 299">
              <a:extLst>
                <a:ext uri="{FF2B5EF4-FFF2-40B4-BE49-F238E27FC236}">
                  <a16:creationId xmlns:a16="http://schemas.microsoft.com/office/drawing/2014/main" id="{68EA6A16-2856-4065-BAFA-E770EC9E46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162763" y="2181195"/>
              <a:ext cx="4006921" cy="15945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309112</xdr:colOff>
      <xdr:row>12</xdr:row>
      <xdr:rowOff>86264</xdr:rowOff>
    </xdr:from>
    <xdr:to>
      <xdr:col>19</xdr:col>
      <xdr:colOff>596660</xdr:colOff>
      <xdr:row>22</xdr:row>
      <xdr:rowOff>100641</xdr:rowOff>
    </xdr:to>
    <xdr:graphicFrame macro="">
      <xdr:nvGraphicFramePr>
        <xdr:cNvPr id="301" name="Chart 300">
          <a:extLst>
            <a:ext uri="{FF2B5EF4-FFF2-40B4-BE49-F238E27FC236}">
              <a16:creationId xmlns:a16="http://schemas.microsoft.com/office/drawing/2014/main" id="{63383007-B0F8-40B1-BF8F-820AE506E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118894</xdr:colOff>
      <xdr:row>24</xdr:row>
      <xdr:rowOff>167532</xdr:rowOff>
    </xdr:from>
    <xdr:to>
      <xdr:col>8</xdr:col>
      <xdr:colOff>329659</xdr:colOff>
      <xdr:row>33</xdr:row>
      <xdr:rowOff>37829</xdr:rowOff>
    </xdr:to>
    <mc:AlternateContent xmlns:mc="http://schemas.openxmlformats.org/markup-compatibility/2006">
      <mc:Choice xmlns:cx4="http://schemas.microsoft.com/office/drawing/2016/5/10/chartex" Requires="cx4">
        <xdr:graphicFrame macro="">
          <xdr:nvGraphicFramePr>
            <xdr:cNvPr id="302" name="Chart 301">
              <a:extLst>
                <a:ext uri="{FF2B5EF4-FFF2-40B4-BE49-F238E27FC236}">
                  <a16:creationId xmlns:a16="http://schemas.microsoft.com/office/drawing/2014/main" id="{158CCCEB-F993-4C35-8C45-3625A37A39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8894" y="4318000"/>
              <a:ext cx="4966510" cy="14267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546847</xdr:colOff>
      <xdr:row>24</xdr:row>
      <xdr:rowOff>40342</xdr:rowOff>
    </xdr:from>
    <xdr:to>
      <xdr:col>14</xdr:col>
      <xdr:colOff>259978</xdr:colOff>
      <xdr:row>33</xdr:row>
      <xdr:rowOff>138953</xdr:rowOff>
    </xdr:to>
    <xdr:graphicFrame macro="">
      <xdr:nvGraphicFramePr>
        <xdr:cNvPr id="303" name="Chart 302">
          <a:extLst>
            <a:ext uri="{FF2B5EF4-FFF2-40B4-BE49-F238E27FC236}">
              <a16:creationId xmlns:a16="http://schemas.microsoft.com/office/drawing/2014/main" id="{C5A1A64C-5474-45C9-B16E-10B68BFB2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415073</xdr:colOff>
      <xdr:row>24</xdr:row>
      <xdr:rowOff>92927</xdr:rowOff>
    </xdr:from>
    <xdr:to>
      <xdr:col>16</xdr:col>
      <xdr:colOff>229220</xdr:colOff>
      <xdr:row>32</xdr:row>
      <xdr:rowOff>123903</xdr:rowOff>
    </xdr:to>
    <mc:AlternateContent xmlns:mc="http://schemas.openxmlformats.org/markup-compatibility/2006">
      <mc:Choice xmlns:a14="http://schemas.microsoft.com/office/drawing/2010/main" Requires="a14">
        <xdr:graphicFrame macro="">
          <xdr:nvGraphicFramePr>
            <xdr:cNvPr id="304" name="Year 1">
              <a:extLst>
                <a:ext uri="{FF2B5EF4-FFF2-40B4-BE49-F238E27FC236}">
                  <a16:creationId xmlns:a16="http://schemas.microsoft.com/office/drawing/2014/main" id="{A4B56F40-C2AF-4210-9666-412AD2CD83E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658528" y="4249291"/>
              <a:ext cx="991783" cy="1416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241611</xdr:colOff>
      <xdr:row>24</xdr:row>
      <xdr:rowOff>126940</xdr:rowOff>
    </xdr:from>
    <xdr:to>
      <xdr:col>18</xdr:col>
      <xdr:colOff>167269</xdr:colOff>
      <xdr:row>31</xdr:row>
      <xdr:rowOff>68148</xdr:rowOff>
    </xdr:to>
    <mc:AlternateContent xmlns:mc="http://schemas.openxmlformats.org/markup-compatibility/2006">
      <mc:Choice xmlns:a14="http://schemas.microsoft.com/office/drawing/2010/main" Requires="a14">
        <xdr:graphicFrame macro="">
          <xdr:nvGraphicFramePr>
            <xdr:cNvPr id="305" name="Segment 1">
              <a:extLst>
                <a:ext uri="{FF2B5EF4-FFF2-40B4-BE49-F238E27FC236}">
                  <a16:creationId xmlns:a16="http://schemas.microsoft.com/office/drawing/2014/main" id="{71951546-651A-4C7E-9446-A98B855BA16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662702" y="4283304"/>
              <a:ext cx="1103294" cy="115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154754</xdr:colOff>
      <xdr:row>24</xdr:row>
      <xdr:rowOff>92804</xdr:rowOff>
    </xdr:from>
    <xdr:to>
      <xdr:col>20</xdr:col>
      <xdr:colOff>111513</xdr:colOff>
      <xdr:row>32</xdr:row>
      <xdr:rowOff>130098</xdr:rowOff>
    </xdr:to>
    <mc:AlternateContent xmlns:mc="http://schemas.openxmlformats.org/markup-compatibility/2006">
      <mc:Choice xmlns:a14="http://schemas.microsoft.com/office/drawing/2010/main" Requires="a14">
        <xdr:graphicFrame macro="">
          <xdr:nvGraphicFramePr>
            <xdr:cNvPr id="306" name="Region 1">
              <a:extLst>
                <a:ext uri="{FF2B5EF4-FFF2-40B4-BE49-F238E27FC236}">
                  <a16:creationId xmlns:a16="http://schemas.microsoft.com/office/drawing/2014/main" id="{0B3CB376-43E7-4301-8BEE-FD07409821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753481" y="4249168"/>
              <a:ext cx="1134396" cy="1422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Mehta" refreshedDate="46313.610473148146" createdVersion="8" refreshedVersion="8" minRefreshableVersion="3" recordCount="9994" xr:uid="{8320CBE4-FEF8-4307-B677-3090A19CFCA5}">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 /Sales" databaseField="0"/>
  </cacheFields>
  <extLst>
    <ext xmlns:x14="http://schemas.microsoft.com/office/spreadsheetml/2009/9/main" uri="{725AE2AE-9491-48be-B2B4-4EB974FC3084}">
      <x14:pivotCacheDefinition pivotCacheId="282555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316D14-2EC7-41CD-935D-41C82A16158D}"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h="1" x="2"/>
        <item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3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4C0C49-FAED-4449-8748-68CCEE8760DC}"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2A553B-78D8-40A4-869C-0156AB79ED76}"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569D53-FA5F-4EAA-A2DC-73786E7FB8FD}"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5DF28E-55D1-4060-8353-8A24AE44A59B}"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E05CAD-F480-42E0-84FF-34740F0C0B02}"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4E9AB7-E2BF-4745-BB3E-2343FB71E2E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F653EA-11EE-4576-BBA1-873B87F73FD5}"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D6DCB8-D93E-4A19-A2A1-4532FC868F4E}"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0"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37">
    <i>
      <x/>
    </i>
    <i>
      <x v="1"/>
    </i>
    <i>
      <x v="3"/>
    </i>
    <i>
      <x v="4"/>
    </i>
    <i>
      <x v="5"/>
    </i>
    <i>
      <x v="6"/>
    </i>
    <i>
      <x v="8"/>
    </i>
    <i>
      <x v="9"/>
    </i>
    <i>
      <x v="10"/>
    </i>
    <i>
      <x v="11"/>
    </i>
    <i>
      <x v="12"/>
    </i>
    <i>
      <x v="15"/>
    </i>
    <i>
      <x v="18"/>
    </i>
    <i>
      <x v="19"/>
    </i>
    <i>
      <x v="20"/>
    </i>
    <i>
      <x v="21"/>
    </i>
    <i>
      <x v="22"/>
    </i>
    <i>
      <x v="23"/>
    </i>
    <i>
      <x v="25"/>
    </i>
    <i>
      <x v="26"/>
    </i>
    <i>
      <x v="27"/>
    </i>
    <i>
      <x v="28"/>
    </i>
    <i>
      <x v="30"/>
    </i>
    <i>
      <x v="31"/>
    </i>
    <i>
      <x v="33"/>
    </i>
    <i>
      <x v="35"/>
    </i>
    <i>
      <x v="36"/>
    </i>
    <i>
      <x v="37"/>
    </i>
    <i>
      <x v="38"/>
    </i>
    <i>
      <x v="40"/>
    </i>
    <i>
      <x v="41"/>
    </i>
    <i>
      <x v="42"/>
    </i>
    <i>
      <x v="43"/>
    </i>
    <i>
      <x v="44"/>
    </i>
    <i>
      <x v="45"/>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3FEF41-F01A-4BEC-81B2-040E10C01629}"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2"/>
    </i>
    <i>
      <x v="10"/>
    </i>
    <i>
      <x v="2"/>
    </i>
    <i>
      <x v="11"/>
    </i>
    <i>
      <x v="3"/>
    </i>
    <i t="grand">
      <x/>
    </i>
  </rowItems>
  <colItems count="1">
    <i/>
  </colItems>
  <dataFields count="1">
    <dataField name="Sum of Sales" fld="18" baseField="0" baseItem="0" numFmtId="165"/>
  </dataFields>
  <formats count="1">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086839-79E0-485A-9E86-4AB4E7B9A3EC}"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5">
    <i>
      <x v="1"/>
    </i>
    <i>
      <x v="2"/>
    </i>
    <i>
      <x v="3"/>
    </i>
    <i>
      <x v="4"/>
    </i>
    <i t="grand">
      <x/>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D65864D-FDA4-4EA7-97DF-B06538496EB6}" sourceName="Year">
  <pivotTables>
    <pivotTable tabId="7" name="PivotTable5"/>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4" name="PivotTable2"/>
  </pivotTables>
  <data>
    <tabular pivotCacheId="282555540">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2FA9A67-7490-42DD-9E58-DDCCE2B17E7D}" sourceName="Segment">
  <pivotTables>
    <pivotTable tabId="7" name="PivotTable5"/>
    <pivotTable tabId="3" name="PivotTable1"/>
    <pivotTable tabId="8" name="PivotTable10"/>
    <pivotTable tabId="8" name="PivotTable6"/>
    <pivotTable tabId="8" name="PivotTable7"/>
    <pivotTable tabId="8" name="PivotTable8"/>
    <pivotTable tabId="8" name="PivotTable9"/>
    <pivotTable tabId="10" name="PivotTable11"/>
    <pivotTable tabId="6" name="PivotTable4"/>
    <pivotTable tabId="5" name="PivotTable3"/>
    <pivotTable tabId="4" name="PivotTable2"/>
  </pivotTables>
  <data>
    <tabular pivotCacheId="282555540">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64FD64-B397-4A06-89FB-A572A49E4D5D}" sourceName="Region">
  <pivotTables>
    <pivotTable tabId="7" name="PivotTable5"/>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4" name="PivotTable2"/>
  </pivotTables>
  <data>
    <tabular pivotCacheId="28255554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7834DA7-B8F6-41FF-B642-53F1D5A69128}" cache="Slicer_Year" caption="Year" rowHeight="234950"/>
  <slicer name="Segment" xr10:uid="{D40C09CC-A0EE-4A46-9ECB-B8C5BA697538}" cache="Slicer_Segment" caption="Segment" rowHeight="234950"/>
  <slicer name="Region" xr10:uid="{0CEAA8CE-9339-4291-8B68-EB377F9EE0BA}"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67FF05B-9943-4FF8-89C5-ABF4E2E9B99C}" cache="Slicer_Year" caption="Year" style="SlicerStyleDark1" rowHeight="234950"/>
  <slicer name="Segment 1" xr10:uid="{1E369659-0E3A-4CF3-93EA-DC98C3A04DD4}" cache="Slicer_Segment" caption="Segment" style="SlicerStyleDark1" rowHeight="234950"/>
  <slicer name="Region 1" xr10:uid="{9F4B7242-2142-4E94-BA5D-09B079475F58}"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2D7D-991E-4451-B6FF-8A73DFE163B3}">
  <dimension ref="A3:C16"/>
  <sheetViews>
    <sheetView workbookViewId="0">
      <selection activeCell="B25" sqref="B25"/>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17" t="s">
        <v>10933</v>
      </c>
      <c r="B3" t="s">
        <v>10951</v>
      </c>
      <c r="C3" t="s">
        <v>10952</v>
      </c>
    </row>
    <row r="4" spans="1:3" x14ac:dyDescent="0.3">
      <c r="A4" s="18" t="s">
        <v>10939</v>
      </c>
      <c r="B4" s="19">
        <v>3382.4639999999999</v>
      </c>
      <c r="C4" s="19">
        <v>-863.38240000000019</v>
      </c>
    </row>
    <row r="5" spans="1:3" x14ac:dyDescent="0.3">
      <c r="A5" s="18" t="s">
        <v>10940</v>
      </c>
      <c r="B5" s="19">
        <v>2765.9930000000004</v>
      </c>
      <c r="C5" s="19">
        <v>488.01990000000001</v>
      </c>
    </row>
    <row r="6" spans="1:3" x14ac:dyDescent="0.3">
      <c r="A6" s="18" t="s">
        <v>10941</v>
      </c>
      <c r="B6" s="19">
        <v>16131.282399999996</v>
      </c>
      <c r="C6" s="19">
        <v>3906.3353999999999</v>
      </c>
    </row>
    <row r="7" spans="1:3" x14ac:dyDescent="0.3">
      <c r="A7" s="18" t="s">
        <v>10942</v>
      </c>
      <c r="B7" s="19">
        <v>4121.0440000000008</v>
      </c>
      <c r="C7" s="19">
        <v>563.12929999999994</v>
      </c>
    </row>
    <row r="8" spans="1:3" x14ac:dyDescent="0.3">
      <c r="A8" s="18" t="s">
        <v>10943</v>
      </c>
      <c r="B8" s="19">
        <v>5454.9394999999986</v>
      </c>
      <c r="C8" s="19">
        <v>678.36899999999935</v>
      </c>
    </row>
    <row r="9" spans="1:3" x14ac:dyDescent="0.3">
      <c r="A9" s="18" t="s">
        <v>10944</v>
      </c>
      <c r="B9" s="19">
        <v>9404.0889999999981</v>
      </c>
      <c r="C9" s="19">
        <v>517.99919999999986</v>
      </c>
    </row>
    <row r="10" spans="1:3" x14ac:dyDescent="0.3">
      <c r="A10" s="18" t="s">
        <v>10945</v>
      </c>
      <c r="B10" s="19">
        <v>7191.7</v>
      </c>
      <c r="C10" s="19">
        <v>907.16709999999966</v>
      </c>
    </row>
    <row r="11" spans="1:3" x14ac:dyDescent="0.3">
      <c r="A11" s="18" t="s">
        <v>10946</v>
      </c>
      <c r="B11" s="19">
        <v>11455.759200000002</v>
      </c>
      <c r="C11" s="19">
        <v>1644.0792999999996</v>
      </c>
    </row>
    <row r="12" spans="1:3" x14ac:dyDescent="0.3">
      <c r="A12" s="18" t="s">
        <v>10947</v>
      </c>
      <c r="B12" s="19">
        <v>16604.560999999994</v>
      </c>
      <c r="C12" s="19">
        <v>2817.9514000000004</v>
      </c>
    </row>
    <row r="13" spans="1:3" x14ac:dyDescent="0.3">
      <c r="A13" s="18" t="s">
        <v>10948</v>
      </c>
      <c r="B13" s="19">
        <v>8646.3689999999988</v>
      </c>
      <c r="C13" s="19">
        <v>1386.2609000000004</v>
      </c>
    </row>
    <row r="14" spans="1:3" x14ac:dyDescent="0.3">
      <c r="A14" s="18" t="s">
        <v>10949</v>
      </c>
      <c r="B14" s="19">
        <v>27299.644800000005</v>
      </c>
      <c r="C14" s="19">
        <v>5147.285899999998</v>
      </c>
    </row>
    <row r="15" spans="1:3" x14ac:dyDescent="0.3">
      <c r="A15" s="18" t="s">
        <v>10950</v>
      </c>
      <c r="B15" s="19">
        <v>16299.460999999996</v>
      </c>
      <c r="C15" s="19">
        <v>3495.1098000000002</v>
      </c>
    </row>
    <row r="16" spans="1:3" x14ac:dyDescent="0.3">
      <c r="A16" s="18" t="s">
        <v>10934</v>
      </c>
      <c r="B16" s="19">
        <v>128757.30690000001</v>
      </c>
      <c r="C16" s="19">
        <v>20688.324799999995</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A6FB-39B8-48AF-9593-E0616D95092E}">
  <dimension ref="A3:N26"/>
  <sheetViews>
    <sheetView zoomScale="70" workbookViewId="0">
      <selection activeCell="E26" sqref="E26"/>
    </sheetView>
  </sheetViews>
  <sheetFormatPr defaultRowHeight="14.4" x14ac:dyDescent="0.3"/>
  <cols>
    <col min="1" max="1" width="13.88671875" bestFit="1" customWidth="1"/>
    <col min="2" max="2" width="13.33203125" bestFit="1" customWidth="1"/>
    <col min="3" max="3" width="3.77734375" customWidth="1"/>
    <col min="4" max="4" width="13.88671875" bestFit="1" customWidth="1"/>
    <col min="5" max="5" width="12.33203125" bestFit="1" customWidth="1"/>
    <col min="6" max="6" width="4.33203125" customWidth="1"/>
    <col min="7" max="7" width="13.88671875" bestFit="1" customWidth="1"/>
    <col min="8" max="8" width="15.21875" bestFit="1" customWidth="1"/>
    <col min="9" max="9" width="4" customWidth="1"/>
    <col min="10" max="10" width="13.88671875" bestFit="1" customWidth="1"/>
    <col min="11" max="11" width="16.44140625" bestFit="1" customWidth="1"/>
    <col min="12" max="12" width="3.77734375" customWidth="1"/>
    <col min="13" max="13" width="13.88671875" bestFit="1" customWidth="1"/>
    <col min="14" max="14" width="19.44140625" bestFit="1" customWidth="1"/>
  </cols>
  <sheetData>
    <row r="3" spans="1:14" x14ac:dyDescent="0.3">
      <c r="A3" s="6" t="s">
        <v>10933</v>
      </c>
      <c r="B3" s="7" t="s">
        <v>10951</v>
      </c>
      <c r="D3" s="6" t="s">
        <v>10933</v>
      </c>
      <c r="E3" s="7" t="s">
        <v>10952</v>
      </c>
      <c r="G3" s="6" t="s">
        <v>10933</v>
      </c>
      <c r="H3" s="7" t="s">
        <v>10954</v>
      </c>
      <c r="J3" s="6" t="s">
        <v>10933</v>
      </c>
      <c r="K3" s="7" t="s">
        <v>10955</v>
      </c>
      <c r="M3" s="6" t="s">
        <v>10933</v>
      </c>
      <c r="N3" s="7" t="s">
        <v>10956</v>
      </c>
    </row>
    <row r="4" spans="1:14" x14ac:dyDescent="0.3">
      <c r="A4" s="8" t="s">
        <v>10939</v>
      </c>
      <c r="B4" s="9">
        <v>3382.4639999999999</v>
      </c>
      <c r="D4" s="8" t="s">
        <v>10939</v>
      </c>
      <c r="E4" s="9">
        <v>-863.38240000000019</v>
      </c>
      <c r="G4" s="8" t="s">
        <v>10939</v>
      </c>
      <c r="H4" s="9">
        <v>95</v>
      </c>
      <c r="J4" s="8" t="s">
        <v>10939</v>
      </c>
      <c r="K4" s="9">
        <v>26</v>
      </c>
      <c r="M4" s="8" t="s">
        <v>10939</v>
      </c>
      <c r="N4" s="9">
        <v>-0.25525250231783697</v>
      </c>
    </row>
    <row r="5" spans="1:14" x14ac:dyDescent="0.3">
      <c r="A5" s="20" t="s">
        <v>10940</v>
      </c>
      <c r="B5" s="21">
        <v>2765.9930000000004</v>
      </c>
      <c r="D5" s="20" t="s">
        <v>10940</v>
      </c>
      <c r="E5" s="21">
        <v>488.01990000000001</v>
      </c>
      <c r="G5" s="20" t="s">
        <v>10940</v>
      </c>
      <c r="H5" s="21">
        <v>81</v>
      </c>
      <c r="J5" s="20" t="s">
        <v>10940</v>
      </c>
      <c r="K5" s="21">
        <v>23</v>
      </c>
      <c r="M5" s="20" t="s">
        <v>10940</v>
      </c>
      <c r="N5" s="21">
        <v>0.1764356959688618</v>
      </c>
    </row>
    <row r="6" spans="1:14" x14ac:dyDescent="0.3">
      <c r="A6" s="20" t="s">
        <v>10941</v>
      </c>
      <c r="B6" s="21">
        <v>16131.282399999996</v>
      </c>
      <c r="D6" s="20" t="s">
        <v>10941</v>
      </c>
      <c r="E6" s="21">
        <v>3906.3353999999999</v>
      </c>
      <c r="G6" s="20" t="s">
        <v>10941</v>
      </c>
      <c r="H6" s="21">
        <v>184</v>
      </c>
      <c r="J6" s="20" t="s">
        <v>10941</v>
      </c>
      <c r="K6" s="21">
        <v>49</v>
      </c>
      <c r="M6" s="20" t="s">
        <v>10941</v>
      </c>
      <c r="N6" s="21">
        <v>0.24215901148689833</v>
      </c>
    </row>
    <row r="7" spans="1:14" x14ac:dyDescent="0.3">
      <c r="A7" s="20" t="s">
        <v>10942</v>
      </c>
      <c r="B7" s="21">
        <v>4121.0440000000008</v>
      </c>
      <c r="D7" s="20" t="s">
        <v>10942</v>
      </c>
      <c r="E7" s="21">
        <v>563.12929999999994</v>
      </c>
      <c r="G7" s="20" t="s">
        <v>10942</v>
      </c>
      <c r="H7" s="21">
        <v>122</v>
      </c>
      <c r="J7" s="20" t="s">
        <v>10942</v>
      </c>
      <c r="K7" s="21">
        <v>40</v>
      </c>
      <c r="M7" s="20" t="s">
        <v>10942</v>
      </c>
      <c r="N7" s="21">
        <v>0.13664724278605125</v>
      </c>
    </row>
    <row r="8" spans="1:14" x14ac:dyDescent="0.3">
      <c r="A8" s="20" t="s">
        <v>10943</v>
      </c>
      <c r="B8" s="21">
        <v>5454.9394999999986</v>
      </c>
      <c r="D8" s="20" t="s">
        <v>10943</v>
      </c>
      <c r="E8" s="21">
        <v>678.36899999999935</v>
      </c>
      <c r="G8" s="20" t="s">
        <v>10943</v>
      </c>
      <c r="H8" s="21">
        <v>156</v>
      </c>
      <c r="J8" s="20" t="s">
        <v>10943</v>
      </c>
      <c r="K8" s="21">
        <v>41</v>
      </c>
      <c r="M8" s="20" t="s">
        <v>10943</v>
      </c>
      <c r="N8" s="21">
        <v>0.12435866612269476</v>
      </c>
    </row>
    <row r="9" spans="1:14" x14ac:dyDescent="0.3">
      <c r="A9" s="20" t="s">
        <v>10944</v>
      </c>
      <c r="B9" s="21">
        <v>9404.0889999999981</v>
      </c>
      <c r="D9" s="20" t="s">
        <v>10944</v>
      </c>
      <c r="E9" s="21">
        <v>517.99919999999986</v>
      </c>
      <c r="G9" s="20" t="s">
        <v>10944</v>
      </c>
      <c r="H9" s="21">
        <v>163</v>
      </c>
      <c r="J9" s="20" t="s">
        <v>10944</v>
      </c>
      <c r="K9" s="21">
        <v>40</v>
      </c>
      <c r="M9" s="20" t="s">
        <v>10944</v>
      </c>
      <c r="N9" s="21">
        <v>5.508233705572118E-2</v>
      </c>
    </row>
    <row r="10" spans="1:14" x14ac:dyDescent="0.3">
      <c r="A10" s="20" t="s">
        <v>10945</v>
      </c>
      <c r="B10" s="21">
        <v>7191.7</v>
      </c>
      <c r="D10" s="20" t="s">
        <v>10945</v>
      </c>
      <c r="E10" s="21">
        <v>907.16709999999966</v>
      </c>
      <c r="G10" s="20" t="s">
        <v>10945</v>
      </c>
      <c r="H10" s="21">
        <v>162</v>
      </c>
      <c r="J10" s="20" t="s">
        <v>10945</v>
      </c>
      <c r="K10" s="21">
        <v>40</v>
      </c>
      <c r="M10" s="20" t="s">
        <v>10945</v>
      </c>
      <c r="N10" s="21">
        <v>0.12614084291613939</v>
      </c>
    </row>
    <row r="11" spans="1:14" x14ac:dyDescent="0.3">
      <c r="A11" s="20" t="s">
        <v>10946</v>
      </c>
      <c r="B11" s="21">
        <v>11455.759200000002</v>
      </c>
      <c r="D11" s="20" t="s">
        <v>10946</v>
      </c>
      <c r="E11" s="21">
        <v>1644.0792999999996</v>
      </c>
      <c r="G11" s="20" t="s">
        <v>10946</v>
      </c>
      <c r="H11" s="21">
        <v>181</v>
      </c>
      <c r="J11" s="20" t="s">
        <v>10946</v>
      </c>
      <c r="K11" s="21">
        <v>48</v>
      </c>
      <c r="M11" s="20" t="s">
        <v>10946</v>
      </c>
      <c r="N11" s="21">
        <v>0.14351552536125231</v>
      </c>
    </row>
    <row r="12" spans="1:14" x14ac:dyDescent="0.3">
      <c r="A12" s="20" t="s">
        <v>10947</v>
      </c>
      <c r="B12" s="21">
        <v>16604.560999999994</v>
      </c>
      <c r="D12" s="20" t="s">
        <v>10947</v>
      </c>
      <c r="E12" s="21">
        <v>2817.9514000000004</v>
      </c>
      <c r="G12" s="20" t="s">
        <v>10947</v>
      </c>
      <c r="H12" s="21">
        <v>362</v>
      </c>
      <c r="J12" s="20" t="s">
        <v>10947</v>
      </c>
      <c r="K12" s="21">
        <v>104</v>
      </c>
      <c r="M12" s="20" t="s">
        <v>10947</v>
      </c>
      <c r="N12" s="21">
        <v>0.16970947922079971</v>
      </c>
    </row>
    <row r="13" spans="1:14" x14ac:dyDescent="0.3">
      <c r="A13" s="20" t="s">
        <v>10948</v>
      </c>
      <c r="B13" s="21">
        <v>8646.3689999999988</v>
      </c>
      <c r="D13" s="20" t="s">
        <v>10948</v>
      </c>
      <c r="E13" s="21">
        <v>1386.2609000000004</v>
      </c>
      <c r="G13" s="20" t="s">
        <v>10948</v>
      </c>
      <c r="H13" s="21">
        <v>214</v>
      </c>
      <c r="J13" s="20" t="s">
        <v>10948</v>
      </c>
      <c r="K13" s="21">
        <v>49</v>
      </c>
      <c r="M13" s="20" t="s">
        <v>10948</v>
      </c>
      <c r="N13" s="21">
        <v>0.16032867669654172</v>
      </c>
    </row>
    <row r="14" spans="1:14" x14ac:dyDescent="0.3">
      <c r="A14" s="20" t="s">
        <v>10949</v>
      </c>
      <c r="B14" s="21">
        <v>27299.644800000005</v>
      </c>
      <c r="D14" s="20" t="s">
        <v>10949</v>
      </c>
      <c r="E14" s="21">
        <v>5147.285899999998</v>
      </c>
      <c r="G14" s="20" t="s">
        <v>10949</v>
      </c>
      <c r="H14" s="21">
        <v>397</v>
      </c>
      <c r="J14" s="20" t="s">
        <v>10949</v>
      </c>
      <c r="K14" s="21">
        <v>98</v>
      </c>
      <c r="M14" s="20" t="s">
        <v>10949</v>
      </c>
      <c r="N14" s="21">
        <v>0.18854772425463928</v>
      </c>
    </row>
    <row r="15" spans="1:14" x14ac:dyDescent="0.3">
      <c r="A15" s="20" t="s">
        <v>10950</v>
      </c>
      <c r="B15" s="21">
        <v>16299.460999999996</v>
      </c>
      <c r="D15" s="20" t="s">
        <v>10950</v>
      </c>
      <c r="E15" s="21">
        <v>3495.1098000000002</v>
      </c>
      <c r="G15" s="20" t="s">
        <v>10950</v>
      </c>
      <c r="H15" s="21">
        <v>296</v>
      </c>
      <c r="J15" s="20" t="s">
        <v>10950</v>
      </c>
      <c r="K15" s="21">
        <v>78</v>
      </c>
      <c r="M15" s="20" t="s">
        <v>10950</v>
      </c>
      <c r="N15" s="21">
        <v>0.21443100480439206</v>
      </c>
    </row>
    <row r="16" spans="1:14" x14ac:dyDescent="0.3">
      <c r="A16" s="10" t="s">
        <v>10934</v>
      </c>
      <c r="B16" s="11">
        <v>128757.30690000001</v>
      </c>
      <c r="D16" s="10" t="s">
        <v>10934</v>
      </c>
      <c r="E16" s="11">
        <v>20688.324799999995</v>
      </c>
      <c r="G16" s="10" t="s">
        <v>10934</v>
      </c>
      <c r="H16" s="11">
        <v>2413</v>
      </c>
      <c r="J16" s="10" t="s">
        <v>10934</v>
      </c>
      <c r="K16" s="11">
        <v>636</v>
      </c>
      <c r="M16" s="10" t="s">
        <v>10934</v>
      </c>
      <c r="N16" s="11">
        <v>0.16067689902886595</v>
      </c>
    </row>
    <row r="17" spans="2:14" x14ac:dyDescent="0.3">
      <c r="B17" s="29">
        <f>GETPIVOTDATA("Sales",$A$3)</f>
        <v>128757.30690000001</v>
      </c>
      <c r="E17" s="29">
        <f>GETPIVOTDATA("Profit",$D$3)</f>
        <v>20688.324799999995</v>
      </c>
      <c r="H17" s="30">
        <f>GETPIVOTDATA("Quantity",$G$3)</f>
        <v>2413</v>
      </c>
      <c r="K17" s="30">
        <f>GETPIVOTDATA("Order ID",$J$3)</f>
        <v>636</v>
      </c>
      <c r="N17" s="31">
        <f>GETPIVOTDATA("Profit Margin",$M$3)</f>
        <v>0.16067689902886595</v>
      </c>
    </row>
    <row r="26" spans="2:14" x14ac:dyDescent="0.3">
      <c r="N26" s="22" t="s">
        <v>10957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EDE41-7F63-4CEB-BF48-D9386A40995D}">
  <dimension ref="A3:E7"/>
  <sheetViews>
    <sheetView workbookViewId="0">
      <selection activeCell="P14" sqref="P14"/>
    </sheetView>
  </sheetViews>
  <sheetFormatPr defaultRowHeight="14.4" x14ac:dyDescent="0.3"/>
  <cols>
    <col min="1" max="1" width="13.109375" bestFit="1" customWidth="1"/>
    <col min="2" max="2" width="12" bestFit="1" customWidth="1"/>
    <col min="4" max="4" width="13.109375" bestFit="1" customWidth="1"/>
    <col min="5" max="5" width="12" bestFit="1" customWidth="1"/>
  </cols>
  <sheetData>
    <row r="3" spans="1:5" x14ac:dyDescent="0.3">
      <c r="A3" s="6" t="s">
        <v>10933</v>
      </c>
      <c r="B3" s="7" t="s">
        <v>10951</v>
      </c>
      <c r="D3" s="22" t="s">
        <v>15</v>
      </c>
      <c r="E3" s="23" t="s">
        <v>18</v>
      </c>
    </row>
    <row r="4" spans="1:5" x14ac:dyDescent="0.3">
      <c r="A4" s="8" t="s">
        <v>32</v>
      </c>
      <c r="B4" s="9">
        <v>45961.085899999976</v>
      </c>
      <c r="D4" t="str">
        <f>A4</f>
        <v>Furniture</v>
      </c>
      <c r="E4" s="19">
        <f>GETPIVOTDATA("Sales",$A$3,"Category",A4)</f>
        <v>45961.085899999976</v>
      </c>
    </row>
    <row r="5" spans="1:5" x14ac:dyDescent="0.3">
      <c r="A5" s="20" t="s">
        <v>46</v>
      </c>
      <c r="B5" s="21">
        <v>34901.162999999993</v>
      </c>
      <c r="D5" t="str">
        <f t="shared" ref="D5:D7" si="0">A5</f>
        <v>Office Supplies</v>
      </c>
      <c r="E5" s="19">
        <f t="shared" ref="E5:E6" si="1">GETPIVOTDATA("Sales",$A$3,"Category",A5)</f>
        <v>34901.162999999993</v>
      </c>
    </row>
    <row r="6" spans="1:5" x14ac:dyDescent="0.3">
      <c r="A6" s="20" t="s">
        <v>71</v>
      </c>
      <c r="B6" s="21">
        <v>47895.05799999999</v>
      </c>
      <c r="D6" t="str">
        <f t="shared" si="0"/>
        <v>Technology</v>
      </c>
      <c r="E6" s="19">
        <f t="shared" si="1"/>
        <v>47895.05799999999</v>
      </c>
    </row>
    <row r="7" spans="1:5" x14ac:dyDescent="0.3">
      <c r="A7" s="10" t="s">
        <v>10934</v>
      </c>
      <c r="B7" s="11">
        <v>128757.30689999997</v>
      </c>
      <c r="D7" t="str">
        <f t="shared" si="0"/>
        <v>Grand Total</v>
      </c>
      <c r="E7" s="19">
        <f>SUM(E4:E6)</f>
        <v>128757.30689999997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2DDBB-82D0-4EA1-9BFE-E67D2166E3B8}">
  <dimension ref="A3:B7"/>
  <sheetViews>
    <sheetView workbookViewId="0">
      <selection activeCell="M12" sqref="M12"/>
    </sheetView>
  </sheetViews>
  <sheetFormatPr defaultRowHeight="14.4" x14ac:dyDescent="0.3"/>
  <cols>
    <col min="1" max="1" width="13.109375" bestFit="1" customWidth="1"/>
    <col min="2" max="2" width="11.21875" bestFit="1" customWidth="1"/>
  </cols>
  <sheetData>
    <row r="3" spans="1:2" x14ac:dyDescent="0.3">
      <c r="A3" s="6" t="s">
        <v>10933</v>
      </c>
      <c r="B3" s="7" t="s">
        <v>10951</v>
      </c>
    </row>
    <row r="4" spans="1:2" x14ac:dyDescent="0.3">
      <c r="A4" s="8" t="s">
        <v>32</v>
      </c>
      <c r="B4" s="24">
        <v>0.35695904959938229</v>
      </c>
    </row>
    <row r="5" spans="1:2" x14ac:dyDescent="0.3">
      <c r="A5" s="20" t="s">
        <v>46</v>
      </c>
      <c r="B5" s="25">
        <v>0.27106161071779922</v>
      </c>
    </row>
    <row r="6" spans="1:2" x14ac:dyDescent="0.3">
      <c r="A6" s="20" t="s">
        <v>71</v>
      </c>
      <c r="B6" s="25">
        <v>0.37197933968281843</v>
      </c>
    </row>
    <row r="7" spans="1:2" x14ac:dyDescent="0.3">
      <c r="A7" s="10" t="s">
        <v>10934</v>
      </c>
      <c r="B7" s="2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3C58-F39B-4B3A-87E2-93F695201544}">
  <dimension ref="A3:F52"/>
  <sheetViews>
    <sheetView topLeftCell="C2" zoomScale="122" workbookViewId="0">
      <selection activeCell="H7" sqref="H7"/>
    </sheetView>
  </sheetViews>
  <sheetFormatPr defaultRowHeight="14.4" x14ac:dyDescent="0.3"/>
  <cols>
    <col min="1" max="1" width="14.21875" bestFit="1" customWidth="1"/>
    <col min="2" max="2" width="12" bestFit="1" customWidth="1"/>
    <col min="5" max="5" width="17.77734375" bestFit="1" customWidth="1"/>
    <col min="6" max="6" width="9.44140625" bestFit="1" customWidth="1"/>
  </cols>
  <sheetData>
    <row r="3" spans="1:6" x14ac:dyDescent="0.3">
      <c r="A3" s="6" t="s">
        <v>10933</v>
      </c>
      <c r="B3" s="7" t="s">
        <v>10951</v>
      </c>
      <c r="E3" s="22" t="s">
        <v>10953</v>
      </c>
      <c r="F3" s="23" t="s">
        <v>18</v>
      </c>
    </row>
    <row r="4" spans="1:6" x14ac:dyDescent="0.3">
      <c r="A4" s="8" t="s">
        <v>358</v>
      </c>
      <c r="B4" s="9">
        <v>1474.25</v>
      </c>
      <c r="E4" t="str">
        <f>A4</f>
        <v>Alabama</v>
      </c>
      <c r="F4" s="19">
        <f>GETPIVOTDATA("Sales",$A$3,"State",A4)</f>
        <v>1474.25</v>
      </c>
    </row>
    <row r="5" spans="1:6" x14ac:dyDescent="0.3">
      <c r="A5" s="20" t="s">
        <v>310</v>
      </c>
      <c r="B5" s="21">
        <v>3599.8830000000007</v>
      </c>
      <c r="E5" t="str">
        <f t="shared" ref="E5:E52" si="0">A5</f>
        <v>Arizona</v>
      </c>
      <c r="F5" s="19">
        <f t="shared" ref="F5:F52" si="1">GETPIVOTDATA("Sales",$A$3,"State",A5)</f>
        <v>3599.8830000000007</v>
      </c>
    </row>
    <row r="6" spans="1:6" x14ac:dyDescent="0.3">
      <c r="A6" s="20" t="s">
        <v>43</v>
      </c>
      <c r="B6" s="21">
        <v>20417.694499999991</v>
      </c>
      <c r="E6" t="str">
        <f t="shared" si="0"/>
        <v>California</v>
      </c>
      <c r="F6" s="19">
        <f t="shared" si="1"/>
        <v>20417.694499999991</v>
      </c>
    </row>
    <row r="7" spans="1:6" x14ac:dyDescent="0.3">
      <c r="A7" s="20" t="s">
        <v>457</v>
      </c>
      <c r="B7" s="21">
        <v>1468.3079999999998</v>
      </c>
      <c r="E7" t="str">
        <f t="shared" si="0"/>
        <v>Colorado</v>
      </c>
      <c r="F7" s="19">
        <f t="shared" si="1"/>
        <v>1468.3079999999998</v>
      </c>
    </row>
    <row r="8" spans="1:6" x14ac:dyDescent="0.3">
      <c r="A8" s="20" t="s">
        <v>747</v>
      </c>
      <c r="B8" s="21">
        <v>735.36999999999989</v>
      </c>
      <c r="E8" t="str">
        <f t="shared" si="0"/>
        <v>Connecticut</v>
      </c>
      <c r="F8" s="19">
        <f t="shared" si="1"/>
        <v>735.36999999999989</v>
      </c>
    </row>
    <row r="9" spans="1:6" x14ac:dyDescent="0.3">
      <c r="A9" s="20" t="s">
        <v>245</v>
      </c>
      <c r="B9" s="21">
        <v>2467.5360000000001</v>
      </c>
      <c r="E9" t="str">
        <f t="shared" si="0"/>
        <v>Delaware</v>
      </c>
      <c r="F9" s="19">
        <f t="shared" si="1"/>
        <v>2467.5360000000001</v>
      </c>
    </row>
    <row r="10" spans="1:6" x14ac:dyDescent="0.3">
      <c r="A10" s="20" t="s">
        <v>54</v>
      </c>
      <c r="B10" s="21">
        <v>7821.5870000000023</v>
      </c>
      <c r="E10" t="str">
        <f t="shared" si="0"/>
        <v>Florida</v>
      </c>
      <c r="F10" s="19">
        <f t="shared" si="1"/>
        <v>7821.5870000000023</v>
      </c>
    </row>
    <row r="11" spans="1:6" x14ac:dyDescent="0.3">
      <c r="A11" s="20" t="s">
        <v>1272</v>
      </c>
      <c r="B11" s="21">
        <v>1700.8899999999999</v>
      </c>
      <c r="E11" t="str">
        <f t="shared" si="0"/>
        <v>Georgia</v>
      </c>
      <c r="F11" s="19">
        <f t="shared" si="1"/>
        <v>1700.8899999999999</v>
      </c>
    </row>
    <row r="12" spans="1:6" x14ac:dyDescent="0.3">
      <c r="A12" s="20" t="s">
        <v>6260</v>
      </c>
      <c r="B12" s="21">
        <v>1004.5</v>
      </c>
      <c r="E12" t="str">
        <f t="shared" si="0"/>
        <v>Idaho</v>
      </c>
      <c r="F12" s="19">
        <f t="shared" si="1"/>
        <v>1004.5</v>
      </c>
    </row>
    <row r="13" spans="1:6" x14ac:dyDescent="0.3">
      <c r="A13" s="20" t="s">
        <v>211</v>
      </c>
      <c r="B13" s="21">
        <v>4623.8920000000007</v>
      </c>
      <c r="E13" t="str">
        <f t="shared" si="0"/>
        <v>Illinois</v>
      </c>
      <c r="F13" s="19">
        <f t="shared" si="1"/>
        <v>4623.8920000000007</v>
      </c>
    </row>
    <row r="14" spans="1:6" x14ac:dyDescent="0.3">
      <c r="A14" s="20" t="s">
        <v>254</v>
      </c>
      <c r="B14" s="21">
        <v>874.25</v>
      </c>
      <c r="E14" t="str">
        <f t="shared" si="0"/>
        <v>Indiana</v>
      </c>
      <c r="F14" s="19">
        <f t="shared" si="1"/>
        <v>874.25</v>
      </c>
    </row>
    <row r="15" spans="1:6" x14ac:dyDescent="0.3">
      <c r="A15" s="20" t="s">
        <v>29</v>
      </c>
      <c r="B15" s="21">
        <v>649.76</v>
      </c>
      <c r="E15" t="str">
        <f t="shared" si="0"/>
        <v>Kentucky</v>
      </c>
      <c r="F15" s="19">
        <f t="shared" si="1"/>
        <v>649.76</v>
      </c>
    </row>
    <row r="16" spans="1:6" x14ac:dyDescent="0.3">
      <c r="A16" s="20" t="s">
        <v>2735</v>
      </c>
      <c r="B16" s="21">
        <v>3447.6600000000003</v>
      </c>
      <c r="E16" t="str">
        <f t="shared" si="0"/>
        <v>Maryland</v>
      </c>
      <c r="F16" s="19">
        <f t="shared" si="1"/>
        <v>3447.6600000000003</v>
      </c>
    </row>
    <row r="17" spans="1:6" x14ac:dyDescent="0.3">
      <c r="A17" s="20" t="s">
        <v>1245</v>
      </c>
      <c r="B17" s="21">
        <v>1363.92</v>
      </c>
      <c r="E17" t="str">
        <f t="shared" si="0"/>
        <v>Massachusetts</v>
      </c>
      <c r="F17" s="19">
        <f t="shared" si="1"/>
        <v>1363.92</v>
      </c>
    </row>
    <row r="18" spans="1:6" x14ac:dyDescent="0.3">
      <c r="A18" s="20" t="s">
        <v>238</v>
      </c>
      <c r="B18" s="21">
        <v>6459.7510000000002</v>
      </c>
      <c r="E18" t="str">
        <f t="shared" si="0"/>
        <v>Michigan</v>
      </c>
      <c r="F18" s="19">
        <f t="shared" si="1"/>
        <v>6459.7510000000002</v>
      </c>
    </row>
    <row r="19" spans="1:6" x14ac:dyDescent="0.3">
      <c r="A19" s="20" t="s">
        <v>229</v>
      </c>
      <c r="B19" s="21">
        <v>115.24000000000001</v>
      </c>
      <c r="E19" t="str">
        <f t="shared" si="0"/>
        <v>Minnesota</v>
      </c>
      <c r="F19" s="19">
        <f t="shared" si="1"/>
        <v>115.24000000000001</v>
      </c>
    </row>
    <row r="20" spans="1:6" x14ac:dyDescent="0.3">
      <c r="A20" s="20" t="s">
        <v>1487</v>
      </c>
      <c r="B20" s="21">
        <v>302.16000000000003</v>
      </c>
      <c r="E20" t="str">
        <f t="shared" si="0"/>
        <v>Mississippi</v>
      </c>
      <c r="F20" s="19">
        <f t="shared" si="1"/>
        <v>302.16000000000003</v>
      </c>
    </row>
    <row r="21" spans="1:6" x14ac:dyDescent="0.3">
      <c r="A21" s="20" t="s">
        <v>596</v>
      </c>
      <c r="B21" s="21">
        <v>5658.7100000000009</v>
      </c>
      <c r="E21" t="str">
        <f t="shared" si="0"/>
        <v>Missouri</v>
      </c>
      <c r="F21" s="19">
        <f t="shared" si="1"/>
        <v>5658.7100000000009</v>
      </c>
    </row>
    <row r="22" spans="1:6" x14ac:dyDescent="0.3">
      <c r="A22" s="20" t="s">
        <v>138</v>
      </c>
      <c r="B22" s="21">
        <v>128.36000000000001</v>
      </c>
      <c r="E22" t="str">
        <f t="shared" si="0"/>
        <v>Nebraska</v>
      </c>
      <c r="F22" s="19">
        <f t="shared" si="1"/>
        <v>128.36000000000001</v>
      </c>
    </row>
    <row r="23" spans="1:6" x14ac:dyDescent="0.3">
      <c r="A23" s="20" t="s">
        <v>1392</v>
      </c>
      <c r="B23" s="21">
        <v>161.36000000000001</v>
      </c>
      <c r="E23" t="str">
        <f t="shared" si="0"/>
        <v>Nevada</v>
      </c>
      <c r="F23" s="19">
        <f t="shared" si="1"/>
        <v>161.36000000000001</v>
      </c>
    </row>
    <row r="24" spans="1:6" x14ac:dyDescent="0.3">
      <c r="A24" s="20" t="s">
        <v>2694</v>
      </c>
      <c r="B24" s="21">
        <v>35.880000000000003</v>
      </c>
      <c r="E24" t="str">
        <f t="shared" si="0"/>
        <v>New Hampshire</v>
      </c>
      <c r="F24" s="19">
        <f t="shared" si="1"/>
        <v>35.880000000000003</v>
      </c>
    </row>
    <row r="25" spans="1:6" x14ac:dyDescent="0.3">
      <c r="A25" s="20" t="s">
        <v>788</v>
      </c>
      <c r="B25" s="21">
        <v>592.35</v>
      </c>
      <c r="E25" t="str">
        <f t="shared" si="0"/>
        <v>New Jersey</v>
      </c>
      <c r="F25" s="19">
        <f t="shared" si="1"/>
        <v>592.35</v>
      </c>
    </row>
    <row r="26" spans="1:6" x14ac:dyDescent="0.3">
      <c r="A26" s="20" t="s">
        <v>267</v>
      </c>
      <c r="B26" s="21">
        <v>20734.160000000003</v>
      </c>
      <c r="E26" t="str">
        <f t="shared" si="0"/>
        <v>New York</v>
      </c>
      <c r="F26" s="19">
        <f t="shared" si="1"/>
        <v>20734.160000000003</v>
      </c>
    </row>
    <row r="27" spans="1:6" x14ac:dyDescent="0.3">
      <c r="A27" s="20" t="s">
        <v>88</v>
      </c>
      <c r="B27" s="21">
        <v>1233.0250000000001</v>
      </c>
      <c r="E27" t="str">
        <f t="shared" si="0"/>
        <v>North Carolina</v>
      </c>
      <c r="F27" s="19">
        <f t="shared" si="1"/>
        <v>1233.0250000000001</v>
      </c>
    </row>
    <row r="28" spans="1:6" x14ac:dyDescent="0.3">
      <c r="A28" s="20" t="s">
        <v>498</v>
      </c>
      <c r="B28" s="21">
        <v>5694.9040000000023</v>
      </c>
      <c r="E28" t="str">
        <f t="shared" si="0"/>
        <v>Ohio</v>
      </c>
      <c r="F28" s="19">
        <f t="shared" si="1"/>
        <v>5694.9040000000023</v>
      </c>
    </row>
    <row r="29" spans="1:6" x14ac:dyDescent="0.3">
      <c r="A29" s="20" t="s">
        <v>420</v>
      </c>
      <c r="B29" s="21">
        <v>1484.8950000000002</v>
      </c>
      <c r="E29" t="str">
        <f t="shared" si="0"/>
        <v>Oregon</v>
      </c>
      <c r="F29" s="19">
        <f t="shared" si="1"/>
        <v>1484.8950000000002</v>
      </c>
    </row>
    <row r="30" spans="1:6" x14ac:dyDescent="0.3">
      <c r="A30" s="20" t="s">
        <v>147</v>
      </c>
      <c r="B30" s="21">
        <v>4589.0169999999998</v>
      </c>
      <c r="E30" t="str">
        <f t="shared" si="0"/>
        <v>Pennsylvania</v>
      </c>
      <c r="F30" s="19">
        <f t="shared" si="1"/>
        <v>4589.0169999999998</v>
      </c>
    </row>
    <row r="31" spans="1:6" x14ac:dyDescent="0.3">
      <c r="A31" s="20" t="s">
        <v>1399</v>
      </c>
      <c r="B31" s="21">
        <v>651.34999999999991</v>
      </c>
      <c r="E31" t="str">
        <f t="shared" si="0"/>
        <v>Rhode Island</v>
      </c>
      <c r="F31" s="19">
        <f t="shared" si="1"/>
        <v>651.34999999999991</v>
      </c>
    </row>
    <row r="32" spans="1:6" x14ac:dyDescent="0.3">
      <c r="A32" s="20" t="s">
        <v>383</v>
      </c>
      <c r="B32" s="21">
        <v>186.69</v>
      </c>
      <c r="E32" t="str">
        <f t="shared" si="0"/>
        <v>South Carolina</v>
      </c>
      <c r="F32" s="19">
        <f t="shared" si="1"/>
        <v>186.69</v>
      </c>
    </row>
    <row r="33" spans="1:6" x14ac:dyDescent="0.3">
      <c r="A33" s="20" t="s">
        <v>335</v>
      </c>
      <c r="B33" s="21">
        <v>2493.6480000000001</v>
      </c>
      <c r="E33" t="str">
        <f t="shared" si="0"/>
        <v>Tennessee</v>
      </c>
      <c r="F33" s="19">
        <f t="shared" si="1"/>
        <v>2493.6480000000001</v>
      </c>
    </row>
    <row r="34" spans="1:6" x14ac:dyDescent="0.3">
      <c r="A34" s="20" t="s">
        <v>104</v>
      </c>
      <c r="B34" s="21">
        <v>10192.7804</v>
      </c>
      <c r="E34" t="str">
        <f t="shared" si="0"/>
        <v>Texas</v>
      </c>
      <c r="F34" s="19">
        <f t="shared" si="1"/>
        <v>10192.7804</v>
      </c>
    </row>
    <row r="35" spans="1:6" x14ac:dyDescent="0.3">
      <c r="A35" s="20" t="s">
        <v>121</v>
      </c>
      <c r="B35" s="21">
        <v>28.92</v>
      </c>
      <c r="E35" t="str">
        <f t="shared" si="0"/>
        <v>Utah</v>
      </c>
      <c r="F35" s="19">
        <f t="shared" si="1"/>
        <v>28.92</v>
      </c>
    </row>
    <row r="36" spans="1:6" x14ac:dyDescent="0.3">
      <c r="A36" s="20" t="s">
        <v>5203</v>
      </c>
      <c r="B36" s="21">
        <v>4404.8999999999996</v>
      </c>
      <c r="E36" t="str">
        <f t="shared" si="0"/>
        <v>Vermont</v>
      </c>
      <c r="F36" s="19">
        <f t="shared" si="1"/>
        <v>4404.8999999999996</v>
      </c>
    </row>
    <row r="37" spans="1:6" x14ac:dyDescent="0.3">
      <c r="A37" s="20" t="s">
        <v>319</v>
      </c>
      <c r="B37" s="21">
        <v>2245.3200000000002</v>
      </c>
      <c r="E37" t="str">
        <f t="shared" si="0"/>
        <v>Virginia</v>
      </c>
      <c r="F37" s="19">
        <f t="shared" si="1"/>
        <v>2245.3200000000002</v>
      </c>
    </row>
    <row r="38" spans="1:6" x14ac:dyDescent="0.3">
      <c r="A38" s="20" t="s">
        <v>96</v>
      </c>
      <c r="B38" s="21">
        <v>8687.6460000000006</v>
      </c>
      <c r="E38" t="str">
        <f t="shared" si="0"/>
        <v>Washington</v>
      </c>
      <c r="F38" s="19">
        <f t="shared" si="1"/>
        <v>8687.6460000000006</v>
      </c>
    </row>
    <row r="39" spans="1:6" x14ac:dyDescent="0.3">
      <c r="A39" s="20" t="s">
        <v>114</v>
      </c>
      <c r="B39" s="21">
        <v>1026.74</v>
      </c>
      <c r="E39" t="str">
        <f t="shared" si="0"/>
        <v>Wisconsin</v>
      </c>
      <c r="F39" s="19">
        <f t="shared" si="1"/>
        <v>1026.74</v>
      </c>
    </row>
    <row r="40" spans="1:6" x14ac:dyDescent="0.3">
      <c r="A40" s="10" t="s">
        <v>10934</v>
      </c>
      <c r="B40" s="11">
        <v>128757.30690000001</v>
      </c>
      <c r="E40" t="str">
        <f t="shared" si="0"/>
        <v>Grand Total</v>
      </c>
      <c r="F40" s="19" t="e">
        <f t="shared" si="1"/>
        <v>#REF!</v>
      </c>
    </row>
    <row r="41" spans="1:6" x14ac:dyDescent="0.3">
      <c r="E41">
        <f t="shared" si="0"/>
        <v>0</v>
      </c>
      <c r="F41" s="19" t="e">
        <f t="shared" si="1"/>
        <v>#REF!</v>
      </c>
    </row>
    <row r="42" spans="1:6" x14ac:dyDescent="0.3">
      <c r="E42">
        <f t="shared" si="0"/>
        <v>0</v>
      </c>
      <c r="F42" s="19" t="e">
        <f t="shared" si="1"/>
        <v>#REF!</v>
      </c>
    </row>
    <row r="43" spans="1:6" x14ac:dyDescent="0.3">
      <c r="E43">
        <f t="shared" si="0"/>
        <v>0</v>
      </c>
      <c r="F43" s="19" t="e">
        <f t="shared" si="1"/>
        <v>#REF!</v>
      </c>
    </row>
    <row r="44" spans="1:6" x14ac:dyDescent="0.3">
      <c r="E44">
        <f t="shared" si="0"/>
        <v>0</v>
      </c>
      <c r="F44" s="19" t="e">
        <f t="shared" si="1"/>
        <v>#REF!</v>
      </c>
    </row>
    <row r="45" spans="1:6" x14ac:dyDescent="0.3">
      <c r="E45">
        <f t="shared" si="0"/>
        <v>0</v>
      </c>
      <c r="F45" s="19" t="e">
        <f t="shared" si="1"/>
        <v>#REF!</v>
      </c>
    </row>
    <row r="46" spans="1:6" x14ac:dyDescent="0.3">
      <c r="E46">
        <f t="shared" si="0"/>
        <v>0</v>
      </c>
      <c r="F46" s="19" t="e">
        <f t="shared" si="1"/>
        <v>#REF!</v>
      </c>
    </row>
    <row r="47" spans="1:6" x14ac:dyDescent="0.3">
      <c r="E47">
        <f t="shared" si="0"/>
        <v>0</v>
      </c>
      <c r="F47" s="19" t="e">
        <f t="shared" si="1"/>
        <v>#REF!</v>
      </c>
    </row>
    <row r="48" spans="1:6" x14ac:dyDescent="0.3">
      <c r="E48">
        <f t="shared" si="0"/>
        <v>0</v>
      </c>
      <c r="F48" s="19" t="e">
        <f t="shared" si="1"/>
        <v>#REF!</v>
      </c>
    </row>
    <row r="49" spans="5:6" x14ac:dyDescent="0.3">
      <c r="E49">
        <f t="shared" si="0"/>
        <v>0</v>
      </c>
      <c r="F49" s="19" t="e">
        <f t="shared" si="1"/>
        <v>#REF!</v>
      </c>
    </row>
    <row r="50" spans="5:6" x14ac:dyDescent="0.3">
      <c r="E50">
        <f t="shared" si="0"/>
        <v>0</v>
      </c>
      <c r="F50" s="19" t="e">
        <f t="shared" si="1"/>
        <v>#REF!</v>
      </c>
    </row>
    <row r="51" spans="5:6" x14ac:dyDescent="0.3">
      <c r="E51">
        <f t="shared" si="0"/>
        <v>0</v>
      </c>
      <c r="F51" s="19" t="e">
        <f t="shared" si="1"/>
        <v>#REF!</v>
      </c>
    </row>
    <row r="52" spans="5:6" x14ac:dyDescent="0.3">
      <c r="E52">
        <f t="shared" si="0"/>
        <v>0</v>
      </c>
      <c r="F52" s="19" t="e">
        <f t="shared" si="1"/>
        <v>#REF!</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0F9DE-6641-48F9-8EF4-EC9CC6B9E53D}">
  <dimension ref="A3:B9"/>
  <sheetViews>
    <sheetView workbookViewId="0">
      <selection activeCell="A5" sqref="A5"/>
    </sheetView>
  </sheetViews>
  <sheetFormatPr defaultRowHeight="14.4" x14ac:dyDescent="0.3"/>
  <cols>
    <col min="1" max="1" width="12.44140625" bestFit="1" customWidth="1"/>
    <col min="2" max="2" width="11.21875" bestFit="1" customWidth="1"/>
  </cols>
  <sheetData>
    <row r="3" spans="1:2" x14ac:dyDescent="0.3">
      <c r="A3" s="6" t="s">
        <v>10933</v>
      </c>
      <c r="B3" s="7" t="s">
        <v>10951</v>
      </c>
    </row>
    <row r="4" spans="1:2" x14ac:dyDescent="0.3">
      <c r="A4" s="8" t="s">
        <v>33</v>
      </c>
      <c r="B4" s="38">
        <v>11145.522899999998</v>
      </c>
    </row>
    <row r="5" spans="1:2" x14ac:dyDescent="0.3">
      <c r="A5" s="20" t="s">
        <v>1216</v>
      </c>
      <c r="B5" s="39">
        <v>13229.764000000001</v>
      </c>
    </row>
    <row r="6" spans="1:2" x14ac:dyDescent="0.3">
      <c r="A6" s="20" t="s">
        <v>59</v>
      </c>
      <c r="B6" s="39">
        <v>13692.678000000002</v>
      </c>
    </row>
    <row r="7" spans="1:2" x14ac:dyDescent="0.3">
      <c r="A7" s="20" t="s">
        <v>36</v>
      </c>
      <c r="B7" s="39">
        <v>18331.226999999995</v>
      </c>
    </row>
    <row r="8" spans="1:2" x14ac:dyDescent="0.3">
      <c r="A8" s="20" t="s">
        <v>72</v>
      </c>
      <c r="B8" s="39">
        <v>20376.386000000002</v>
      </c>
    </row>
    <row r="9" spans="1:2" x14ac:dyDescent="0.3">
      <c r="A9" s="10" t="s">
        <v>10934</v>
      </c>
      <c r="B9" s="40">
        <v>76775.577900000004</v>
      </c>
    </row>
  </sheetData>
  <conditionalFormatting sqref="A3">
    <cfRule type="top10" priority="2" rank="5"/>
  </conditionalFormatting>
  <conditionalFormatting sqref="A3:B3 A10:B21 A4:A9">
    <cfRule type="top10" priority="1" rank="5"/>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A3F3-39C1-4BD3-A1BC-16E8F2D5180D}">
  <dimension ref="A3:F15"/>
  <sheetViews>
    <sheetView zoomScale="128" workbookViewId="0">
      <selection activeCell="B15" sqref="B15"/>
    </sheetView>
  </sheetViews>
  <sheetFormatPr defaultRowHeight="14.4" x14ac:dyDescent="0.3"/>
  <cols>
    <col min="1" max="1" width="12.44140625" bestFit="1" customWidth="1"/>
    <col min="2" max="2" width="12.21875" bestFit="1" customWidth="1"/>
    <col min="3" max="3" width="11.77734375" bestFit="1" customWidth="1"/>
    <col min="4" max="4" width="14.77734375" bestFit="1" customWidth="1"/>
    <col min="5" max="5" width="15.88671875" bestFit="1" customWidth="1"/>
    <col min="6" max="6" width="18.5546875" bestFit="1" customWidth="1"/>
  </cols>
  <sheetData>
    <row r="3" spans="1:6" x14ac:dyDescent="0.3">
      <c r="A3" s="6" t="s">
        <v>10933</v>
      </c>
      <c r="B3" s="5" t="s">
        <v>10951</v>
      </c>
      <c r="C3" s="32" t="s">
        <v>10952</v>
      </c>
      <c r="D3" s="32" t="s">
        <v>10954</v>
      </c>
      <c r="E3" s="32" t="s">
        <v>10955</v>
      </c>
      <c r="F3" s="12" t="s">
        <v>10956</v>
      </c>
    </row>
    <row r="4" spans="1:6" x14ac:dyDescent="0.3">
      <c r="A4" s="8" t="s">
        <v>10935</v>
      </c>
      <c r="B4" s="13">
        <v>128434.87370000004</v>
      </c>
      <c r="C4" s="33">
        <v>13513.276899999999</v>
      </c>
      <c r="D4" s="33">
        <v>2331</v>
      </c>
      <c r="E4" s="33">
        <v>611</v>
      </c>
      <c r="F4" s="14">
        <v>0.10521501295329257</v>
      </c>
    </row>
    <row r="5" spans="1:6" x14ac:dyDescent="0.3">
      <c r="A5" s="20" t="s">
        <v>10936</v>
      </c>
      <c r="B5" s="27">
        <v>128757.30690000007</v>
      </c>
      <c r="C5" s="34">
        <v>20688.324800000006</v>
      </c>
      <c r="D5" s="34">
        <v>2413</v>
      </c>
      <c r="E5" s="34">
        <v>636</v>
      </c>
      <c r="F5" s="28">
        <v>0.16067689902886587</v>
      </c>
    </row>
    <row r="6" spans="1:6" x14ac:dyDescent="0.3">
      <c r="A6" s="20" t="s">
        <v>10937</v>
      </c>
      <c r="B6" s="27">
        <v>206942.95380000005</v>
      </c>
      <c r="C6" s="34">
        <v>30939.609300000007</v>
      </c>
      <c r="D6" s="34">
        <v>3097</v>
      </c>
      <c r="E6" s="34">
        <v>791</v>
      </c>
      <c r="F6" s="28">
        <v>0.14950791380846715</v>
      </c>
    </row>
    <row r="7" spans="1:6" x14ac:dyDescent="0.3">
      <c r="A7" s="20" t="s">
        <v>10938</v>
      </c>
      <c r="B7" s="27">
        <v>242011.23240000027</v>
      </c>
      <c r="C7" s="34">
        <v>26837.922999999995</v>
      </c>
      <c r="D7" s="34">
        <v>3767</v>
      </c>
      <c r="E7" s="34">
        <v>982</v>
      </c>
      <c r="F7" s="28">
        <v>0.11089536107002596</v>
      </c>
    </row>
    <row r="8" spans="1:6" x14ac:dyDescent="0.3">
      <c r="A8" s="10" t="s">
        <v>10934</v>
      </c>
      <c r="B8" s="15">
        <v>706146.36679999926</v>
      </c>
      <c r="C8" s="35">
        <v>91979.134000000166</v>
      </c>
      <c r="D8" s="35">
        <v>11608</v>
      </c>
      <c r="E8" s="35">
        <v>3020</v>
      </c>
      <c r="F8" s="16">
        <v>0.13025505521867434</v>
      </c>
    </row>
    <row r="11" spans="1:6" x14ac:dyDescent="0.3">
      <c r="A11" s="36" t="s">
        <v>10958</v>
      </c>
      <c r="B11" s="37">
        <f>GETPIVOTDATA("Sum of Sales",$A$3,"Years (Order Date)",2014)/GETPIVOTDATA("Sum of Sales",$A$3,"Years (Order Date)",2013) -1</f>
        <v>0.16945867426774996</v>
      </c>
    </row>
    <row r="12" spans="1:6" x14ac:dyDescent="0.3">
      <c r="A12" s="36" t="s">
        <v>10959</v>
      </c>
      <c r="B12" s="37">
        <f>GETPIVOTDATA("Sum of Profit",$A$3,"Years (Order Date)",2014)/GETPIVOTDATA("Sum of Profit",$A$3,"Years (Order Date)",2013)-1</f>
        <v>-0.13257072060053487</v>
      </c>
    </row>
    <row r="13" spans="1:6" x14ac:dyDescent="0.3">
      <c r="A13" s="36" t="s">
        <v>10960</v>
      </c>
      <c r="B13" s="37">
        <f>GETPIVOTDATA("Sum of Quantity",$A$3,"Years (Order Date)",2014)/GETPIVOTDATA("Sum of Quantity",$A$3,"Years (Order Date)",2013)-1</f>
        <v>0.21633839199225058</v>
      </c>
    </row>
    <row r="14" spans="1:6" x14ac:dyDescent="0.3">
      <c r="A14" s="36" t="s">
        <v>10961</v>
      </c>
      <c r="B14" s="37">
        <f>GETPIVOTDATA("Count of Order ID",$A$3,"Years (Order Date)",2014)/GETPIVOTDATA("Count of Order ID",$A$3,"Years (Order Date)",2013)-1</f>
        <v>0.24146649810366627</v>
      </c>
    </row>
    <row r="15" spans="1:6" x14ac:dyDescent="0.3">
      <c r="A15" s="36" t="s">
        <v>10959</v>
      </c>
      <c r="B15" s="37">
        <f>GETPIVOTDATA("Sum of Profit Margin",$A$3,"Years (Order Date)",2014)/GETPIVOTDATA("Sum of Profit Margin",$A$3,"Years (Order Date)",2013)-1</f>
        <v>-0.25826427347456193</v>
      </c>
    </row>
  </sheetData>
  <conditionalFormatting sqref="B11:B15">
    <cfRule type="cellIs" dxfId="31" priority="2" operator="greaterThan">
      <formula>0</formula>
    </cfRule>
    <cfRule type="cellIs" dxfId="30" priority="1" operator="less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4" id="{948FCA42-C98C-4C10-AE5C-EC057D482809}">
            <x14:iconSet iconSet="3Triangles">
              <x14:cfvo type="percent">
                <xm:f>0</xm:f>
              </x14:cfvo>
              <x14:cfvo type="percent">
                <xm:f>33</xm:f>
              </x14:cfvo>
              <x14:cfvo type="percent">
                <xm:f>67</xm:f>
              </x14:cfvo>
            </x14:iconSet>
          </x14:cfRule>
          <x14:cfRule type="iconSet" priority="3" id="{1D30B13C-CFEE-4511-982C-E5B883B96261}">
            <x14:iconSet iconSet="3Triangles">
              <x14:cfvo type="percent">
                <xm:f>0</xm:f>
              </x14:cfvo>
              <x14:cfvo type="num">
                <xm:f>0</xm:f>
              </x14:cfvo>
              <x14:cfvo type="num">
                <xm:f>0</xm:f>
              </x14:cfvo>
            </x14:iconSet>
          </x14:cfRule>
          <xm:sqref>B11:B15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53" workbookViewId="0">
      <selection activeCell="A2" sqref="A2: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RowColHeaders="0" tabSelected="1" zoomScale="66" zoomScaleNormal="198" workbookViewId="0">
      <selection activeCell="V14" sqref="V14"/>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3">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vt:lpstr>
      <vt:lpstr>KPI</vt:lpstr>
      <vt:lpstr>Waterfall</vt:lpstr>
      <vt:lpstr>Pie</vt:lpstr>
      <vt:lpstr>Map</vt:lpstr>
      <vt:lpstr>top 5</vt:lpstr>
      <vt:lpstr>KPI YOY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Dev Mehta</cp:lastModifiedBy>
  <dcterms:created xsi:type="dcterms:W3CDTF">2015-06-05T18:17:20Z</dcterms:created>
  <dcterms:modified xsi:type="dcterms:W3CDTF">2026-10-18T13:30:48Z</dcterms:modified>
</cp:coreProperties>
</file>