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FC8959DA-63F6-4784-84C7-B3E2F05CC54F}" xr6:coauthVersionLast="47" xr6:coauthVersionMax="47" xr10:uidLastSave="{00000000-0000-0000-0000-000000000000}"/>
  <bookViews>
    <workbookView xWindow="810" yWindow="-120" windowWidth="19800" windowHeight="11760" firstSheet="1" activeTab="1" xr2:uid="{00000000-000D-0000-FFFF-FFFF00000000}"/>
  </bookViews>
  <sheets>
    <sheet name="Report" sheetId="1" r:id="rId1"/>
    <sheet name="Sheet1" sheetId="2" r:id="rId2"/>
    <sheet name="Production_2" sheetId="3" r:id="rId3"/>
    <sheet name="Sheet3" sheetId="4" r:id="rId4"/>
    <sheet name="unit line buyer" sheetId="5" r:id="rId5"/>
    <sheet name="lookup" sheetId="6" r:id="rId6"/>
  </sheets>
  <definedNames>
    <definedName name="report">#REF!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0" i="5" l="1"/>
  <c r="D500" i="5"/>
  <c r="F500" i="5" s="1"/>
  <c r="E499" i="5"/>
  <c r="D499" i="5"/>
  <c r="F499" i="5" s="1"/>
  <c r="E498" i="5"/>
  <c r="D498" i="5"/>
  <c r="F498" i="5" s="1"/>
  <c r="E497" i="5"/>
  <c r="D497" i="5"/>
  <c r="F497" i="5" s="1"/>
  <c r="E496" i="5"/>
  <c r="D496" i="5"/>
  <c r="F496" i="5" s="1"/>
  <c r="E495" i="5"/>
  <c r="D495" i="5"/>
  <c r="F495" i="5" s="1"/>
  <c r="E494" i="5"/>
  <c r="D494" i="5"/>
  <c r="F494" i="5" s="1"/>
  <c r="E493" i="5"/>
  <c r="D493" i="5"/>
  <c r="F493" i="5" s="1"/>
  <c r="E492" i="5"/>
  <c r="D492" i="5"/>
  <c r="F492" i="5" s="1"/>
  <c r="E491" i="5"/>
  <c r="D491" i="5"/>
  <c r="F491" i="5" s="1"/>
  <c r="E490" i="5"/>
  <c r="D490" i="5"/>
  <c r="F490" i="5" s="1"/>
  <c r="E489" i="5"/>
  <c r="D489" i="5"/>
  <c r="F489" i="5" s="1"/>
  <c r="E488" i="5"/>
  <c r="D488" i="5"/>
  <c r="F488" i="5" s="1"/>
  <c r="E487" i="5"/>
  <c r="D487" i="5"/>
  <c r="F487" i="5" s="1"/>
  <c r="E486" i="5"/>
  <c r="D486" i="5"/>
  <c r="F486" i="5" s="1"/>
  <c r="E485" i="5"/>
  <c r="D485" i="5"/>
  <c r="F485" i="5" s="1"/>
  <c r="E484" i="5"/>
  <c r="D484" i="5"/>
  <c r="F484" i="5" s="1"/>
  <c r="E483" i="5"/>
  <c r="D483" i="5"/>
  <c r="F483" i="5" s="1"/>
  <c r="E482" i="5"/>
  <c r="D482" i="5"/>
  <c r="F482" i="5" s="1"/>
  <c r="F481" i="5"/>
  <c r="E481" i="5"/>
  <c r="D481" i="5"/>
  <c r="E480" i="5"/>
  <c r="D480" i="5"/>
  <c r="F480" i="5" s="1"/>
  <c r="E479" i="5"/>
  <c r="D479" i="5"/>
  <c r="F479" i="5" s="1"/>
  <c r="E478" i="5"/>
  <c r="D478" i="5"/>
  <c r="F478" i="5" s="1"/>
  <c r="E477" i="5"/>
  <c r="D477" i="5"/>
  <c r="F477" i="5" s="1"/>
  <c r="E476" i="5"/>
  <c r="D476" i="5"/>
  <c r="F476" i="5" s="1"/>
  <c r="E475" i="5"/>
  <c r="D475" i="5"/>
  <c r="F475" i="5" s="1"/>
  <c r="E474" i="5"/>
  <c r="D474" i="5"/>
  <c r="F474" i="5" s="1"/>
  <c r="E473" i="5"/>
  <c r="D473" i="5"/>
  <c r="F473" i="5" s="1"/>
  <c r="E472" i="5"/>
  <c r="D472" i="5"/>
  <c r="F472" i="5" s="1"/>
  <c r="E471" i="5"/>
  <c r="D471" i="5"/>
  <c r="F471" i="5" s="1"/>
  <c r="E470" i="5"/>
  <c r="D470" i="5"/>
  <c r="F470" i="5" s="1"/>
  <c r="E469" i="5"/>
  <c r="D469" i="5"/>
  <c r="F469" i="5" s="1"/>
  <c r="F468" i="5"/>
  <c r="E468" i="5"/>
  <c r="D468" i="5"/>
  <c r="E467" i="5"/>
  <c r="D467" i="5"/>
  <c r="F467" i="5" s="1"/>
  <c r="E466" i="5"/>
  <c r="D466" i="5"/>
  <c r="F466" i="5" s="1"/>
  <c r="E465" i="5"/>
  <c r="D465" i="5"/>
  <c r="F465" i="5" s="1"/>
  <c r="E464" i="5"/>
  <c r="D464" i="5"/>
  <c r="F464" i="5" s="1"/>
  <c r="E463" i="5"/>
  <c r="D463" i="5"/>
  <c r="F463" i="5" s="1"/>
  <c r="E462" i="5"/>
  <c r="D462" i="5"/>
  <c r="F462" i="5" s="1"/>
  <c r="E461" i="5"/>
  <c r="D461" i="5"/>
  <c r="F461" i="5" s="1"/>
  <c r="E460" i="5"/>
  <c r="D460" i="5"/>
  <c r="F460" i="5" s="1"/>
  <c r="E459" i="5"/>
  <c r="D459" i="5"/>
  <c r="F459" i="5" s="1"/>
  <c r="E458" i="5"/>
  <c r="D458" i="5"/>
  <c r="F458" i="5" s="1"/>
  <c r="E457" i="5"/>
  <c r="D457" i="5"/>
  <c r="F457" i="5" s="1"/>
  <c r="E456" i="5"/>
  <c r="D456" i="5"/>
  <c r="F456" i="5" s="1"/>
  <c r="E455" i="5"/>
  <c r="D455" i="5"/>
  <c r="F455" i="5" s="1"/>
  <c r="E454" i="5"/>
  <c r="D454" i="5"/>
  <c r="F454" i="5" s="1"/>
  <c r="E453" i="5"/>
  <c r="D453" i="5"/>
  <c r="F453" i="5" s="1"/>
  <c r="E452" i="5"/>
  <c r="D452" i="5"/>
  <c r="F452" i="5" s="1"/>
  <c r="E451" i="5"/>
  <c r="D451" i="5"/>
  <c r="F451" i="5" s="1"/>
  <c r="E450" i="5"/>
  <c r="D450" i="5"/>
  <c r="F450" i="5" s="1"/>
  <c r="F449" i="5"/>
  <c r="E449" i="5"/>
  <c r="D449" i="5"/>
  <c r="E448" i="5"/>
  <c r="D448" i="5"/>
  <c r="F448" i="5" s="1"/>
  <c r="E447" i="5"/>
  <c r="D447" i="5"/>
  <c r="F447" i="5" s="1"/>
  <c r="E446" i="5"/>
  <c r="D446" i="5"/>
  <c r="F446" i="5" s="1"/>
  <c r="E445" i="5"/>
  <c r="D445" i="5"/>
  <c r="F445" i="5" s="1"/>
  <c r="E444" i="5"/>
  <c r="D444" i="5"/>
  <c r="F444" i="5" s="1"/>
  <c r="E443" i="5"/>
  <c r="D443" i="5"/>
  <c r="F443" i="5" s="1"/>
  <c r="E442" i="5"/>
  <c r="D442" i="5"/>
  <c r="F442" i="5" s="1"/>
  <c r="E441" i="5"/>
  <c r="D441" i="5"/>
  <c r="F441" i="5" s="1"/>
  <c r="E440" i="5"/>
  <c r="D440" i="5"/>
  <c r="F440" i="5" s="1"/>
  <c r="E439" i="5"/>
  <c r="D439" i="5"/>
  <c r="F439" i="5" s="1"/>
  <c r="E438" i="5"/>
  <c r="D438" i="5"/>
  <c r="F438" i="5" s="1"/>
  <c r="E437" i="5"/>
  <c r="D437" i="5"/>
  <c r="F437" i="5" s="1"/>
  <c r="F436" i="5"/>
  <c r="E436" i="5"/>
  <c r="D436" i="5"/>
  <c r="E435" i="5"/>
  <c r="D435" i="5"/>
  <c r="F435" i="5" s="1"/>
  <c r="E434" i="5"/>
  <c r="D434" i="5"/>
  <c r="F434" i="5" s="1"/>
  <c r="E433" i="5"/>
  <c r="D433" i="5"/>
  <c r="F433" i="5" s="1"/>
  <c r="E432" i="5"/>
  <c r="D432" i="5"/>
  <c r="F432" i="5" s="1"/>
  <c r="E431" i="5"/>
  <c r="D431" i="5"/>
  <c r="F431" i="5" s="1"/>
  <c r="E430" i="5"/>
  <c r="D430" i="5"/>
  <c r="F430" i="5" s="1"/>
  <c r="E429" i="5"/>
  <c r="D429" i="5"/>
  <c r="F429" i="5" s="1"/>
  <c r="E428" i="5"/>
  <c r="D428" i="5"/>
  <c r="F428" i="5" s="1"/>
  <c r="E427" i="5"/>
  <c r="D427" i="5"/>
  <c r="F427" i="5" s="1"/>
  <c r="E426" i="5"/>
  <c r="D426" i="5"/>
  <c r="F426" i="5" s="1"/>
  <c r="E425" i="5"/>
  <c r="D425" i="5"/>
  <c r="F425" i="5" s="1"/>
  <c r="E424" i="5"/>
  <c r="D424" i="5"/>
  <c r="F424" i="5" s="1"/>
  <c r="E423" i="5"/>
  <c r="D423" i="5"/>
  <c r="F423" i="5" s="1"/>
  <c r="E422" i="5"/>
  <c r="D422" i="5"/>
  <c r="F422" i="5" s="1"/>
  <c r="E421" i="5"/>
  <c r="D421" i="5"/>
  <c r="F421" i="5" s="1"/>
  <c r="E420" i="5"/>
  <c r="D420" i="5"/>
  <c r="F420" i="5" s="1"/>
  <c r="E419" i="5"/>
  <c r="D419" i="5"/>
  <c r="F419" i="5" s="1"/>
  <c r="E418" i="5"/>
  <c r="D418" i="5"/>
  <c r="F418" i="5" s="1"/>
  <c r="F417" i="5"/>
  <c r="E417" i="5"/>
  <c r="D417" i="5"/>
  <c r="E416" i="5"/>
  <c r="D416" i="5"/>
  <c r="F416" i="5" s="1"/>
  <c r="E415" i="5"/>
  <c r="D415" i="5"/>
  <c r="F415" i="5" s="1"/>
  <c r="E414" i="5"/>
  <c r="D414" i="5"/>
  <c r="F414" i="5" s="1"/>
  <c r="E413" i="5"/>
  <c r="D413" i="5"/>
  <c r="F413" i="5" s="1"/>
  <c r="E412" i="5"/>
  <c r="D412" i="5"/>
  <c r="F412" i="5" s="1"/>
  <c r="E411" i="5"/>
  <c r="D411" i="5"/>
  <c r="F411" i="5" s="1"/>
  <c r="E410" i="5"/>
  <c r="D410" i="5"/>
  <c r="F410" i="5" s="1"/>
  <c r="E409" i="5"/>
  <c r="D409" i="5"/>
  <c r="F409" i="5" s="1"/>
  <c r="E408" i="5"/>
  <c r="D408" i="5"/>
  <c r="F408" i="5" s="1"/>
  <c r="E407" i="5"/>
  <c r="D407" i="5"/>
  <c r="F407" i="5" s="1"/>
  <c r="E406" i="5"/>
  <c r="D406" i="5"/>
  <c r="F406" i="5" s="1"/>
  <c r="E405" i="5"/>
  <c r="D405" i="5"/>
  <c r="F405" i="5" s="1"/>
  <c r="F404" i="5"/>
  <c r="E404" i="5"/>
  <c r="D404" i="5"/>
  <c r="E403" i="5"/>
  <c r="D403" i="5"/>
  <c r="F403" i="5" s="1"/>
  <c r="E402" i="5"/>
  <c r="D402" i="5"/>
  <c r="F402" i="5" s="1"/>
  <c r="E401" i="5"/>
  <c r="D401" i="5"/>
  <c r="F401" i="5" s="1"/>
  <c r="E400" i="5"/>
  <c r="D400" i="5"/>
  <c r="F400" i="5" s="1"/>
  <c r="E399" i="5"/>
  <c r="D399" i="5"/>
  <c r="F399" i="5" s="1"/>
  <c r="E398" i="5"/>
  <c r="D398" i="5"/>
  <c r="F398" i="5" s="1"/>
  <c r="E397" i="5"/>
  <c r="D397" i="5"/>
  <c r="F397" i="5" s="1"/>
  <c r="E396" i="5"/>
  <c r="D396" i="5"/>
  <c r="F396" i="5" s="1"/>
  <c r="E395" i="5"/>
  <c r="D395" i="5"/>
  <c r="F395" i="5" s="1"/>
  <c r="E394" i="5"/>
  <c r="D394" i="5"/>
  <c r="F394" i="5" s="1"/>
  <c r="E393" i="5"/>
  <c r="D393" i="5"/>
  <c r="F393" i="5" s="1"/>
  <c r="E392" i="5"/>
  <c r="D392" i="5"/>
  <c r="F392" i="5" s="1"/>
  <c r="E391" i="5"/>
  <c r="D391" i="5"/>
  <c r="F391" i="5" s="1"/>
  <c r="E390" i="5"/>
  <c r="D390" i="5"/>
  <c r="F390" i="5" s="1"/>
  <c r="E389" i="5"/>
  <c r="D389" i="5"/>
  <c r="F389" i="5" s="1"/>
  <c r="E388" i="5"/>
  <c r="D388" i="5"/>
  <c r="F388" i="5" s="1"/>
  <c r="E387" i="5"/>
  <c r="D387" i="5"/>
  <c r="F387" i="5" s="1"/>
  <c r="E386" i="5"/>
  <c r="D386" i="5"/>
  <c r="F386" i="5" s="1"/>
  <c r="F385" i="5"/>
  <c r="E385" i="5"/>
  <c r="D385" i="5"/>
  <c r="E384" i="5"/>
  <c r="D384" i="5"/>
  <c r="F384" i="5" s="1"/>
  <c r="E383" i="5"/>
  <c r="D383" i="5"/>
  <c r="F383" i="5" s="1"/>
  <c r="E382" i="5"/>
  <c r="D382" i="5"/>
  <c r="F382" i="5" s="1"/>
  <c r="E381" i="5"/>
  <c r="D381" i="5"/>
  <c r="F381" i="5" s="1"/>
  <c r="E380" i="5"/>
  <c r="D380" i="5"/>
  <c r="F380" i="5" s="1"/>
  <c r="E379" i="5"/>
  <c r="D379" i="5"/>
  <c r="F379" i="5" s="1"/>
  <c r="E378" i="5"/>
  <c r="D378" i="5"/>
  <c r="F378" i="5" s="1"/>
  <c r="E377" i="5"/>
  <c r="D377" i="5"/>
  <c r="F377" i="5" s="1"/>
  <c r="E376" i="5"/>
  <c r="D376" i="5"/>
  <c r="F376" i="5" s="1"/>
  <c r="E375" i="5"/>
  <c r="D375" i="5"/>
  <c r="F375" i="5" s="1"/>
  <c r="E374" i="5"/>
  <c r="D374" i="5"/>
  <c r="F374" i="5" s="1"/>
  <c r="E373" i="5"/>
  <c r="D373" i="5"/>
  <c r="F373" i="5" s="1"/>
  <c r="F372" i="5"/>
  <c r="E372" i="5"/>
  <c r="D372" i="5"/>
  <c r="E371" i="5"/>
  <c r="D371" i="5"/>
  <c r="F371" i="5" s="1"/>
  <c r="E370" i="5"/>
  <c r="D370" i="5"/>
  <c r="F370" i="5" s="1"/>
  <c r="E369" i="5"/>
  <c r="D369" i="5"/>
  <c r="F369" i="5" s="1"/>
  <c r="E368" i="5"/>
  <c r="D368" i="5"/>
  <c r="F368" i="5" s="1"/>
  <c r="E367" i="5"/>
  <c r="D367" i="5"/>
  <c r="F367" i="5" s="1"/>
  <c r="E366" i="5"/>
  <c r="D366" i="5"/>
  <c r="F366" i="5" s="1"/>
  <c r="E365" i="5"/>
  <c r="D365" i="5"/>
  <c r="F365" i="5" s="1"/>
  <c r="E364" i="5"/>
  <c r="D364" i="5"/>
  <c r="F364" i="5" s="1"/>
  <c r="E363" i="5"/>
  <c r="D363" i="5"/>
  <c r="F363" i="5" s="1"/>
  <c r="E362" i="5"/>
  <c r="D362" i="5"/>
  <c r="F362" i="5" s="1"/>
  <c r="E361" i="5"/>
  <c r="D361" i="5"/>
  <c r="F361" i="5" s="1"/>
  <c r="E360" i="5"/>
  <c r="D360" i="5"/>
  <c r="F360" i="5" s="1"/>
  <c r="E359" i="5"/>
  <c r="D359" i="5"/>
  <c r="F359" i="5" s="1"/>
  <c r="E358" i="5"/>
  <c r="D358" i="5"/>
  <c r="F358" i="5" s="1"/>
  <c r="E357" i="5"/>
  <c r="D357" i="5"/>
  <c r="F357" i="5" s="1"/>
  <c r="E356" i="5"/>
  <c r="D356" i="5"/>
  <c r="F356" i="5" s="1"/>
  <c r="E355" i="5"/>
  <c r="D355" i="5"/>
  <c r="F355" i="5" s="1"/>
  <c r="E354" i="5"/>
  <c r="D354" i="5"/>
  <c r="F354" i="5" s="1"/>
  <c r="F353" i="5"/>
  <c r="E353" i="5"/>
  <c r="D353" i="5"/>
  <c r="E352" i="5"/>
  <c r="D352" i="5"/>
  <c r="F352" i="5" s="1"/>
  <c r="E351" i="5"/>
  <c r="D351" i="5"/>
  <c r="F351" i="5" s="1"/>
  <c r="E350" i="5"/>
  <c r="D350" i="5"/>
  <c r="F350" i="5" s="1"/>
  <c r="E349" i="5"/>
  <c r="D349" i="5"/>
  <c r="F349" i="5" s="1"/>
  <c r="E348" i="5"/>
  <c r="D348" i="5"/>
  <c r="F348" i="5" s="1"/>
  <c r="E347" i="5"/>
  <c r="D347" i="5"/>
  <c r="F347" i="5" s="1"/>
  <c r="E346" i="5"/>
  <c r="D346" i="5"/>
  <c r="F346" i="5" s="1"/>
  <c r="E345" i="5"/>
  <c r="D345" i="5"/>
  <c r="F345" i="5" s="1"/>
  <c r="E344" i="5"/>
  <c r="D344" i="5"/>
  <c r="F344" i="5" s="1"/>
  <c r="E343" i="5"/>
  <c r="D343" i="5"/>
  <c r="F343" i="5" s="1"/>
  <c r="E342" i="5"/>
  <c r="D342" i="5"/>
  <c r="F342" i="5" s="1"/>
  <c r="E341" i="5"/>
  <c r="D341" i="5"/>
  <c r="F341" i="5" s="1"/>
  <c r="F340" i="5"/>
  <c r="E340" i="5"/>
  <c r="D340" i="5"/>
  <c r="E339" i="5"/>
  <c r="D339" i="5"/>
  <c r="F339" i="5" s="1"/>
  <c r="E338" i="5"/>
  <c r="D338" i="5"/>
  <c r="F338" i="5" s="1"/>
  <c r="E337" i="5"/>
  <c r="D337" i="5"/>
  <c r="F337" i="5" s="1"/>
  <c r="E336" i="5"/>
  <c r="D336" i="5"/>
  <c r="F336" i="5" s="1"/>
  <c r="E335" i="5"/>
  <c r="D335" i="5"/>
  <c r="F335" i="5" s="1"/>
  <c r="E334" i="5"/>
  <c r="D334" i="5"/>
  <c r="F334" i="5" s="1"/>
  <c r="E333" i="5"/>
  <c r="D333" i="5"/>
  <c r="F333" i="5" s="1"/>
  <c r="E332" i="5"/>
  <c r="D332" i="5"/>
  <c r="F332" i="5" s="1"/>
  <c r="E331" i="5"/>
  <c r="D331" i="5"/>
  <c r="F331" i="5" s="1"/>
  <c r="E330" i="5"/>
  <c r="D330" i="5"/>
  <c r="F330" i="5" s="1"/>
  <c r="E329" i="5"/>
  <c r="D329" i="5"/>
  <c r="F329" i="5" s="1"/>
  <c r="E328" i="5"/>
  <c r="D328" i="5"/>
  <c r="F328" i="5" s="1"/>
  <c r="E327" i="5"/>
  <c r="D327" i="5"/>
  <c r="F327" i="5" s="1"/>
  <c r="E326" i="5"/>
  <c r="D326" i="5"/>
  <c r="F326" i="5" s="1"/>
  <c r="E325" i="5"/>
  <c r="D325" i="5"/>
  <c r="F325" i="5" s="1"/>
  <c r="E324" i="5"/>
  <c r="D324" i="5"/>
  <c r="F324" i="5" s="1"/>
  <c r="E323" i="5"/>
  <c r="D323" i="5"/>
  <c r="F323" i="5" s="1"/>
  <c r="E322" i="5"/>
  <c r="D322" i="5"/>
  <c r="F322" i="5" s="1"/>
  <c r="F321" i="5"/>
  <c r="E321" i="5"/>
  <c r="D321" i="5"/>
  <c r="E320" i="5"/>
  <c r="D320" i="5"/>
  <c r="F320" i="5" s="1"/>
  <c r="E319" i="5"/>
  <c r="D319" i="5"/>
  <c r="F319" i="5" s="1"/>
  <c r="E318" i="5"/>
  <c r="D318" i="5"/>
  <c r="F318" i="5" s="1"/>
  <c r="E317" i="5"/>
  <c r="D317" i="5"/>
  <c r="F317" i="5" s="1"/>
  <c r="E316" i="5"/>
  <c r="D316" i="5"/>
  <c r="F316" i="5" s="1"/>
  <c r="E315" i="5"/>
  <c r="D315" i="5"/>
  <c r="F315" i="5" s="1"/>
  <c r="E314" i="5"/>
  <c r="D314" i="5"/>
  <c r="F314" i="5" s="1"/>
  <c r="E313" i="5"/>
  <c r="D313" i="5"/>
  <c r="F313" i="5" s="1"/>
  <c r="E312" i="5"/>
  <c r="D312" i="5"/>
  <c r="F312" i="5" s="1"/>
  <c r="E311" i="5"/>
  <c r="D311" i="5"/>
  <c r="F311" i="5" s="1"/>
  <c r="E310" i="5"/>
  <c r="D310" i="5"/>
  <c r="F310" i="5" s="1"/>
  <c r="E309" i="5"/>
  <c r="D309" i="5"/>
  <c r="F309" i="5" s="1"/>
  <c r="F308" i="5"/>
  <c r="E308" i="5"/>
  <c r="D308" i="5"/>
  <c r="E307" i="5"/>
  <c r="D307" i="5"/>
  <c r="F307" i="5" s="1"/>
  <c r="E306" i="5"/>
  <c r="D306" i="5"/>
  <c r="F306" i="5" s="1"/>
  <c r="E305" i="5"/>
  <c r="D305" i="5"/>
  <c r="F305" i="5" s="1"/>
  <c r="E304" i="5"/>
  <c r="D304" i="5"/>
  <c r="F304" i="5" s="1"/>
  <c r="E303" i="5"/>
  <c r="D303" i="5"/>
  <c r="F303" i="5" s="1"/>
  <c r="E302" i="5"/>
  <c r="D302" i="5"/>
  <c r="F302" i="5" s="1"/>
  <c r="E301" i="5"/>
  <c r="D301" i="5"/>
  <c r="F301" i="5" s="1"/>
  <c r="E300" i="5"/>
  <c r="D300" i="5"/>
  <c r="F300" i="5" s="1"/>
  <c r="E299" i="5"/>
  <c r="D299" i="5"/>
  <c r="F299" i="5" s="1"/>
  <c r="E298" i="5"/>
  <c r="D298" i="5"/>
  <c r="F298" i="5" s="1"/>
  <c r="E297" i="5"/>
  <c r="D297" i="5"/>
  <c r="F297" i="5" s="1"/>
  <c r="E296" i="5"/>
  <c r="D296" i="5"/>
  <c r="F296" i="5" s="1"/>
  <c r="E295" i="5"/>
  <c r="D295" i="5"/>
  <c r="F295" i="5" s="1"/>
  <c r="E294" i="5"/>
  <c r="D294" i="5"/>
  <c r="F294" i="5" s="1"/>
  <c r="E293" i="5"/>
  <c r="D293" i="5"/>
  <c r="F293" i="5" s="1"/>
  <c r="E292" i="5"/>
  <c r="D292" i="5"/>
  <c r="F292" i="5" s="1"/>
  <c r="E291" i="5"/>
  <c r="D291" i="5"/>
  <c r="F291" i="5" s="1"/>
  <c r="E290" i="5"/>
  <c r="D290" i="5"/>
  <c r="F290" i="5" s="1"/>
  <c r="F289" i="5"/>
  <c r="E289" i="5"/>
  <c r="D289" i="5"/>
  <c r="E288" i="5"/>
  <c r="D288" i="5"/>
  <c r="F288" i="5" s="1"/>
  <c r="E287" i="5"/>
  <c r="D287" i="5"/>
  <c r="F287" i="5" s="1"/>
  <c r="E286" i="5"/>
  <c r="D286" i="5"/>
  <c r="F286" i="5" s="1"/>
  <c r="E285" i="5"/>
  <c r="D285" i="5"/>
  <c r="F285" i="5" s="1"/>
  <c r="E284" i="5"/>
  <c r="D284" i="5"/>
  <c r="F284" i="5" s="1"/>
  <c r="E283" i="5"/>
  <c r="D283" i="5"/>
  <c r="F283" i="5" s="1"/>
  <c r="E282" i="5"/>
  <c r="D282" i="5"/>
  <c r="F282" i="5" s="1"/>
  <c r="E281" i="5"/>
  <c r="D281" i="5"/>
  <c r="F281" i="5" s="1"/>
  <c r="E280" i="5"/>
  <c r="D280" i="5"/>
  <c r="F280" i="5" s="1"/>
  <c r="E279" i="5"/>
  <c r="D279" i="5"/>
  <c r="F279" i="5" s="1"/>
  <c r="E278" i="5"/>
  <c r="D278" i="5"/>
  <c r="F278" i="5" s="1"/>
  <c r="E277" i="5"/>
  <c r="D277" i="5"/>
  <c r="F277" i="5" s="1"/>
  <c r="F276" i="5"/>
  <c r="E276" i="5"/>
  <c r="D276" i="5"/>
  <c r="E275" i="5"/>
  <c r="D275" i="5"/>
  <c r="F275" i="5" s="1"/>
  <c r="E274" i="5"/>
  <c r="D274" i="5"/>
  <c r="F274" i="5" s="1"/>
  <c r="E273" i="5"/>
  <c r="D273" i="5"/>
  <c r="F273" i="5" s="1"/>
  <c r="E272" i="5"/>
  <c r="D272" i="5"/>
  <c r="F272" i="5" s="1"/>
  <c r="E271" i="5"/>
  <c r="D271" i="5"/>
  <c r="F271" i="5" s="1"/>
  <c r="E270" i="5"/>
  <c r="D270" i="5"/>
  <c r="F270" i="5" s="1"/>
  <c r="E269" i="5"/>
  <c r="D269" i="5"/>
  <c r="F269" i="5" s="1"/>
  <c r="E268" i="5"/>
  <c r="D268" i="5"/>
  <c r="F268" i="5" s="1"/>
  <c r="E267" i="5"/>
  <c r="D267" i="5"/>
  <c r="F267" i="5" s="1"/>
  <c r="E266" i="5"/>
  <c r="D266" i="5"/>
  <c r="F266" i="5" s="1"/>
  <c r="E265" i="5"/>
  <c r="D265" i="5"/>
  <c r="F265" i="5" s="1"/>
  <c r="E264" i="5"/>
  <c r="D264" i="5"/>
  <c r="F264" i="5" s="1"/>
  <c r="E263" i="5"/>
  <c r="D263" i="5"/>
  <c r="F263" i="5" s="1"/>
  <c r="E262" i="5"/>
  <c r="D262" i="5"/>
  <c r="F262" i="5" s="1"/>
  <c r="E261" i="5"/>
  <c r="D261" i="5"/>
  <c r="F261" i="5" s="1"/>
  <c r="E260" i="5"/>
  <c r="D260" i="5"/>
  <c r="F260" i="5" s="1"/>
  <c r="E259" i="5"/>
  <c r="D259" i="5"/>
  <c r="F259" i="5" s="1"/>
  <c r="E258" i="5"/>
  <c r="D258" i="5"/>
  <c r="F258" i="5" s="1"/>
  <c r="F257" i="5"/>
  <c r="E257" i="5"/>
  <c r="D257" i="5"/>
  <c r="E256" i="5"/>
  <c r="D256" i="5"/>
  <c r="F256" i="5" s="1"/>
  <c r="E255" i="5"/>
  <c r="D255" i="5"/>
  <c r="F255" i="5" s="1"/>
  <c r="E254" i="5"/>
  <c r="D254" i="5"/>
  <c r="F254" i="5" s="1"/>
  <c r="E253" i="5"/>
  <c r="D253" i="5"/>
  <c r="F253" i="5" s="1"/>
  <c r="E252" i="5"/>
  <c r="D252" i="5"/>
  <c r="F252" i="5" s="1"/>
  <c r="E251" i="5"/>
  <c r="D251" i="5"/>
  <c r="F251" i="5" s="1"/>
  <c r="E250" i="5"/>
  <c r="D250" i="5"/>
  <c r="F250" i="5" s="1"/>
  <c r="E249" i="5"/>
  <c r="D249" i="5"/>
  <c r="F249" i="5" s="1"/>
  <c r="E248" i="5"/>
  <c r="D248" i="5"/>
  <c r="F248" i="5" s="1"/>
  <c r="E247" i="5"/>
  <c r="D247" i="5"/>
  <c r="F247" i="5" s="1"/>
  <c r="E246" i="5"/>
  <c r="D246" i="5"/>
  <c r="F246" i="5" s="1"/>
  <c r="E245" i="5"/>
  <c r="D245" i="5"/>
  <c r="F245" i="5" s="1"/>
  <c r="F244" i="5"/>
  <c r="E244" i="5"/>
  <c r="D244" i="5"/>
  <c r="E243" i="5"/>
  <c r="D243" i="5"/>
  <c r="F243" i="5" s="1"/>
  <c r="E242" i="5"/>
  <c r="D242" i="5"/>
  <c r="F242" i="5" s="1"/>
  <c r="E241" i="5"/>
  <c r="D241" i="5"/>
  <c r="F241" i="5" s="1"/>
  <c r="E240" i="5"/>
  <c r="D240" i="5"/>
  <c r="F240" i="5" s="1"/>
  <c r="E239" i="5"/>
  <c r="D239" i="5"/>
  <c r="F239" i="5" s="1"/>
  <c r="E238" i="5"/>
  <c r="D238" i="5"/>
  <c r="F238" i="5" s="1"/>
  <c r="E237" i="5"/>
  <c r="D237" i="5"/>
  <c r="F237" i="5" s="1"/>
  <c r="E236" i="5"/>
  <c r="D236" i="5"/>
  <c r="F236" i="5" s="1"/>
  <c r="E235" i="5"/>
  <c r="D235" i="5"/>
  <c r="F235" i="5" s="1"/>
  <c r="E234" i="5"/>
  <c r="D234" i="5"/>
  <c r="F234" i="5" s="1"/>
  <c r="E233" i="5"/>
  <c r="D233" i="5"/>
  <c r="F233" i="5" s="1"/>
  <c r="E232" i="5"/>
  <c r="D232" i="5"/>
  <c r="F232" i="5" s="1"/>
  <c r="E231" i="5"/>
  <c r="D231" i="5"/>
  <c r="F231" i="5" s="1"/>
  <c r="E230" i="5"/>
  <c r="D230" i="5"/>
  <c r="F230" i="5" s="1"/>
  <c r="E229" i="5"/>
  <c r="D229" i="5"/>
  <c r="F229" i="5" s="1"/>
  <c r="E228" i="5"/>
  <c r="D228" i="5"/>
  <c r="F228" i="5" s="1"/>
  <c r="E227" i="5"/>
  <c r="D227" i="5"/>
  <c r="F227" i="5" s="1"/>
  <c r="E226" i="5"/>
  <c r="D226" i="5"/>
  <c r="F226" i="5" s="1"/>
  <c r="E225" i="5"/>
  <c r="D225" i="5"/>
  <c r="F225" i="5" s="1"/>
  <c r="E224" i="5"/>
  <c r="D224" i="5"/>
  <c r="F224" i="5" s="1"/>
  <c r="E223" i="5"/>
  <c r="D223" i="5"/>
  <c r="F223" i="5" s="1"/>
  <c r="E222" i="5"/>
  <c r="D222" i="5"/>
  <c r="F222" i="5" s="1"/>
  <c r="E221" i="5"/>
  <c r="D221" i="5"/>
  <c r="F221" i="5" s="1"/>
  <c r="E220" i="5"/>
  <c r="D220" i="5"/>
  <c r="F220" i="5" s="1"/>
  <c r="E219" i="5"/>
  <c r="D219" i="5"/>
  <c r="F219" i="5" s="1"/>
  <c r="E218" i="5"/>
  <c r="D218" i="5"/>
  <c r="F218" i="5" s="1"/>
  <c r="E217" i="5"/>
  <c r="D217" i="5"/>
  <c r="F217" i="5" s="1"/>
  <c r="F216" i="5"/>
  <c r="E216" i="5"/>
  <c r="D216" i="5"/>
  <c r="E215" i="5"/>
  <c r="D215" i="5"/>
  <c r="F215" i="5" s="1"/>
  <c r="E214" i="5"/>
  <c r="D214" i="5"/>
  <c r="F214" i="5" s="1"/>
  <c r="E213" i="5"/>
  <c r="D213" i="5"/>
  <c r="F213" i="5" s="1"/>
  <c r="E212" i="5"/>
  <c r="D212" i="5"/>
  <c r="F212" i="5" s="1"/>
  <c r="E211" i="5"/>
  <c r="D211" i="5"/>
  <c r="F211" i="5" s="1"/>
  <c r="E210" i="5"/>
  <c r="D210" i="5"/>
  <c r="F210" i="5" s="1"/>
  <c r="E209" i="5"/>
  <c r="D209" i="5"/>
  <c r="F209" i="5" s="1"/>
  <c r="E208" i="5"/>
  <c r="D208" i="5"/>
  <c r="F208" i="5" s="1"/>
  <c r="F207" i="5"/>
  <c r="E207" i="5"/>
  <c r="D207" i="5"/>
  <c r="E206" i="5"/>
  <c r="D206" i="5"/>
  <c r="F206" i="5" s="1"/>
  <c r="E205" i="5"/>
  <c r="D205" i="5"/>
  <c r="F205" i="5" s="1"/>
  <c r="E204" i="5"/>
  <c r="D204" i="5"/>
  <c r="F204" i="5" s="1"/>
  <c r="E203" i="5"/>
  <c r="D203" i="5"/>
  <c r="F203" i="5" s="1"/>
  <c r="E202" i="5"/>
  <c r="D202" i="5"/>
  <c r="F202" i="5" s="1"/>
  <c r="E201" i="5"/>
  <c r="D201" i="5"/>
  <c r="F201" i="5" s="1"/>
  <c r="E200" i="5"/>
  <c r="D200" i="5"/>
  <c r="F200" i="5" s="1"/>
  <c r="E199" i="5"/>
  <c r="D199" i="5"/>
  <c r="F199" i="5" s="1"/>
  <c r="E198" i="5"/>
  <c r="D198" i="5"/>
  <c r="F198" i="5" s="1"/>
  <c r="E197" i="5"/>
  <c r="D197" i="5"/>
  <c r="F197" i="5" s="1"/>
  <c r="E196" i="5"/>
  <c r="D196" i="5"/>
  <c r="F196" i="5" s="1"/>
  <c r="E195" i="5"/>
  <c r="D195" i="5"/>
  <c r="F195" i="5" s="1"/>
  <c r="E194" i="5"/>
  <c r="D194" i="5"/>
  <c r="F194" i="5" s="1"/>
  <c r="E193" i="5"/>
  <c r="D193" i="5"/>
  <c r="F193" i="5" s="1"/>
  <c r="E192" i="5"/>
  <c r="D192" i="5"/>
  <c r="F192" i="5" s="1"/>
  <c r="E191" i="5"/>
  <c r="D191" i="5"/>
  <c r="F191" i="5" s="1"/>
  <c r="E190" i="5"/>
  <c r="D190" i="5"/>
  <c r="F190" i="5" s="1"/>
  <c r="E189" i="5"/>
  <c r="D189" i="5"/>
  <c r="F189" i="5" s="1"/>
  <c r="E188" i="5"/>
  <c r="D188" i="5"/>
  <c r="F188" i="5" s="1"/>
  <c r="E187" i="5"/>
  <c r="D187" i="5"/>
  <c r="F187" i="5" s="1"/>
  <c r="E186" i="5"/>
  <c r="D186" i="5"/>
  <c r="F186" i="5" s="1"/>
  <c r="E185" i="5"/>
  <c r="D185" i="5"/>
  <c r="F185" i="5" s="1"/>
  <c r="F184" i="5"/>
  <c r="E184" i="5"/>
  <c r="D184" i="5"/>
  <c r="E183" i="5"/>
  <c r="D183" i="5"/>
  <c r="F183" i="5" s="1"/>
  <c r="E182" i="5"/>
  <c r="D182" i="5"/>
  <c r="F182" i="5" s="1"/>
  <c r="E181" i="5"/>
  <c r="D181" i="5"/>
  <c r="F181" i="5" s="1"/>
  <c r="E180" i="5"/>
  <c r="D180" i="5"/>
  <c r="F180" i="5" s="1"/>
  <c r="E179" i="5"/>
  <c r="D179" i="5"/>
  <c r="F179" i="5" s="1"/>
  <c r="E178" i="5"/>
  <c r="D178" i="5"/>
  <c r="F178" i="5" s="1"/>
  <c r="E177" i="5"/>
  <c r="D177" i="5"/>
  <c r="F177" i="5" s="1"/>
  <c r="E176" i="5"/>
  <c r="D176" i="5"/>
  <c r="F176" i="5" s="1"/>
  <c r="F175" i="5"/>
  <c r="E175" i="5"/>
  <c r="D175" i="5"/>
  <c r="E174" i="5"/>
  <c r="D174" i="5"/>
  <c r="F174" i="5" s="1"/>
  <c r="E173" i="5"/>
  <c r="D173" i="5"/>
  <c r="F173" i="5" s="1"/>
  <c r="E172" i="5"/>
  <c r="D172" i="5"/>
  <c r="F172" i="5" s="1"/>
  <c r="E171" i="5"/>
  <c r="D171" i="5"/>
  <c r="F171" i="5" s="1"/>
  <c r="E170" i="5"/>
  <c r="D170" i="5"/>
  <c r="F170" i="5" s="1"/>
  <c r="E169" i="5"/>
  <c r="D169" i="5"/>
  <c r="F169" i="5" s="1"/>
  <c r="E168" i="5"/>
  <c r="D168" i="5"/>
  <c r="F168" i="5" s="1"/>
  <c r="E167" i="5"/>
  <c r="D167" i="5"/>
  <c r="F167" i="5" s="1"/>
  <c r="E166" i="5"/>
  <c r="D166" i="5"/>
  <c r="F166" i="5" s="1"/>
  <c r="E165" i="5"/>
  <c r="D165" i="5"/>
  <c r="F165" i="5" s="1"/>
  <c r="E164" i="5"/>
  <c r="D164" i="5"/>
  <c r="F164" i="5" s="1"/>
  <c r="E163" i="5"/>
  <c r="D163" i="5"/>
  <c r="F163" i="5" s="1"/>
  <c r="E162" i="5"/>
  <c r="D162" i="5"/>
  <c r="F162" i="5" s="1"/>
  <c r="E161" i="5"/>
  <c r="D161" i="5"/>
  <c r="F161" i="5" s="1"/>
  <c r="E160" i="5"/>
  <c r="D160" i="5"/>
  <c r="F160" i="5" s="1"/>
  <c r="E159" i="5"/>
  <c r="D159" i="5"/>
  <c r="F159" i="5" s="1"/>
  <c r="E158" i="5"/>
  <c r="D158" i="5"/>
  <c r="F158" i="5" s="1"/>
  <c r="E157" i="5"/>
  <c r="D157" i="5"/>
  <c r="F157" i="5" s="1"/>
  <c r="E156" i="5"/>
  <c r="D156" i="5"/>
  <c r="F156" i="5" s="1"/>
  <c r="E155" i="5"/>
  <c r="D155" i="5"/>
  <c r="F155" i="5" s="1"/>
  <c r="E154" i="5"/>
  <c r="D154" i="5"/>
  <c r="F154" i="5" s="1"/>
  <c r="E153" i="5"/>
  <c r="D153" i="5"/>
  <c r="F153" i="5" s="1"/>
  <c r="E152" i="5"/>
  <c r="D152" i="5"/>
  <c r="F152" i="5" s="1"/>
  <c r="E151" i="5"/>
  <c r="D151" i="5"/>
  <c r="F151" i="5" s="1"/>
  <c r="F150" i="5"/>
  <c r="E150" i="5"/>
  <c r="D150" i="5"/>
  <c r="E149" i="5"/>
  <c r="D149" i="5"/>
  <c r="F149" i="5" s="1"/>
  <c r="E148" i="5"/>
  <c r="D148" i="5"/>
  <c r="F148" i="5" s="1"/>
  <c r="E147" i="5"/>
  <c r="D147" i="5"/>
  <c r="F147" i="5" s="1"/>
  <c r="E146" i="5"/>
  <c r="D146" i="5"/>
  <c r="F146" i="5" s="1"/>
  <c r="E145" i="5"/>
  <c r="D145" i="5"/>
  <c r="F145" i="5" s="1"/>
  <c r="E144" i="5"/>
  <c r="D144" i="5"/>
  <c r="F144" i="5" s="1"/>
  <c r="E143" i="5"/>
  <c r="D143" i="5"/>
  <c r="F143" i="5" s="1"/>
  <c r="E142" i="5"/>
  <c r="D142" i="5"/>
  <c r="F142" i="5" s="1"/>
  <c r="F141" i="5"/>
  <c r="E141" i="5"/>
  <c r="D141" i="5"/>
  <c r="E140" i="5"/>
  <c r="D140" i="5"/>
  <c r="F140" i="5" s="1"/>
  <c r="E139" i="5"/>
  <c r="D139" i="5"/>
  <c r="F139" i="5" s="1"/>
  <c r="E138" i="5"/>
  <c r="D138" i="5"/>
  <c r="F138" i="5" s="1"/>
  <c r="E137" i="5"/>
  <c r="D137" i="5"/>
  <c r="F137" i="5" s="1"/>
  <c r="E136" i="5"/>
  <c r="D136" i="5"/>
  <c r="F136" i="5" s="1"/>
  <c r="E135" i="5"/>
  <c r="D135" i="5"/>
  <c r="F135" i="5" s="1"/>
  <c r="E134" i="5"/>
  <c r="D134" i="5"/>
  <c r="F134" i="5" s="1"/>
  <c r="E133" i="5"/>
  <c r="D133" i="5"/>
  <c r="F133" i="5" s="1"/>
  <c r="E132" i="5"/>
  <c r="D132" i="5"/>
  <c r="F132" i="5" s="1"/>
  <c r="E131" i="5"/>
  <c r="D131" i="5"/>
  <c r="F131" i="5" s="1"/>
  <c r="E130" i="5"/>
  <c r="D130" i="5"/>
  <c r="F130" i="5" s="1"/>
  <c r="E129" i="5"/>
  <c r="D129" i="5"/>
  <c r="F129" i="5" s="1"/>
  <c r="E128" i="5"/>
  <c r="D128" i="5"/>
  <c r="F128" i="5" s="1"/>
  <c r="E127" i="5"/>
  <c r="D127" i="5"/>
  <c r="F127" i="5" s="1"/>
  <c r="E126" i="5"/>
  <c r="D126" i="5"/>
  <c r="F126" i="5" s="1"/>
  <c r="E125" i="5"/>
  <c r="D125" i="5"/>
  <c r="F125" i="5" s="1"/>
  <c r="E124" i="5"/>
  <c r="D124" i="5"/>
  <c r="F124" i="5" s="1"/>
  <c r="E123" i="5"/>
  <c r="D123" i="5"/>
  <c r="F123" i="5" s="1"/>
  <c r="E122" i="5"/>
  <c r="D122" i="5"/>
  <c r="F122" i="5" s="1"/>
  <c r="E121" i="5"/>
  <c r="D121" i="5"/>
  <c r="F121" i="5" s="1"/>
  <c r="E120" i="5"/>
  <c r="D120" i="5"/>
  <c r="F120" i="5" s="1"/>
  <c r="E119" i="5"/>
  <c r="D119" i="5"/>
  <c r="F119" i="5" s="1"/>
  <c r="F118" i="5"/>
  <c r="E118" i="5"/>
  <c r="D118" i="5"/>
  <c r="E117" i="5"/>
  <c r="D117" i="5"/>
  <c r="F117" i="5" s="1"/>
  <c r="E116" i="5"/>
  <c r="D116" i="5"/>
  <c r="F116" i="5" s="1"/>
  <c r="E115" i="5"/>
  <c r="D115" i="5"/>
  <c r="F115" i="5" s="1"/>
  <c r="E114" i="5"/>
  <c r="D114" i="5"/>
  <c r="F114" i="5" s="1"/>
  <c r="E113" i="5"/>
  <c r="D113" i="5"/>
  <c r="F113" i="5" s="1"/>
  <c r="E112" i="5"/>
  <c r="D112" i="5"/>
  <c r="F112" i="5" s="1"/>
  <c r="E111" i="5"/>
  <c r="D111" i="5"/>
  <c r="F111" i="5" s="1"/>
  <c r="E110" i="5"/>
  <c r="D110" i="5"/>
  <c r="F110" i="5" s="1"/>
  <c r="F109" i="5"/>
  <c r="E109" i="5"/>
  <c r="D109" i="5"/>
  <c r="E108" i="5"/>
  <c r="D108" i="5"/>
  <c r="F108" i="5" s="1"/>
  <c r="E107" i="5"/>
  <c r="D107" i="5"/>
  <c r="F107" i="5" s="1"/>
  <c r="E106" i="5"/>
  <c r="D106" i="5"/>
  <c r="F106" i="5" s="1"/>
  <c r="E105" i="5"/>
  <c r="D105" i="5"/>
  <c r="F105" i="5" s="1"/>
  <c r="E104" i="5"/>
  <c r="D104" i="5"/>
  <c r="F104" i="5" s="1"/>
  <c r="E103" i="5"/>
  <c r="D103" i="5"/>
  <c r="F103" i="5" s="1"/>
  <c r="E102" i="5"/>
  <c r="D102" i="5"/>
  <c r="F102" i="5" s="1"/>
  <c r="E101" i="5"/>
  <c r="D101" i="5"/>
  <c r="F101" i="5" s="1"/>
  <c r="E100" i="5"/>
  <c r="D100" i="5"/>
  <c r="F100" i="5" s="1"/>
  <c r="E99" i="5"/>
  <c r="D99" i="5"/>
  <c r="F99" i="5" s="1"/>
  <c r="E98" i="5"/>
  <c r="D98" i="5"/>
  <c r="F98" i="5" s="1"/>
  <c r="E97" i="5"/>
  <c r="D97" i="5"/>
  <c r="F97" i="5" s="1"/>
  <c r="E96" i="5"/>
  <c r="D96" i="5"/>
  <c r="F96" i="5" s="1"/>
  <c r="E95" i="5"/>
  <c r="D95" i="5"/>
  <c r="F95" i="5" s="1"/>
  <c r="E94" i="5"/>
  <c r="D94" i="5"/>
  <c r="F94" i="5" s="1"/>
  <c r="E93" i="5"/>
  <c r="D93" i="5"/>
  <c r="F93" i="5" s="1"/>
  <c r="E92" i="5"/>
  <c r="D92" i="5"/>
  <c r="F92" i="5" s="1"/>
  <c r="E91" i="5"/>
  <c r="D91" i="5"/>
  <c r="F91" i="5" s="1"/>
  <c r="E90" i="5"/>
  <c r="D90" i="5"/>
  <c r="F90" i="5" s="1"/>
  <c r="E89" i="5"/>
  <c r="D89" i="5"/>
  <c r="F89" i="5" s="1"/>
  <c r="E88" i="5"/>
  <c r="D88" i="5"/>
  <c r="F88" i="5" s="1"/>
  <c r="E87" i="5"/>
  <c r="D87" i="5"/>
  <c r="F87" i="5" s="1"/>
  <c r="F86" i="5"/>
  <c r="E86" i="5"/>
  <c r="D86" i="5"/>
  <c r="E85" i="5"/>
  <c r="D85" i="5"/>
  <c r="F85" i="5" s="1"/>
  <c r="E84" i="5"/>
  <c r="D84" i="5"/>
  <c r="F84" i="5" s="1"/>
  <c r="E83" i="5"/>
  <c r="D83" i="5"/>
  <c r="F83" i="5" s="1"/>
  <c r="E82" i="5"/>
  <c r="D82" i="5"/>
  <c r="F82" i="5" s="1"/>
  <c r="E81" i="5"/>
  <c r="D81" i="5"/>
  <c r="F81" i="5" s="1"/>
  <c r="E80" i="5"/>
  <c r="D80" i="5"/>
  <c r="F80" i="5" s="1"/>
  <c r="E79" i="5"/>
  <c r="D79" i="5"/>
  <c r="F79" i="5" s="1"/>
  <c r="E78" i="5"/>
  <c r="D78" i="5"/>
  <c r="F78" i="5" s="1"/>
  <c r="F77" i="5"/>
  <c r="E77" i="5"/>
  <c r="D77" i="5"/>
  <c r="E76" i="5"/>
  <c r="D76" i="5"/>
  <c r="F76" i="5" s="1"/>
  <c r="E75" i="5"/>
  <c r="D75" i="5"/>
  <c r="F75" i="5" s="1"/>
  <c r="E74" i="5"/>
  <c r="D74" i="5"/>
  <c r="F74" i="5" s="1"/>
  <c r="E73" i="5"/>
  <c r="D73" i="5"/>
  <c r="F73" i="5" s="1"/>
  <c r="E72" i="5"/>
  <c r="D72" i="5"/>
  <c r="F72" i="5" s="1"/>
  <c r="E71" i="5"/>
  <c r="D71" i="5"/>
  <c r="F71" i="5" s="1"/>
  <c r="E70" i="5"/>
  <c r="D70" i="5"/>
  <c r="F70" i="5" s="1"/>
  <c r="E69" i="5"/>
  <c r="D69" i="5"/>
  <c r="F69" i="5" s="1"/>
  <c r="E68" i="5"/>
  <c r="D68" i="5"/>
  <c r="F68" i="5" s="1"/>
  <c r="E67" i="5"/>
  <c r="D67" i="5"/>
  <c r="F67" i="5" s="1"/>
  <c r="E66" i="5"/>
  <c r="D66" i="5"/>
  <c r="F66" i="5" s="1"/>
  <c r="E65" i="5"/>
  <c r="D65" i="5"/>
  <c r="F65" i="5" s="1"/>
  <c r="E64" i="5"/>
  <c r="D64" i="5"/>
  <c r="F64" i="5" s="1"/>
  <c r="E63" i="5"/>
  <c r="D63" i="5"/>
  <c r="F63" i="5" s="1"/>
  <c r="E62" i="5"/>
  <c r="D62" i="5"/>
  <c r="F62" i="5" s="1"/>
  <c r="E61" i="5"/>
  <c r="D61" i="5"/>
  <c r="F61" i="5" s="1"/>
  <c r="E60" i="5"/>
  <c r="D60" i="5"/>
  <c r="F60" i="5" s="1"/>
  <c r="E59" i="5"/>
  <c r="D59" i="5"/>
  <c r="F59" i="5" s="1"/>
  <c r="E58" i="5"/>
  <c r="D58" i="5"/>
  <c r="F58" i="5" s="1"/>
  <c r="E57" i="5"/>
  <c r="D57" i="5"/>
  <c r="F57" i="5" s="1"/>
  <c r="E56" i="5"/>
  <c r="D56" i="5"/>
  <c r="F56" i="5" s="1"/>
  <c r="E55" i="5"/>
  <c r="D55" i="5"/>
  <c r="F55" i="5" s="1"/>
  <c r="F54" i="5"/>
  <c r="E54" i="5"/>
  <c r="D54" i="5"/>
  <c r="E53" i="5"/>
  <c r="D53" i="5"/>
  <c r="F53" i="5" s="1"/>
  <c r="E52" i="5"/>
  <c r="D52" i="5"/>
  <c r="F52" i="5" s="1"/>
  <c r="E51" i="5"/>
  <c r="D51" i="5"/>
  <c r="F51" i="5" s="1"/>
  <c r="E50" i="5"/>
  <c r="D50" i="5"/>
  <c r="F50" i="5" s="1"/>
  <c r="E49" i="5"/>
  <c r="D49" i="5"/>
  <c r="F49" i="5" s="1"/>
  <c r="E48" i="5"/>
  <c r="D48" i="5"/>
  <c r="F48" i="5" s="1"/>
  <c r="E47" i="5"/>
  <c r="D47" i="5"/>
  <c r="F47" i="5" s="1"/>
  <c r="E46" i="5"/>
  <c r="D46" i="5"/>
  <c r="F46" i="5" s="1"/>
  <c r="F45" i="5"/>
  <c r="E45" i="5"/>
  <c r="D45" i="5"/>
  <c r="E44" i="5"/>
  <c r="D44" i="5"/>
  <c r="F44" i="5" s="1"/>
  <c r="E43" i="5"/>
  <c r="D43" i="5"/>
  <c r="F43" i="5" s="1"/>
  <c r="E42" i="5"/>
  <c r="D42" i="5"/>
  <c r="F42" i="5" s="1"/>
  <c r="E41" i="5"/>
  <c r="D41" i="5"/>
  <c r="F41" i="5" s="1"/>
  <c r="E40" i="5"/>
  <c r="D40" i="5"/>
  <c r="F40" i="5" s="1"/>
  <c r="E39" i="5"/>
  <c r="D39" i="5"/>
  <c r="F39" i="5" s="1"/>
  <c r="E38" i="5"/>
  <c r="D38" i="5"/>
  <c r="F38" i="5" s="1"/>
  <c r="E37" i="5"/>
  <c r="D37" i="5"/>
  <c r="F37" i="5" s="1"/>
  <c r="E36" i="5"/>
  <c r="D36" i="5"/>
  <c r="F36" i="5" s="1"/>
  <c r="E35" i="5"/>
  <c r="D35" i="5"/>
  <c r="F35" i="5" s="1"/>
  <c r="E34" i="5"/>
  <c r="D34" i="5"/>
  <c r="F34" i="5" s="1"/>
  <c r="E33" i="5"/>
  <c r="D33" i="5"/>
  <c r="F33" i="5" s="1"/>
  <c r="E32" i="5"/>
  <c r="D32" i="5"/>
  <c r="F32" i="5" s="1"/>
  <c r="E31" i="5"/>
  <c r="D31" i="5"/>
  <c r="F31" i="5" s="1"/>
  <c r="E30" i="5"/>
  <c r="D30" i="5"/>
  <c r="F30" i="5" s="1"/>
  <c r="E29" i="5"/>
  <c r="D29" i="5"/>
  <c r="F29" i="5" s="1"/>
  <c r="E28" i="5"/>
  <c r="D28" i="5"/>
  <c r="F28" i="5" s="1"/>
  <c r="E27" i="5"/>
  <c r="D27" i="5"/>
  <c r="F27" i="5" s="1"/>
  <c r="E26" i="5"/>
  <c r="D26" i="5"/>
  <c r="F26" i="5" s="1"/>
  <c r="E25" i="5"/>
  <c r="D25" i="5"/>
  <c r="F25" i="5" s="1"/>
  <c r="E24" i="5"/>
  <c r="D24" i="5"/>
  <c r="F24" i="5" s="1"/>
  <c r="E23" i="5"/>
  <c r="D23" i="5"/>
  <c r="F23" i="5" s="1"/>
  <c r="F22" i="5"/>
  <c r="E22" i="5"/>
  <c r="D22" i="5"/>
  <c r="E21" i="5"/>
  <c r="D21" i="5"/>
  <c r="F21" i="5" s="1"/>
  <c r="E20" i="5"/>
  <c r="D20" i="5"/>
  <c r="F20" i="5" s="1"/>
  <c r="E19" i="5"/>
  <c r="D19" i="5"/>
  <c r="F19" i="5" s="1"/>
  <c r="E18" i="5"/>
  <c r="D18" i="5"/>
  <c r="F18" i="5" s="1"/>
  <c r="E17" i="5"/>
  <c r="D17" i="5"/>
  <c r="F17" i="5" s="1"/>
  <c r="E16" i="5"/>
  <c r="D16" i="5"/>
  <c r="F16" i="5" s="1"/>
  <c r="E15" i="5"/>
  <c r="D15" i="5"/>
  <c r="F15" i="5" s="1"/>
  <c r="E14" i="5"/>
  <c r="D14" i="5"/>
  <c r="F14" i="5" s="1"/>
  <c r="F13" i="5"/>
  <c r="E13" i="5"/>
  <c r="D13" i="5"/>
  <c r="E12" i="5"/>
  <c r="D12" i="5"/>
  <c r="F12" i="5" s="1"/>
  <c r="E11" i="5"/>
  <c r="D11" i="5"/>
  <c r="F11" i="5" s="1"/>
  <c r="E10" i="5"/>
  <c r="D10" i="5"/>
  <c r="F10" i="5" s="1"/>
  <c r="E9" i="5"/>
  <c r="D9" i="5"/>
  <c r="F9" i="5" s="1"/>
  <c r="E8" i="5"/>
  <c r="D8" i="5"/>
  <c r="F8" i="5" s="1"/>
  <c r="E7" i="5"/>
  <c r="D7" i="5"/>
  <c r="F7" i="5" s="1"/>
  <c r="E6" i="5"/>
  <c r="D6" i="5"/>
  <c r="F6" i="5" s="1"/>
  <c r="E5" i="5"/>
  <c r="D5" i="5"/>
  <c r="F5" i="5" s="1"/>
  <c r="E4" i="5"/>
  <c r="D4" i="5"/>
  <c r="F4" i="5" s="1"/>
  <c r="E3" i="5"/>
  <c r="D3" i="5"/>
  <c r="F3" i="5" s="1"/>
  <c r="E2" i="5"/>
  <c r="D2" i="5"/>
  <c r="F2" i="5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29" i="2"/>
  <c r="H29" i="2"/>
  <c r="G29" i="2"/>
  <c r="F29" i="2"/>
  <c r="E29" i="2"/>
  <c r="D29" i="2"/>
  <c r="C29" i="2"/>
  <c r="J28" i="2"/>
  <c r="H28" i="2"/>
  <c r="G28" i="2"/>
  <c r="F28" i="2"/>
  <c r="E28" i="2"/>
  <c r="I28" i="2" s="1"/>
  <c r="D28" i="2"/>
  <c r="C28" i="2"/>
  <c r="J27" i="2"/>
  <c r="H27" i="2"/>
  <c r="G27" i="2"/>
  <c r="F27" i="2"/>
  <c r="E27" i="2"/>
  <c r="D27" i="2"/>
  <c r="C27" i="2"/>
  <c r="J26" i="2"/>
  <c r="H26" i="2"/>
  <c r="G26" i="2"/>
  <c r="F26" i="2"/>
  <c r="E26" i="2"/>
  <c r="D26" i="2"/>
  <c r="C26" i="2"/>
  <c r="I26" i="2" s="1"/>
  <c r="J25" i="2"/>
  <c r="H25" i="2"/>
  <c r="G25" i="2"/>
  <c r="F25" i="2"/>
  <c r="E25" i="2"/>
  <c r="D25" i="2"/>
  <c r="C25" i="2"/>
  <c r="J24" i="2"/>
  <c r="H24" i="2"/>
  <c r="G24" i="2"/>
  <c r="F24" i="2"/>
  <c r="E24" i="2"/>
  <c r="D24" i="2"/>
  <c r="C24" i="2"/>
  <c r="J23" i="2"/>
  <c r="H23" i="2"/>
  <c r="G23" i="2"/>
  <c r="F23" i="2"/>
  <c r="E23" i="2"/>
  <c r="D23" i="2"/>
  <c r="C23" i="2"/>
  <c r="J22" i="2"/>
  <c r="H22" i="2"/>
  <c r="G22" i="2"/>
  <c r="F22" i="2"/>
  <c r="E22" i="2"/>
  <c r="D22" i="2"/>
  <c r="C22" i="2"/>
  <c r="I22" i="2" s="1"/>
  <c r="J21" i="2"/>
  <c r="H21" i="2"/>
  <c r="G21" i="2"/>
  <c r="F21" i="2"/>
  <c r="E21" i="2"/>
  <c r="D21" i="2"/>
  <c r="C21" i="2"/>
  <c r="J20" i="2"/>
  <c r="H20" i="2"/>
  <c r="G20" i="2"/>
  <c r="F20" i="2"/>
  <c r="E20" i="2"/>
  <c r="E16" i="2" s="1"/>
  <c r="D20" i="2"/>
  <c r="C20" i="2"/>
  <c r="J19" i="2"/>
  <c r="H19" i="2"/>
  <c r="G19" i="2"/>
  <c r="F19" i="2"/>
  <c r="E19" i="2"/>
  <c r="D19" i="2"/>
  <c r="C19" i="2"/>
  <c r="J18" i="2"/>
  <c r="H18" i="2"/>
  <c r="G18" i="2"/>
  <c r="F18" i="2"/>
  <c r="E18" i="2"/>
  <c r="D18" i="2"/>
  <c r="C18" i="2"/>
  <c r="I18" i="2" s="1"/>
  <c r="J17" i="2"/>
  <c r="J16" i="2" s="1"/>
  <c r="H17" i="2"/>
  <c r="G17" i="2"/>
  <c r="G16" i="2" s="1"/>
  <c r="F17" i="2"/>
  <c r="F16" i="2" s="1"/>
  <c r="E17" i="2"/>
  <c r="D17" i="2"/>
  <c r="C17" i="2"/>
  <c r="H16" i="2"/>
  <c r="D16" i="2"/>
  <c r="J15" i="2"/>
  <c r="H15" i="2"/>
  <c r="G15" i="2"/>
  <c r="F15" i="2"/>
  <c r="E15" i="2"/>
  <c r="D15" i="2"/>
  <c r="C15" i="2"/>
  <c r="I15" i="2" s="1"/>
  <c r="J14" i="2"/>
  <c r="H14" i="2"/>
  <c r="G14" i="2"/>
  <c r="F14" i="2"/>
  <c r="E14" i="2"/>
  <c r="D14" i="2"/>
  <c r="C14" i="2"/>
  <c r="J13" i="2"/>
  <c r="H13" i="2"/>
  <c r="G13" i="2"/>
  <c r="F13" i="2"/>
  <c r="E13" i="2"/>
  <c r="D13" i="2"/>
  <c r="C13" i="2"/>
  <c r="J12" i="2"/>
  <c r="H12" i="2"/>
  <c r="G12" i="2"/>
  <c r="F12" i="2"/>
  <c r="E12" i="2"/>
  <c r="E10" i="2" s="1"/>
  <c r="D12" i="2"/>
  <c r="C12" i="2"/>
  <c r="J11" i="2"/>
  <c r="H11" i="2"/>
  <c r="H10" i="2" s="1"/>
  <c r="G11" i="2"/>
  <c r="G10" i="2" s="1"/>
  <c r="F11" i="2"/>
  <c r="E11" i="2"/>
  <c r="D11" i="2"/>
  <c r="D10" i="2" s="1"/>
  <c r="C11" i="2"/>
  <c r="C10" i="2" s="1"/>
  <c r="J10" i="2"/>
  <c r="F10" i="2"/>
  <c r="J9" i="2"/>
  <c r="H9" i="2"/>
  <c r="G9" i="2"/>
  <c r="F9" i="2"/>
  <c r="E9" i="2"/>
  <c r="D9" i="2"/>
  <c r="C9" i="2"/>
  <c r="J8" i="2"/>
  <c r="H8" i="2"/>
  <c r="G8" i="2"/>
  <c r="F8" i="2"/>
  <c r="E8" i="2"/>
  <c r="D8" i="2"/>
  <c r="C8" i="2"/>
  <c r="I8" i="2" s="1"/>
  <c r="J7" i="2"/>
  <c r="H7" i="2"/>
  <c r="G7" i="2"/>
  <c r="G4" i="2" s="1"/>
  <c r="F7" i="2"/>
  <c r="E7" i="2"/>
  <c r="D7" i="2"/>
  <c r="C7" i="2"/>
  <c r="J6" i="2"/>
  <c r="H6" i="2"/>
  <c r="G6" i="2"/>
  <c r="F6" i="2"/>
  <c r="E6" i="2"/>
  <c r="D6" i="2"/>
  <c r="C6" i="2"/>
  <c r="J5" i="2"/>
  <c r="J4" i="2" s="1"/>
  <c r="J2" i="2" s="1"/>
  <c r="H5" i="2"/>
  <c r="H4" i="2" s="1"/>
  <c r="H2" i="2" s="1"/>
  <c r="G5" i="2"/>
  <c r="F5" i="2"/>
  <c r="E5" i="2"/>
  <c r="D5" i="2"/>
  <c r="D4" i="2" s="1"/>
  <c r="D2" i="2" s="1"/>
  <c r="C5" i="2"/>
  <c r="E4" i="2"/>
  <c r="H1" i="2"/>
  <c r="G2" i="2" l="1"/>
  <c r="E2" i="2"/>
  <c r="I7" i="2"/>
  <c r="I14" i="2"/>
  <c r="I17" i="2"/>
  <c r="I25" i="2"/>
  <c r="I27" i="2"/>
  <c r="F4" i="2"/>
  <c r="F2" i="2" s="1"/>
  <c r="I6" i="2"/>
  <c r="I13" i="2"/>
  <c r="I20" i="2"/>
  <c r="I24" i="2"/>
  <c r="I10" i="2"/>
  <c r="I21" i="2"/>
  <c r="C4" i="2"/>
  <c r="I9" i="2"/>
  <c r="I12" i="2"/>
  <c r="C16" i="2"/>
  <c r="I19" i="2"/>
  <c r="I16" i="2" s="1"/>
  <c r="I23" i="2"/>
  <c r="I29" i="2"/>
  <c r="C2" i="2"/>
  <c r="I5" i="2"/>
  <c r="I11" i="2"/>
  <c r="I4" i="2" l="1"/>
  <c r="I2" i="2" s="1"/>
</calcChain>
</file>

<file path=xl/sharedStrings.xml><?xml version="1.0" encoding="utf-8"?>
<sst xmlns="http://schemas.openxmlformats.org/spreadsheetml/2006/main" count="2185" uniqueCount="530">
  <si>
    <t>Count of Line</t>
  </si>
  <si>
    <t>Column Labels</t>
  </si>
  <si>
    <t>Row Labels</t>
  </si>
  <si>
    <t>FFL2</t>
  </si>
  <si>
    <t>JAL</t>
  </si>
  <si>
    <t>JFL</t>
  </si>
  <si>
    <t>JKL</t>
  </si>
  <si>
    <t>JKL-U2</t>
  </si>
  <si>
    <t>MFL</t>
  </si>
  <si>
    <t>#N/A</t>
  </si>
  <si>
    <t>Grand Total</t>
  </si>
  <si>
    <t>PUMA</t>
  </si>
  <si>
    <t>H &amp; M HENNES &amp; MAURITAZ GBC AB</t>
  </si>
  <si>
    <t>C &amp; A BUYING GMBH &amp; CO. KG</t>
  </si>
  <si>
    <t>BESTSELLER A/S</t>
  </si>
  <si>
    <t>ASDA STORE LTD.</t>
  </si>
  <si>
    <t>TOM TAILOR SOURCING LTD.</t>
  </si>
  <si>
    <t>ITX TRADING SA</t>
  </si>
  <si>
    <t>GUESS EUROPE SAGL</t>
  </si>
  <si>
    <t>HUGO BOSS AG</t>
  </si>
  <si>
    <t>VF CORPORATION</t>
  </si>
  <si>
    <t>Ralph Lauren Corporation</t>
  </si>
  <si>
    <t>NEW FRONTIER</t>
  </si>
  <si>
    <t>G-STAR RAW CV</t>
  </si>
  <si>
    <t>VOGUE SOURCING LIMITED</t>
  </si>
  <si>
    <t>MQ MARQET AB</t>
  </si>
  <si>
    <t>NEXT SOURCING LTD.</t>
  </si>
  <si>
    <t>KMART AUSTRALIA LIMITED</t>
  </si>
  <si>
    <t>CAMEL ACTIVE / BHB-Fashion Service Gmbh</t>
  </si>
  <si>
    <t>Buyer-wise Running Sewing Line and Production Qty.</t>
  </si>
  <si>
    <t>Total</t>
  </si>
  <si>
    <t>Marketing Head</t>
  </si>
  <si>
    <t>Buyer Name</t>
  </si>
  <si>
    <t>Total Line</t>
  </si>
  <si>
    <t>Production</t>
  </si>
  <si>
    <t>Babu Sir</t>
  </si>
  <si>
    <t>ZLABELS GMBH</t>
  </si>
  <si>
    <t>Mosharraf Sir</t>
  </si>
  <si>
    <t>INDISKA</t>
  </si>
  <si>
    <t>ITX KIDS</t>
  </si>
  <si>
    <t>Shuzon Sir</t>
  </si>
  <si>
    <t>BONITA GMBS &amp; CO. KG</t>
  </si>
  <si>
    <t>OCHNIK</t>
  </si>
  <si>
    <t>Buyer</t>
  </si>
  <si>
    <t>Name</t>
  </si>
  <si>
    <t>Qnt</t>
  </si>
  <si>
    <t>CNA</t>
  </si>
  <si>
    <t>ASDA</t>
  </si>
  <si>
    <t>VOG</t>
  </si>
  <si>
    <t>HNM</t>
  </si>
  <si>
    <t>BST</t>
  </si>
  <si>
    <t>MQM</t>
  </si>
  <si>
    <t>GST</t>
  </si>
  <si>
    <t>TOM</t>
  </si>
  <si>
    <t>ITX</t>
  </si>
  <si>
    <t>GUE</t>
  </si>
  <si>
    <t>HB</t>
  </si>
  <si>
    <t>Puma</t>
  </si>
  <si>
    <t>NXS</t>
  </si>
  <si>
    <t>RL</t>
  </si>
  <si>
    <t>NFR</t>
  </si>
  <si>
    <t>VFC</t>
  </si>
  <si>
    <t>IN</t>
  </si>
  <si>
    <t>KMR</t>
  </si>
  <si>
    <t>Count of concatinated</t>
  </si>
  <si>
    <t>250220</t>
  </si>
  <si>
    <t>250305</t>
  </si>
  <si>
    <t>250320</t>
  </si>
  <si>
    <t>250405</t>
  </si>
  <si>
    <t>250420</t>
  </si>
  <si>
    <t>250605</t>
  </si>
  <si>
    <t>686760AW25R2</t>
  </si>
  <si>
    <t>692650AW25</t>
  </si>
  <si>
    <t>692648AW25</t>
  </si>
  <si>
    <t>684726AW25R3</t>
  </si>
  <si>
    <t>692649AW25</t>
  </si>
  <si>
    <t>683332AW25</t>
  </si>
  <si>
    <t>692647AW25</t>
  </si>
  <si>
    <t>686759AW25R2</t>
  </si>
  <si>
    <t>687421AW25</t>
  </si>
  <si>
    <t>692658AW25</t>
  </si>
  <si>
    <t>688097AW25</t>
  </si>
  <si>
    <t>693078AW25</t>
  </si>
  <si>
    <t>693079AW25</t>
  </si>
  <si>
    <t>688084AW25</t>
  </si>
  <si>
    <t>621301AW25</t>
  </si>
  <si>
    <t>633766AW25</t>
  </si>
  <si>
    <t>689730AW25</t>
  </si>
  <si>
    <t>686280AW25R2</t>
  </si>
  <si>
    <t>689731AW25</t>
  </si>
  <si>
    <t>688082AW25R1</t>
  </si>
  <si>
    <t>685025AW25R1</t>
  </si>
  <si>
    <t>688154AW25R1</t>
  </si>
  <si>
    <t>688731AW25</t>
  </si>
  <si>
    <t>689498AW25R1</t>
  </si>
  <si>
    <t>627499AW25R1</t>
  </si>
  <si>
    <t>688257AW25</t>
  </si>
  <si>
    <t>673110AW25</t>
  </si>
  <si>
    <t>692665AW25</t>
  </si>
  <si>
    <t>621312AW25R2</t>
  </si>
  <si>
    <t>692645AW25</t>
  </si>
  <si>
    <t>692644AW25</t>
  </si>
  <si>
    <t>632043AW25R1</t>
  </si>
  <si>
    <t>Unit</t>
  </si>
  <si>
    <t>Line</t>
  </si>
  <si>
    <t>Buyers</t>
  </si>
  <si>
    <t>Buyer_Full_Name</t>
  </si>
  <si>
    <t>Factory</t>
  </si>
  <si>
    <t>concatinated</t>
  </si>
  <si>
    <t>Shipment</t>
  </si>
  <si>
    <t>Order</t>
  </si>
  <si>
    <t>JAL-1</t>
  </si>
  <si>
    <t>A1</t>
  </si>
  <si>
    <t>250430</t>
  </si>
  <si>
    <t>2242050</t>
  </si>
  <si>
    <t>B1</t>
  </si>
  <si>
    <t>250503</t>
  </si>
  <si>
    <t>GISPQ1254</t>
  </si>
  <si>
    <t>C1</t>
  </si>
  <si>
    <t>C2</t>
  </si>
  <si>
    <t>250425</t>
  </si>
  <si>
    <t>F25453-F25459</t>
  </si>
  <si>
    <t>D1</t>
  </si>
  <si>
    <t>250426</t>
  </si>
  <si>
    <t>378693</t>
  </si>
  <si>
    <t>E1</t>
  </si>
  <si>
    <t>250512</t>
  </si>
  <si>
    <t>378194-7920</t>
  </si>
  <si>
    <t>F1</t>
  </si>
  <si>
    <t>250518</t>
  </si>
  <si>
    <t>2243731</t>
  </si>
  <si>
    <t>G1</t>
  </si>
  <si>
    <t>250428</t>
  </si>
  <si>
    <t>347433-7930</t>
  </si>
  <si>
    <t>G2</t>
  </si>
  <si>
    <t>2223782QEIR12-QR</t>
  </si>
  <si>
    <t>JAL-2</t>
  </si>
  <si>
    <t>250515</t>
  </si>
  <si>
    <t>DIS-2240540</t>
  </si>
  <si>
    <t>250505</t>
  </si>
  <si>
    <t>246267-6545</t>
  </si>
  <si>
    <t>2224397C2CR18-QR-NOS</t>
  </si>
  <si>
    <t>2239556</t>
  </si>
  <si>
    <t>BYEPQ1172</t>
  </si>
  <si>
    <t>250502</t>
  </si>
  <si>
    <t>2233277C2CBOBBYV25M</t>
  </si>
  <si>
    <t>H1</t>
  </si>
  <si>
    <t>1193717-09-090S2</t>
  </si>
  <si>
    <t>H2</t>
  </si>
  <si>
    <t>250510</t>
  </si>
  <si>
    <t>377692</t>
  </si>
  <si>
    <t>FFL-1</t>
  </si>
  <si>
    <t>2244875R-QR</t>
  </si>
  <si>
    <t>A2</t>
  </si>
  <si>
    <t>250614</t>
  </si>
  <si>
    <t>WNWPQ1273</t>
  </si>
  <si>
    <t>250524</t>
  </si>
  <si>
    <t>380226</t>
  </si>
  <si>
    <t>390783+84-4087</t>
  </si>
  <si>
    <t>2241222QEI</t>
  </si>
  <si>
    <t>250517</t>
  </si>
  <si>
    <t>376610</t>
  </si>
  <si>
    <t>E2</t>
  </si>
  <si>
    <t>250520</t>
  </si>
  <si>
    <t>2240274DIS</t>
  </si>
  <si>
    <t>F2</t>
  </si>
  <si>
    <t>250419</t>
  </si>
  <si>
    <t>OGSPQ1081</t>
  </si>
  <si>
    <t>FFL-2</t>
  </si>
  <si>
    <t>F04433-F04434-AR2738</t>
  </si>
  <si>
    <t>OGSPQ1125</t>
  </si>
  <si>
    <t>2224544QEIR10-QR-NOS</t>
  </si>
  <si>
    <t>390334-7819</t>
  </si>
  <si>
    <t>D2</t>
  </si>
  <si>
    <t>250519</t>
  </si>
  <si>
    <t>375381-8716</t>
  </si>
  <si>
    <t>353536-7659</t>
  </si>
  <si>
    <t>1245505S2</t>
  </si>
  <si>
    <t>FFL-3</t>
  </si>
  <si>
    <t>2238897</t>
  </si>
  <si>
    <t>BYEPQ1170</t>
  </si>
  <si>
    <t>AB4639-R2</t>
  </si>
  <si>
    <t>250507</t>
  </si>
  <si>
    <t>2243288DIS</t>
  </si>
  <si>
    <t>374274-374573</t>
  </si>
  <si>
    <t>2245888</t>
  </si>
  <si>
    <t>250531</t>
  </si>
  <si>
    <t>OGSPQ1082</t>
  </si>
  <si>
    <t>JAL-3</t>
  </si>
  <si>
    <t>A</t>
  </si>
  <si>
    <t>B</t>
  </si>
  <si>
    <t>C</t>
  </si>
  <si>
    <t>E</t>
  </si>
  <si>
    <t>378813-6545</t>
  </si>
  <si>
    <t>F</t>
  </si>
  <si>
    <t>372643</t>
  </si>
  <si>
    <t>G</t>
  </si>
  <si>
    <t>JFL-1</t>
  </si>
  <si>
    <t>250416</t>
  </si>
  <si>
    <t>13220379R10</t>
  </si>
  <si>
    <t>250412</t>
  </si>
  <si>
    <t>BGSPQ1117</t>
  </si>
  <si>
    <t>B3</t>
  </si>
  <si>
    <t>13220321R9</t>
  </si>
  <si>
    <t>250313</t>
  </si>
  <si>
    <t>3687494</t>
  </si>
  <si>
    <t>GISPQ1138</t>
  </si>
  <si>
    <t>C3</t>
  </si>
  <si>
    <t>250322</t>
  </si>
  <si>
    <t>BGSPQ1059</t>
  </si>
  <si>
    <t>250423</t>
  </si>
  <si>
    <t>13252995</t>
  </si>
  <si>
    <t>OGSPQ1126</t>
  </si>
  <si>
    <t>BYEPQ1059</t>
  </si>
  <si>
    <t>D3</t>
  </si>
  <si>
    <t>250621</t>
  </si>
  <si>
    <t>BGSPQ1039</t>
  </si>
  <si>
    <t>13220380R10</t>
  </si>
  <si>
    <t>OGSPQ1104</t>
  </si>
  <si>
    <t>F3</t>
  </si>
  <si>
    <t>250712</t>
  </si>
  <si>
    <t>BYGPQ1107</t>
  </si>
  <si>
    <t>13253015</t>
  </si>
  <si>
    <t>JFL-2</t>
  </si>
  <si>
    <t>BYEPQ1143</t>
  </si>
  <si>
    <t>GISPQ1146</t>
  </si>
  <si>
    <t>A3</t>
  </si>
  <si>
    <t>13253018</t>
  </si>
  <si>
    <t>BGSPQ1066</t>
  </si>
  <si>
    <t>B2</t>
  </si>
  <si>
    <t>BYEPQ1154</t>
  </si>
  <si>
    <t>250406</t>
  </si>
  <si>
    <t>13245953R1</t>
  </si>
  <si>
    <t>13234711</t>
  </si>
  <si>
    <t>BTBPQ1267</t>
  </si>
  <si>
    <t>BGSPQ1058</t>
  </si>
  <si>
    <t>250421</t>
  </si>
  <si>
    <t>13246285</t>
  </si>
  <si>
    <t>13220322R11</t>
  </si>
  <si>
    <t>250719</t>
  </si>
  <si>
    <t>OBYPQ1194</t>
  </si>
  <si>
    <t>13253025</t>
  </si>
  <si>
    <t>250809</t>
  </si>
  <si>
    <t>JKL-1</t>
  </si>
  <si>
    <t>D24449-GD-25Q3</t>
  </si>
  <si>
    <t>240706</t>
  </si>
  <si>
    <t>BGSPN1675R1</t>
  </si>
  <si>
    <t>1047845R1</t>
  </si>
  <si>
    <t>250323</t>
  </si>
  <si>
    <t>1044850R1</t>
  </si>
  <si>
    <t>1044152-25R1</t>
  </si>
  <si>
    <t>250418</t>
  </si>
  <si>
    <t>M4YQ27R4</t>
  </si>
  <si>
    <t>250327</t>
  </si>
  <si>
    <t>1047386</t>
  </si>
  <si>
    <t>250414</t>
  </si>
  <si>
    <t>50549162</t>
  </si>
  <si>
    <t>250413</t>
  </si>
  <si>
    <t>1049414</t>
  </si>
  <si>
    <t>JKL-2</t>
  </si>
  <si>
    <t>D26062-25Q3</t>
  </si>
  <si>
    <t>50506365R16</t>
  </si>
  <si>
    <t>250301</t>
  </si>
  <si>
    <t>BGSPP1425</t>
  </si>
  <si>
    <t>50535676R1</t>
  </si>
  <si>
    <t>JKL-3</t>
  </si>
  <si>
    <t>250317</t>
  </si>
  <si>
    <t>50549134</t>
  </si>
  <si>
    <t>250415</t>
  </si>
  <si>
    <t>1047729</t>
  </si>
  <si>
    <t>50506373R47</t>
  </si>
  <si>
    <t>250324</t>
  </si>
  <si>
    <t>50549151</t>
  </si>
  <si>
    <t>241108</t>
  </si>
  <si>
    <t>W5GP62R1</t>
  </si>
  <si>
    <t>GISPQ1006</t>
  </si>
  <si>
    <t>JKL-4</t>
  </si>
  <si>
    <t>250325</t>
  </si>
  <si>
    <t>1048419</t>
  </si>
  <si>
    <t>686762AW25R2</t>
  </si>
  <si>
    <t>BYEPQ1106</t>
  </si>
  <si>
    <t>50549304</t>
  </si>
  <si>
    <t>M5BQ34</t>
  </si>
  <si>
    <t>F25270</t>
  </si>
  <si>
    <t>692664AW25</t>
  </si>
  <si>
    <t>JKL-5</t>
  </si>
  <si>
    <t>710813297R6</t>
  </si>
  <si>
    <t>BYEPQ1152</t>
  </si>
  <si>
    <t>50549307</t>
  </si>
  <si>
    <t>50548411</t>
  </si>
  <si>
    <t>250501</t>
  </si>
  <si>
    <t>699237R2</t>
  </si>
  <si>
    <t>1044661R1</t>
  </si>
  <si>
    <t>632140AW25</t>
  </si>
  <si>
    <t>1047375</t>
  </si>
  <si>
    <t>1047497</t>
  </si>
  <si>
    <t>W5BP01</t>
  </si>
  <si>
    <t>DBL</t>
  </si>
  <si>
    <t>M5RQ38R4</t>
  </si>
  <si>
    <t>W4YI02R7</t>
  </si>
  <si>
    <t>D26819-25Q3</t>
  </si>
  <si>
    <t>D26907-25Q3</t>
  </si>
  <si>
    <t>E45694R1</t>
  </si>
  <si>
    <t>1048577</t>
  </si>
  <si>
    <t>W5BI09</t>
  </si>
  <si>
    <t>1043491R9</t>
  </si>
  <si>
    <t>BYEPQ1190R1</t>
  </si>
  <si>
    <t>GISPQ1130</t>
  </si>
  <si>
    <t>861896</t>
  </si>
  <si>
    <t>MFL-1</t>
  </si>
  <si>
    <t>250429</t>
  </si>
  <si>
    <t>A8A6CFA25-R4</t>
  </si>
  <si>
    <t>A87NGFA25-R4</t>
  </si>
  <si>
    <t>250527</t>
  </si>
  <si>
    <t>A8A6FFA25-R2</t>
  </si>
  <si>
    <t>A89EHFA25-R3</t>
  </si>
  <si>
    <t>250302</t>
  </si>
  <si>
    <t>TB0A42P5R4</t>
  </si>
  <si>
    <t>TB0A4395</t>
  </si>
  <si>
    <t>250407</t>
  </si>
  <si>
    <t>A89FBFA25-R3</t>
  </si>
  <si>
    <t>MFL-2</t>
  </si>
  <si>
    <t>250506</t>
  </si>
  <si>
    <t>A8GEFFA25-R1</t>
  </si>
  <si>
    <t>A8EHHFA25-R3</t>
  </si>
  <si>
    <t>BYEPQ1110</t>
  </si>
  <si>
    <t>250408</t>
  </si>
  <si>
    <t>A8F2NFA25-R2</t>
  </si>
  <si>
    <t>738326+27+28+29+31</t>
  </si>
  <si>
    <t>A89J2FA25-R1</t>
  </si>
  <si>
    <t>TB0A6NM7</t>
  </si>
  <si>
    <t>MFL-3</t>
  </si>
  <si>
    <t>A87T4FA25-R4</t>
  </si>
  <si>
    <t>A87NQFA25-R4</t>
  </si>
  <si>
    <t>692643AW25</t>
  </si>
  <si>
    <t>A89EPFA25-R2</t>
  </si>
  <si>
    <t>TB0A6VDPR1</t>
  </si>
  <si>
    <t>A89FAFA25-R3</t>
  </si>
  <si>
    <t>A8C1FFA25-R3</t>
  </si>
  <si>
    <t>MFL-4</t>
  </si>
  <si>
    <t>A8A6MFA25-R4</t>
  </si>
  <si>
    <t>A89EUFA25-R3</t>
  </si>
  <si>
    <t>A89ETFA25-R3</t>
  </si>
  <si>
    <t>A8BHTFA25-R3</t>
  </si>
  <si>
    <t>FFL2-1</t>
  </si>
  <si>
    <t>260689-6545</t>
  </si>
  <si>
    <t>380821-7648</t>
  </si>
  <si>
    <t>369043-6564</t>
  </si>
  <si>
    <t>D</t>
  </si>
  <si>
    <t>374954-6545</t>
  </si>
  <si>
    <t>380477-7814</t>
  </si>
  <si>
    <t>H</t>
  </si>
  <si>
    <t>2236167</t>
  </si>
  <si>
    <t>I</t>
  </si>
  <si>
    <t>368001-6545</t>
  </si>
  <si>
    <t>J</t>
  </si>
  <si>
    <t>K</t>
  </si>
  <si>
    <t>357816-6563</t>
  </si>
  <si>
    <t>FFL2-2</t>
  </si>
  <si>
    <t>362759</t>
  </si>
  <si>
    <t>369715-8401-</t>
  </si>
  <si>
    <t>364020-6585</t>
  </si>
  <si>
    <t>381213-6515</t>
  </si>
  <si>
    <t>378239-378238</t>
  </si>
  <si>
    <t>250411</t>
  </si>
  <si>
    <t>343126-7659</t>
  </si>
  <si>
    <t>362501-7932</t>
  </si>
  <si>
    <t>250509</t>
  </si>
  <si>
    <t>371411-6545</t>
  </si>
  <si>
    <t>FFL2-3</t>
  </si>
  <si>
    <t>375098-8401</t>
  </si>
  <si>
    <t>379422-6585</t>
  </si>
  <si>
    <t>388329-8221</t>
  </si>
  <si>
    <t>359466-7932</t>
  </si>
  <si>
    <t>250331</t>
  </si>
  <si>
    <t>106488</t>
  </si>
  <si>
    <t>374458-7922-DISNEY</t>
  </si>
  <si>
    <t>2242231</t>
  </si>
  <si>
    <t>378268-6515</t>
  </si>
  <si>
    <t>269988-8716</t>
  </si>
  <si>
    <t>FFL2-4</t>
  </si>
  <si>
    <t>250511</t>
  </si>
  <si>
    <t>2243231</t>
  </si>
  <si>
    <t>376474-6515</t>
  </si>
  <si>
    <t>380961-8121</t>
  </si>
  <si>
    <t>379943-7648</t>
  </si>
  <si>
    <t>0002885C-6564</t>
  </si>
  <si>
    <t>380786-7648</t>
  </si>
  <si>
    <t>FFL2-5</t>
  </si>
  <si>
    <t>0002928C-6564</t>
  </si>
  <si>
    <t>382592-7814</t>
  </si>
  <si>
    <t>376865-7922-DISNEY</t>
  </si>
  <si>
    <t>352016-349740</t>
  </si>
  <si>
    <t>380649-8748</t>
  </si>
  <si>
    <t>364413-8401</t>
  </si>
  <si>
    <t>0002902C-6564</t>
  </si>
  <si>
    <t>358658-6563</t>
  </si>
  <si>
    <t>274859-274858</t>
  </si>
  <si>
    <t>360565-7932</t>
  </si>
  <si>
    <t>JKL-U2-1</t>
  </si>
  <si>
    <t>ESS2242649QEI</t>
  </si>
  <si>
    <t>J5BIB7</t>
  </si>
  <si>
    <t>O5RI00R1</t>
  </si>
  <si>
    <t>13246257</t>
  </si>
  <si>
    <t>13251541</t>
  </si>
  <si>
    <t>L5BI01</t>
  </si>
  <si>
    <t>04NSKSTTRP81F1</t>
  </si>
  <si>
    <t>250630</t>
  </si>
  <si>
    <t>ESS2239731QEI</t>
  </si>
  <si>
    <t>2240572</t>
  </si>
  <si>
    <t>2225652-R2</t>
  </si>
  <si>
    <t>E3</t>
  </si>
  <si>
    <t>250225</t>
  </si>
  <si>
    <t>L5YPA5R2</t>
  </si>
  <si>
    <t>13249583</t>
  </si>
  <si>
    <t>W2YI45R17</t>
  </si>
  <si>
    <t>04NS25SLE166A1</t>
  </si>
  <si>
    <t>JKL-U2-2</t>
  </si>
  <si>
    <t>693328AW25</t>
  </si>
  <si>
    <t>04NS25SLE166C1</t>
  </si>
  <si>
    <t>Z2YI12R17</t>
  </si>
  <si>
    <t>250508</t>
  </si>
  <si>
    <t>2243277</t>
  </si>
  <si>
    <t>04NSKSTTRP81E1</t>
  </si>
  <si>
    <t>13251544</t>
  </si>
  <si>
    <t>04NSKSTTRP81J1</t>
  </si>
  <si>
    <t>2240167</t>
  </si>
  <si>
    <t>13239148R6</t>
  </si>
  <si>
    <t>04NS26SLE466A</t>
  </si>
  <si>
    <t>13221091R5</t>
  </si>
  <si>
    <t>04NSKSTTRP81B1</t>
  </si>
  <si>
    <t>2242764</t>
  </si>
  <si>
    <t>JKL-U2-3</t>
  </si>
  <si>
    <t>13246042R1</t>
  </si>
  <si>
    <t>2239078</t>
  </si>
  <si>
    <t>2240504</t>
  </si>
  <si>
    <t>TEXASS-2240532</t>
  </si>
  <si>
    <t>367875-7648</t>
  </si>
  <si>
    <t>250516</t>
  </si>
  <si>
    <t>M2YI24R19</t>
  </si>
  <si>
    <t>O5RM11R3</t>
  </si>
  <si>
    <t>2247315</t>
  </si>
  <si>
    <t>250514</t>
  </si>
  <si>
    <t>2240745</t>
  </si>
  <si>
    <t>685016AW25R3</t>
  </si>
  <si>
    <t>JKL-U2-4</t>
  </si>
  <si>
    <t>693080AW25</t>
  </si>
  <si>
    <t>250808</t>
  </si>
  <si>
    <t>353535-8748</t>
  </si>
  <si>
    <t>X5VI05R3</t>
  </si>
  <si>
    <t>2236960-R1</t>
  </si>
  <si>
    <t>693086AW25</t>
  </si>
  <si>
    <t>2244305</t>
  </si>
  <si>
    <t>864043</t>
  </si>
  <si>
    <t>2243242</t>
  </si>
  <si>
    <t>2240329</t>
  </si>
  <si>
    <t>250310</t>
  </si>
  <si>
    <t>2224847-TEXASS-R1</t>
  </si>
  <si>
    <t>2244489-R1</t>
  </si>
  <si>
    <t>M93I55R10</t>
  </si>
  <si>
    <t>2240762-R4</t>
  </si>
  <si>
    <t>2237804</t>
  </si>
  <si>
    <t>2241469</t>
  </si>
  <si>
    <t>2239966</t>
  </si>
  <si>
    <t>TEXASS-2240538</t>
  </si>
  <si>
    <t>JKL-U2-5</t>
  </si>
  <si>
    <t>ESS2242603QEI</t>
  </si>
  <si>
    <t>2240275</t>
  </si>
  <si>
    <t>ESS2239081QEI</t>
  </si>
  <si>
    <t>QBBI57</t>
  </si>
  <si>
    <t>2240550</t>
  </si>
  <si>
    <t>X4GI05R8-X5BI10</t>
  </si>
  <si>
    <t>2240569</t>
  </si>
  <si>
    <t>13251974</t>
  </si>
  <si>
    <t>2237689</t>
  </si>
  <si>
    <t>2239459</t>
  </si>
  <si>
    <t>250216</t>
  </si>
  <si>
    <t>X5BI04</t>
  </si>
  <si>
    <t>343622-8716</t>
  </si>
  <si>
    <t>250328</t>
  </si>
  <si>
    <t>688151AW25</t>
  </si>
  <si>
    <t>250401</t>
  </si>
  <si>
    <t>13245356</t>
  </si>
  <si>
    <t>250217</t>
  </si>
  <si>
    <t>Q3VI03R3</t>
  </si>
  <si>
    <t>632122AW25</t>
  </si>
  <si>
    <t>250226</t>
  </si>
  <si>
    <t>13244964</t>
  </si>
  <si>
    <t>341740-7648</t>
  </si>
  <si>
    <t>250215</t>
  </si>
  <si>
    <t>2227073R6</t>
  </si>
  <si>
    <t>13245655</t>
  </si>
  <si>
    <t>BES</t>
  </si>
  <si>
    <t>BO</t>
  </si>
  <si>
    <t>BGC</t>
  </si>
  <si>
    <t>CA</t>
  </si>
  <si>
    <t>CM</t>
  </si>
  <si>
    <t>DC</t>
  </si>
  <si>
    <t>DICKIES</t>
  </si>
  <si>
    <t>ES</t>
  </si>
  <si>
    <t>ESPRIT MACAO COMMERCIAL OFFSHORE LTD.</t>
  </si>
  <si>
    <t>GE</t>
  </si>
  <si>
    <t>GS</t>
  </si>
  <si>
    <t>GSS</t>
  </si>
  <si>
    <t>HM</t>
  </si>
  <si>
    <t>KM</t>
  </si>
  <si>
    <t>JKL-6</t>
  </si>
  <si>
    <t>MS</t>
  </si>
  <si>
    <t>MARKS &amp; SPENCER PLC</t>
  </si>
  <si>
    <t>NEXT</t>
  </si>
  <si>
    <t>NF</t>
  </si>
  <si>
    <t>PU</t>
  </si>
  <si>
    <t>TM</t>
  </si>
  <si>
    <t>TIMBERLAND</t>
  </si>
  <si>
    <t>TTR</t>
  </si>
  <si>
    <t>VS</t>
  </si>
  <si>
    <t>ZL</t>
  </si>
  <si>
    <t>ZALANDO</t>
  </si>
  <si>
    <t>ZW</t>
  </si>
  <si>
    <t>ZK</t>
  </si>
  <si>
    <t>LA</t>
  </si>
  <si>
    <t>LOUANNE</t>
  </si>
  <si>
    <t>CO</t>
  </si>
  <si>
    <t>COTTON ON</t>
  </si>
  <si>
    <t>ZARA</t>
  </si>
  <si>
    <t>VA</t>
  </si>
  <si>
    <t>DBL CERAMICS</t>
  </si>
  <si>
    <t>OC</t>
  </si>
  <si>
    <t>TNF</t>
  </si>
  <si>
    <t>The North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</si>
</sst>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name val="Calibri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right" indent="1"/>
    </xf>
    <xf numFmtId="3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1" fillId="5" borderId="2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/>
    <xf numFmtId="16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6" borderId="4" xfId="0" applyFill="1" applyBorder="1"/>
    <xf numFmtId="3" fontId="4" fillId="0" borderId="0" xfId="0" applyNumberFormat="1" applyFont="1"/>
    <xf numFmtId="3" fontId="5" fillId="0" borderId="0" xfId="0" applyNumberFormat="1" applyFont="1" applyAlignment="1">
      <alignment horizontal="center" vertical="center"/>
    </xf>
    <xf numFmtId="3" fontId="7" fillId="3" borderId="5" xfId="0" applyNumberFormat="1" applyFont="1" applyFill="1" applyBorder="1"/>
    <xf numFmtId="3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right" indent="1"/>
    </xf>
    <xf numFmtId="3" fontId="6" fillId="4" borderId="5" xfId="0" applyNumberFormat="1" applyFont="1" applyFill="1" applyBorder="1"/>
    <xf numFmtId="3" fontId="6" fillId="4" borderId="5" xfId="0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right" indent="1"/>
    </xf>
    <xf numFmtId="3" fontId="4" fillId="0" borderId="5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right" indent="1"/>
    </xf>
    <xf numFmtId="3" fontId="6" fillId="2" borderId="5" xfId="0" applyNumberFormat="1" applyFont="1" applyFill="1" applyBorder="1" applyAlignment="1">
      <alignment horizontal="left"/>
    </xf>
    <xf numFmtId="3" fontId="6" fillId="2" borderId="5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right" indent="1"/>
    </xf>
    <xf numFmtId="3" fontId="6" fillId="0" borderId="5" xfId="0" applyNumberFormat="1" applyFont="1" applyBorder="1"/>
    <xf numFmtId="3" fontId="1" fillId="0" borderId="0" xfId="0" applyNumberFormat="1" applyFont="1"/>
    <xf numFmtId="3" fontId="6" fillId="0" borderId="5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1"/>
    </xf>
    <xf numFmtId="3" fontId="4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3" fontId="8" fillId="0" borderId="0" xfId="1" applyNumberFormat="1" applyFont="1" applyAlignment="1">
      <alignment horizontal="left" vertical="center"/>
    </xf>
    <xf numFmtId="3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Title" xfId="1" builtinId="1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ur Rahman" refreshedDate="45783.457192592592" createdVersion="8" refreshedVersion="8" minRefreshableVersion="3" recordCount="499" xr:uid="{00000000-000A-0000-FFFF-FFFF08000000}">
  <cacheSource type="worksheet">
    <worksheetSource name="data"/>
  </cacheSource>
  <cacheFields count="8">
    <cacheField name="Unit" numFmtId="0">
      <sharedItems containsBlank="1"/>
    </cacheField>
    <cacheField name="Line" numFmtId="0">
      <sharedItems containsBlank="1"/>
    </cacheField>
    <cacheField name="Buyers" numFmtId="0">
      <sharedItems containsBlank="1" count="25">
        <s v="CNA"/>
        <s v="ASDA"/>
        <s v="VOG"/>
        <s v="HNM"/>
        <s v="BST"/>
        <s v="MQM"/>
        <s v="GST"/>
        <s v="TOM"/>
        <s v="ITX"/>
        <s v="GUE"/>
        <s v="HB"/>
        <s v="Puma"/>
        <s v="NXS"/>
        <s v="RL"/>
        <s v="NFR"/>
        <s v="VFC"/>
        <s v="IN"/>
        <s v="KMR"/>
        <m/>
        <s v="CM" u="1"/>
        <s v="CA" u="1"/>
        <s v="ESP" u="1"/>
        <s v="BGC" u="1"/>
        <s v="VA" u="1"/>
        <s v="NEXT" u="1"/>
      </sharedItems>
    </cacheField>
    <cacheField name="Buyer_Full_Name" numFmtId="0">
      <sharedItems containsMixedTypes="1" containsNumber="1" containsInteger="1" minValue="0" maxValue="0" count="19">
        <s v="C &amp; A BUYING GMBH &amp; CO. KG"/>
        <s v="ASDA STORE LTD."/>
        <s v="VOGUE SOURCING LIMITED"/>
        <s v="H &amp; M HENNES &amp; MAURITAZ GBC AB"/>
        <s v="BESTSELLER A/S"/>
        <s v="MQ MARQET AB"/>
        <s v="G-STAR RAW CV"/>
        <s v="TOM TAILOR SOURCING LTD."/>
        <s v="ITX TRADING SA"/>
        <s v="GUESS EUROPE SAGL"/>
        <s v="HUGO BOSS AG"/>
        <s v="PUMA"/>
        <s v="NEXT SOURCING LTD."/>
        <s v="Ralph Lauren Corporation"/>
        <s v="NEW FRONTIER"/>
        <s v="VF CORPORATION"/>
        <s v="INDISKA"/>
        <s v="KMART AUSTRALIA LIMITED"/>
        <n v="0"/>
      </sharedItems>
    </cacheField>
    <cacheField name="Factory" numFmtId="0">
      <sharedItems count="8">
        <s v="JAL"/>
        <s v="JFL"/>
        <s v="JKL"/>
        <s v="MFL"/>
        <s v="FFL2"/>
        <s v="JKL-U2"/>
        <e v="#N/A"/>
        <s v="" u="1"/>
      </sharedItems>
    </cacheField>
    <cacheField name="concatinated" numFmtId="0">
      <sharedItems/>
    </cacheField>
    <cacheField name="Shipment" numFmtId="0">
      <sharedItems containsBlank="1" containsMixedTypes="1" containsNumber="1" containsInteger="1" minValue="250207" maxValue="250225" count="78">
        <s v="250430"/>
        <s v="250503"/>
        <s v="250425"/>
        <s v="250426"/>
        <s v="250512"/>
        <s v="250518"/>
        <s v="250428"/>
        <s v="250420"/>
        <s v="250515"/>
        <s v="250505"/>
        <s v="250502"/>
        <s v="250510"/>
        <s v="250614"/>
        <s v="250524"/>
        <s v="250517"/>
        <s v="250520"/>
        <s v="250419"/>
        <s v="250320"/>
        <s v="250519"/>
        <s v="250507"/>
        <s v="250531"/>
        <s v="250416"/>
        <s v="250412"/>
        <s v="250313"/>
        <s v="250322"/>
        <s v="250423"/>
        <s v="250621"/>
        <s v="250712"/>
        <s v="250406"/>
        <s v="250421"/>
        <s v="250719"/>
        <s v="250809"/>
        <s v="240706"/>
        <s v="250323"/>
        <s v="250418"/>
        <s v="250327"/>
        <s v="250414"/>
        <s v="250413"/>
        <s v="250301"/>
        <s v="250405"/>
        <s v="250317"/>
        <s v="250415"/>
        <s v="250324"/>
        <s v="241108"/>
        <s v="250325"/>
        <s v="250501"/>
        <s v="250220"/>
        <s v="250429"/>
        <s v="250527"/>
        <s v="250302"/>
        <s v="250407"/>
        <s v="250506"/>
        <s v="250408"/>
        <s v="250411"/>
        <s v="250509"/>
        <s v="250331"/>
        <s v="250511"/>
        <s v="250630"/>
        <s v="250225"/>
        <s v="250305"/>
        <s v="250508"/>
        <s v="250516"/>
        <s v="250514"/>
        <s v="250808"/>
        <s v="250310"/>
        <s v="250605"/>
        <s v="250216"/>
        <s v="250328"/>
        <s v="250401"/>
        <s v="250217"/>
        <s v="250226"/>
        <s v="250215"/>
        <m/>
        <n v="250216" u="1"/>
        <n v="250213" u="1"/>
        <n v="250207" u="1"/>
        <n v="250225" u="1"/>
        <n v="250220" u="1"/>
      </sharedItems>
    </cacheField>
    <cacheField name="Order" numFmtId="0">
      <sharedItems containsBlank="1" count="2405">
        <s v="2242050"/>
        <s v="GISPQ1254"/>
        <s v="F25453-F25459"/>
        <s v="378693"/>
        <s v="378194-7920"/>
        <s v="2243731"/>
        <s v="347433-7930"/>
        <s v="2223782QEIR12-QR"/>
        <s v="DIS-2240540"/>
        <s v="246267-6545"/>
        <s v="2224397C2CR18-QR-NOS"/>
        <s v="2239556"/>
        <s v="BYEPQ1172"/>
        <s v="2233277C2CBOBBYV25M"/>
        <s v="1193717-09-090S2"/>
        <s v="377692"/>
        <s v="2244875R-QR"/>
        <s v="WNWPQ1273"/>
        <s v="380226"/>
        <s v="390783+84-4087"/>
        <s v="2241222QEI"/>
        <s v="376610"/>
        <s v="2240274DIS"/>
        <s v="OGSPQ1081"/>
        <s v="F04433-F04434-AR2738"/>
        <s v="OGSPQ1125"/>
        <s v="2224544QEIR10-QR-NOS"/>
        <s v="390334-7819"/>
        <s v="375381-8716"/>
        <s v="353536-7659"/>
        <s v="1245505S2"/>
        <s v="2238897"/>
        <s v="BYEPQ1170"/>
        <s v="AB4639-R2"/>
        <s v="2243288DIS"/>
        <s v="374274-374573"/>
        <s v="2245888"/>
        <s v="OGSPQ1082"/>
        <s v="378813-6545"/>
        <s v="372643"/>
        <s v="13220379R10"/>
        <s v="BGSPQ1117"/>
        <s v="13220321R9"/>
        <s v="3687494"/>
        <s v="GISPQ1138"/>
        <s v="BGSPQ1059"/>
        <s v="13252995"/>
        <s v="OGSPQ1126"/>
        <s v="BYEPQ1059"/>
        <s v="BGSPQ1039"/>
        <s v="13220380R10"/>
        <s v="OGSPQ1104"/>
        <s v="BYGPQ1107"/>
        <s v="13253015"/>
        <s v="BYEPQ1143"/>
        <s v="GISPQ1146"/>
        <s v="13253018"/>
        <s v="BGSPQ1066"/>
        <s v="BYEPQ1154"/>
        <s v="13245953R1"/>
        <s v="13234711"/>
        <s v="BTBPQ1267"/>
        <s v="BGSPQ1058"/>
        <s v="13246285"/>
        <s v="13220322R11"/>
        <s v="OBYPQ1194"/>
        <s v="13253025"/>
        <s v="D24449-GD-25Q3"/>
        <s v="BGSPN1675R1"/>
        <s v="1047845R1"/>
        <s v="1044850R1"/>
        <s v="1044152-25R1"/>
        <s v="M4YQ27R4"/>
        <s v="1047386"/>
        <s v="50549162"/>
        <s v="1049414"/>
        <s v="692648AW25"/>
        <s v="D26062-25Q3"/>
        <s v="50506365R16"/>
        <s v="BGSPP1425"/>
        <s v="50535676R1"/>
        <s v="683332AW25"/>
        <s v="692650AW25"/>
        <s v="50549134"/>
        <s v="1047729"/>
        <s v="50506373R47"/>
        <s v="50549151"/>
        <s v="692649AW25"/>
        <s v="692647AW25"/>
        <s v="W5GP62R1"/>
        <s v="GISPQ1006"/>
        <s v="1048419"/>
        <s v="686762AW25R2"/>
        <s v="686759AW25R2"/>
        <s v="BYEPQ1106"/>
        <s v="50549304"/>
        <s v="M5BQ34"/>
        <s v="F25270"/>
        <s v="687421AW25"/>
        <s v="692664AW25"/>
        <s v="710813297R6"/>
        <s v="BYEPQ1152"/>
        <s v="50549307"/>
        <s v="50548411"/>
        <s v="699237R2"/>
        <s v="1044661R1"/>
        <s v="632140AW25"/>
        <s v="1047375"/>
        <s v="686760AW25R2"/>
        <s v="1047497"/>
        <s v="W5BP01"/>
        <s v="692658AW25"/>
        <s v="M5RQ38R4"/>
        <s v="W4YI02R7"/>
        <s v="D26819-25Q3"/>
        <s v="D26907-25Q3"/>
        <s v="E45694R1"/>
        <s v="1048577"/>
        <s v="W5BI09"/>
        <s v="684726AW25R3"/>
        <s v="1043491R9"/>
        <s v="BYEPQ1190R1"/>
        <s v="GISPQ1130"/>
        <s v="861896"/>
        <s v="A8A6CFA25-R4"/>
        <s v="A87NGFA25-R4"/>
        <s v="692645AW25"/>
        <s v="688257AW25"/>
        <s v="A8A6FFA25-R2"/>
        <s v="A89EHFA25-R3"/>
        <s v="TB0A42P5R4"/>
        <s v="TB0A4395"/>
        <s v="A89FBFA25-R3"/>
        <s v="A8GEFFA25-R1"/>
        <s v="A8EHHFA25-R3"/>
        <s v="BYEPQ1110"/>
        <s v="A8F2NFA25-R2"/>
        <s v="738326+27+28+29+31"/>
        <s v="A89J2FA25-R1"/>
        <s v="692644AW25"/>
        <s v="TB0A6NM7"/>
        <s v="A87T4FA25-R4"/>
        <s v="A87NQFA25-R4"/>
        <s v="692643AW25"/>
        <s v="A89EPFA25-R2"/>
        <s v="621312AW25R2"/>
        <s v="TB0A6VDPR1"/>
        <s v="673110AW25"/>
        <s v="A89FAFA25-R3"/>
        <s v="A8C1FFA25-R3"/>
        <s v="A8A6MFA25-R4"/>
        <s v="692665AW25"/>
        <s v="A89EUFA25-R3"/>
        <s v="A89ETFA25-R3"/>
        <s v="632043AW25R1"/>
        <s v="A8BHTFA25-R3"/>
        <s v="260689-6545"/>
        <s v="380821-7648"/>
        <s v="369043-6564"/>
        <s v="374954-6545"/>
        <s v="380477-7814"/>
        <s v="2236167"/>
        <s v="368001-6545"/>
        <s v="357816-6563"/>
        <s v="362759"/>
        <s v="369715-8401-"/>
        <s v="364020-6585"/>
        <s v="381213-6515"/>
        <s v="378239-378238"/>
        <s v="343126-7659"/>
        <s v="362501-7932"/>
        <s v="371411-6545"/>
        <s v="375098-8401"/>
        <s v="379422-6585"/>
        <s v="388329-8221"/>
        <s v="359466-7932"/>
        <s v="106488"/>
        <s v="374458-7922-DISNEY"/>
        <s v="2242231"/>
        <s v="378268-6515"/>
        <s v="269988-8716"/>
        <s v="2243231"/>
        <s v="376474-6515"/>
        <s v="380961-8121"/>
        <s v="379943-7648"/>
        <s v="0002885C-6564"/>
        <s v="380786-7648"/>
        <s v="0002928C-6564"/>
        <s v="382592-7814"/>
        <s v="376865-7922-DISNEY"/>
        <s v="352016-349740"/>
        <s v="380649-8748"/>
        <s v="364413-8401"/>
        <s v="0002902C-6564"/>
        <s v="358658-6563"/>
        <s v="274859-274858"/>
        <s v="360565-7932"/>
        <s v="ESS2242649QEI"/>
        <s v="J5BIB7"/>
        <s v="O5RI00R1"/>
        <s v="686280AW25R2"/>
        <s v="621301AW25"/>
        <s v="689498AW25R1"/>
        <s v="13246257"/>
        <s v="13251541"/>
        <s v="L5BI01"/>
        <s v="04NSKSTTRP81F1"/>
        <s v="689731AW25"/>
        <s v="ESS2239731QEI"/>
        <s v="2240572"/>
        <s v="2225652-R2"/>
        <s v="L5YPA5R2"/>
        <s v="13249583"/>
        <s v="W2YI45R17"/>
        <s v="04NS25SLE166A1"/>
        <s v="688097AW25"/>
        <s v="693328AW25"/>
        <s v="04NS25SLE166C1"/>
        <s v="Z2YI12R17"/>
        <s v="2243277"/>
        <s v="04NSKSTTRP81E1"/>
        <s v="13251544"/>
        <s v="04NSKSTTRP81J1"/>
        <s v="2240167"/>
        <s v="633766AW25"/>
        <s v="13239148R6"/>
        <s v="04NS26SLE466A"/>
        <s v="13221091R5"/>
        <s v="04NSKSTTRP81B1"/>
        <s v="2242764"/>
        <s v="13246042R1"/>
        <s v="685025AW25R1"/>
        <s v="2239078"/>
        <s v="689730AW25"/>
        <s v="2240504"/>
        <s v="TEXASS-2240532"/>
        <s v="367875-7648"/>
        <s v="M2YI24R19"/>
        <s v="O5RM11R3"/>
        <s v="627499AW25R1"/>
        <s v="688154AW25R1"/>
        <s v="2247315"/>
        <s v="2240745"/>
        <s v="685016AW25R3"/>
        <s v="688731AW25"/>
        <s v="693080AW25"/>
        <s v="353535-8748"/>
        <s v="X5VI05R3"/>
        <s v="2236960-R1"/>
        <s v="693086AW25"/>
        <s v="2244305"/>
        <s v="864043"/>
        <s v="2243242"/>
        <s v="2240329"/>
        <s v="2224847-TEXASS-R1"/>
        <s v="2244489-R1"/>
        <s v="M93I55R10"/>
        <s v="2240762-R4"/>
        <s v="2237804"/>
        <s v="2241469"/>
        <s v="2239966"/>
        <s v="TEXASS-2240538"/>
        <s v="ESS2242603QEI"/>
        <s v="2240275"/>
        <s v="ESS2239081QEI"/>
        <s v="QBBI57"/>
        <s v="2240550"/>
        <s v="688084AW25"/>
        <s v="X4GI05R8-X5BI10"/>
        <s v="693079AW25"/>
        <s v="2240569"/>
        <s v="13251974"/>
        <s v="688082AW25R1"/>
        <s v="2237689"/>
        <s v="2239459"/>
        <s v="X5BI04"/>
        <s v="343622-8716"/>
        <s v="693078AW25"/>
        <s v="688151AW25"/>
        <s v="13245356"/>
        <s v="Q3VI03R3"/>
        <s v="632122AW25"/>
        <s v="13244964"/>
        <s v="341740-7648"/>
        <s v="2227073R6"/>
        <s v="13245655"/>
        <m/>
        <s v="382321-4225" u="1"/>
        <s v="357158-4517" u="1"/>
        <s v="370111+13-1037" u="1"/>
        <s v="267190-7648" u="1"/>
        <s v="2240194DIS" u="1"/>
        <s v="1193717-51-218S2" u="1"/>
        <s v="2224041QEIR10-QR" u="1"/>
        <s v="367433-6545" u="1"/>
        <s v="BGSPQ1162" u="1"/>
        <s v="13234710" u="1"/>
        <s v="OGSPQ1084" u="1"/>
        <s v="BGSPQ1098" u="1"/>
        <s v="OGSPQ1095" u="1"/>
        <s v="BGSPQ1110" u="1"/>
        <s v="BGSPQ1122" u="1"/>
        <s v="13253054" u="1"/>
        <s v="BTBPO1113R7" u="1"/>
        <s v="OGSPQ1143" u="1"/>
        <s v="OBYPQ1193" u="1"/>
        <s v="OGSPQ1087" u="1"/>
        <s v="13248438" u="1"/>
        <s v="1044409R2" u="1"/>
        <s v="M4YQ21R5" u="1"/>
        <s v="710766778R8" u="1"/>
        <s v="M4YQ28R6" u="1"/>
        <s v="1047286" u="1"/>
        <s v="1044851R1" u="1"/>
        <s v="D16396-GD-25Q3" u="1"/>
        <s v="6F94" u="1"/>
        <s v="50506373R27" u="1"/>
        <s v="BYEPQ1118" u="1"/>
        <s v="686762AW25" u="1"/>
        <s v="W5BP23" u="1"/>
        <s v="M5GD49R3" u="1"/>
        <s v="687418AW25" u="1"/>
        <s v="W5BI57" u="1"/>
        <s v="A87NHFA25-R4" u="1"/>
        <s v="A89EHFA25-R2" u="1"/>
        <s v="TB0A6281R1" u="1"/>
        <s v="TB0A2BRYR22" u="1"/>
        <s v="A89H7FA25-R1" u="1"/>
        <s v="A8EHGFA25-R2" u="1"/>
        <s v="633384AW25" u="1"/>
        <s v="A8EHHFA25-R2" u="1"/>
        <s v="A8A6HFA25-R2" u="1"/>
        <s v="A87QPFA25-R2" u="1"/>
        <s v="TB0A6VXJ" u="1"/>
        <s v="633055AW25" u="1"/>
        <s v="TB0A645YR2" u="1"/>
        <s v="TB0A6AZPR13" u="1"/>
        <s v="688156AW25" u="1"/>
        <s v="A89EKFA25-R3" u="1"/>
        <s v="BYEPQ1144" u="1"/>
        <s v="371410-6545" u="1"/>
        <s v="380692-6563" u="1"/>
        <s v="375094-8401" u="1"/>
        <s v="377339-6515" u="1"/>
        <s v="357151-7932" u="1"/>
        <s v="381182-4215" u="1"/>
        <s v="359832-7668" u="1"/>
        <s v="349702-349896" u="1"/>
        <s v="355396-8716" u="1"/>
        <s v="360109-7878" u="1"/>
        <s v="380788-7648" u="1"/>
        <s v="374394-7922-BLUEY" u="1"/>
        <s v="367040-367044" u="1"/>
        <s v="13245011R1" u="1"/>
        <s v="369275-8716" u="1"/>
        <s v="2225653-R2" u="1"/>
        <s v="J5BIA9" u="1"/>
        <s v="634116AW25" u="1"/>
        <s v="04NSKSTTRP81H1" u="1"/>
        <s v="2238944" u="1"/>
        <s v="629592AW25R1" u="1"/>
        <s v="688086AW25" u="1"/>
        <s v="689732AW25" u="1"/>
        <s v="691260AW25R1" u="1"/>
        <s v="689736AW25" u="1"/>
        <s v="688092AW25R1" u="1"/>
        <s v="632121AW25R1" u="1"/>
        <s v="ESS2239130QEI" u="1"/>
        <s v="13245960R1" u="1"/>
        <s v="V4BI21R5" u="1"/>
        <s v="13245956R2" u="1"/>
        <s v="J5BIB4" u="1"/>
        <s v="13252033" u="1"/>
        <s v="2224843-R1" u="1"/>
        <s v="861880" u="1"/>
        <s v="2224845-R1" u="1"/>
        <s v="737992" u="1"/>
        <s v="688082AW25" u="1"/>
        <s v="D54357-D70418-D70419-R2" u="1"/>
        <s v="357306-7659" u="1"/>
        <s v="369293" u="1"/>
        <s v="368321-368320" u="1"/>
        <s v="364089-6545" u="1"/>
        <s v="OBYPQ1154" u="1"/>
        <s v="BGSPQ1116" u="1"/>
        <s v="BGSPQ1126" u="1"/>
        <s v="BGSPQ1095" u="1"/>
        <s v="BYSPQ1139" u="1"/>
        <s v="D26821-25Q3" u="1"/>
        <s v="710793939R4" u="1"/>
        <s v="688963AW25" u="1"/>
        <s v="BGSPQ1065" u="1"/>
        <s v="W5BP04" u="1"/>
        <s v="OGSPQ1094" u="1"/>
        <s v="50553367R1" u="1"/>
        <s v="686281AW25" u="1"/>
        <s v="692213AW25" u="1"/>
        <s v="688360AW25R1" u="1"/>
        <s v="BYEPQ1190" u="1"/>
        <s v="GISPQ1009" u="1"/>
        <s v="A8A6PFA25-R2" u="1"/>
        <s v="A89FCFA25-R3" u="1"/>
        <s v="688127AW25" u="1"/>
        <s v="TB0A2EPMR6" u="1"/>
        <s v="633260AW25" u="1"/>
        <s v="A89H9FA25-R2" u="1"/>
        <s v="A8F2PFA25-R2" u="1"/>
        <s v="627462AW25R1" u="1"/>
        <s v="A87NRFA25-R4" u="1"/>
        <s v="688762AW25R1" u="1"/>
        <s v="A89EMFA25-R3" u="1"/>
        <s v="A8C1WFA25-R3" u="1"/>
        <s v="A8A6DFA25-R2" u="1"/>
        <s v="684727AW25" u="1"/>
        <s v="A8C1KFA25-R2" u="1"/>
        <s v="0002929C-6564" u="1"/>
        <s v="365532-6564" u="1"/>
        <s v="371409-6545" u="1"/>
        <s v="374617-8121" u="1"/>
        <s v="357147-7932" u="1"/>
        <s v="368017-6525" u="1"/>
        <s v="379993-8201" u="1"/>
        <s v="374626-6525" u="1"/>
        <s v="260410-8716" u="1"/>
        <s v="372284-7648" u="1"/>
        <s v="374457-4225" u="1"/>
        <s v="374427-6563" u="1"/>
        <s v="684995AW25R2" u="1"/>
        <s v="X5BP02" u="1"/>
        <s v="04NS25SLE166G1" u="1"/>
        <s v="V4YI09R6" u="1"/>
        <s v="691006AW25" u="1"/>
        <s v="V4YP07R3" u="1"/>
        <s v="684729AW25R4" u="1"/>
        <s v="688092AW25" u="1"/>
        <s v="686163AW25" u="1"/>
        <s v="367872-7648" u="1"/>
        <s v="13240690R3" u="1"/>
        <s v="688084AW25R1" u="1"/>
        <s v="OGSPQ1093" u="1"/>
        <s v="2239465" u="1"/>
        <s v="WNWPQ1273R1" u="1"/>
        <s v="371664-371663" u="1"/>
        <s v="BGSPQ1115" u="1"/>
        <s v="3688732" u="1"/>
        <s v="13235556R8" u="1"/>
        <s v="BGSPQ1123" u="1"/>
        <s v="13240496R3" u="1"/>
        <s v="1047863" u="1"/>
        <s v="50554616" u="1"/>
        <s v="1047489" u="1"/>
        <s v="50506373R43" u="1"/>
        <s v="D24512-25Q3" u="1"/>
        <s v="1047434" u="1"/>
        <s v="686759AW25R1" u="1"/>
        <s v="50554615R2" u="1"/>
        <s v="M5GD49R1" u="1"/>
        <s v="720703R3" u="1"/>
        <s v="681786AW25" u="1"/>
        <s v="6W26" u="1"/>
        <s v="676000AW25" u="1"/>
        <s v="1047453" u="1"/>
        <s v="50549120" u="1"/>
        <s v="688761AW25R1" u="1"/>
        <s v="BGSPQ1048" u="1"/>
        <s v="687042AW25R1" u="1"/>
        <s v="688150AW25R1" u="1"/>
        <s v="TB0A24H2R5" u="1"/>
        <s v="A87NGFA25-R3" u="1"/>
        <s v="692652AW25" u="1"/>
        <s v="TB0A6VWX" u="1"/>
        <s v="A8F2GFA25-R2" u="1"/>
        <s v="TB0A43AB" u="1"/>
        <s v="A89ESFA25-R2" u="1"/>
        <s v="A8C1WFA25-R2" u="1"/>
        <s v="A89EUFA25-R1" u="1"/>
        <s v="359953-6563" u="1"/>
        <s v="36666-8748" u="1"/>
        <s v="368018-6525" u="1"/>
        <s v="364430-8401" u="1"/>
        <s v="263438-7819" u="1"/>
        <s v="355611-354389" u="1"/>
        <s v="358377" u="1"/>
        <s v="377194-8101" u="1"/>
        <s v="378652-378651" u="1"/>
        <s v="355532" u="1"/>
        <s v="686280AW25" u="1"/>
        <s v="2242324" u="1"/>
        <s v="676068AW25" u="1"/>
        <s v="04NS25SLE166H1" u="1"/>
        <s v="04NS25SLE166D1" u="1"/>
        <s v="X4VI07R3-T5BI42" u="1"/>
        <s v="04NSKSTTRP81D1" u="1"/>
        <s v="ESS2242661QEI" u="1"/>
        <s v="13246041R1" u="1"/>
        <s v="2239080" u="1"/>
        <s v="13246040R1" u="1"/>
        <s v="685016AW25R2" u="1"/>
        <s v="M2YI28R17" u="1"/>
        <s v="2236961-R1" u="1"/>
        <s v="2240762" u="1"/>
        <s v="860821" u="1"/>
        <s v="374460-4225" u="1"/>
        <s v="372821-6545" u="1"/>
        <s v="370134+37-1037" u="1"/>
        <s v="359955+57-5037" u="1"/>
        <s v="375378-8716" u="1"/>
        <s v="374482-6525" u="1"/>
        <s v="BGSPQ1145" u="1"/>
        <s v="BGSPP1474" u="1"/>
        <s v="BGSPQ1112" u="1"/>
        <s v="BGSPQ1130" u="1"/>
        <s v="BGSPQ1114" u="1"/>
        <s v="BGSPQ1129" u="1"/>
        <s v="13246029R2" u="1"/>
        <s v="BGSPQ1119" u="1"/>
        <s v="13242507R4" u="1"/>
        <s v="692199AW25" u="1"/>
        <s v="692648AW25R1" u="1"/>
        <s v="50506373R39" u="1"/>
        <s v="50549161" u="1"/>
        <s v="1012686R2" u="1"/>
        <s v="1037655R18" u="1"/>
        <s v="W4YP48R2" u="1"/>
        <s v="F15510" u="1"/>
        <s v="M4YB18R6" u="1"/>
        <s v="D27742-25Q3" u="1"/>
        <s v="632054AW25" u="1"/>
        <s v="M5BI78" u="1"/>
        <s v="1045158R1" u="1"/>
        <s v="30241386" u="1"/>
        <s v="A8EFMFA25" u="1"/>
        <s v="683327AW25" u="1"/>
        <s v="TB0A5MRX" u="1"/>
        <s v="632069-AW25" u="1"/>
        <s v="TB0A6VWXR1" u="1"/>
        <s v="688025AW25" u="1"/>
        <s v="BGSPP1415" u="1"/>
        <s v="TB0A6N9K" u="1"/>
        <s v="A8C1WFA25-R1" u="1"/>
        <s v="A89EUFA25-R2" u="1"/>
        <s v="632358AW25R2" u="1"/>
        <s v="A8C1YFA25-R2" u="1"/>
        <s v="374441-4215" u="1"/>
        <s v="359467-7932" u="1"/>
        <s v="378309-8221" u="1"/>
        <s v="349374-8716" u="1"/>
        <s v="364909-6563" u="1"/>
        <s v="635168AW25" u="1"/>
        <s v="2240346" u="1"/>
        <s v="685018AW25" u="1"/>
        <s v="X1VP23R33" u="1"/>
        <s v="04NS25SLE166I1" u="1"/>
        <s v="04NSKSTTRP81D" u="1"/>
        <s v="13239148R5" u="1"/>
        <s v="632339AW25" u="1"/>
        <s v="688073AW25" u="1"/>
        <s v="13251540" u="1"/>
        <s v="13244647" u="1"/>
        <s v="2241407C2CR" u="1"/>
        <s v="353203" u="1"/>
        <s v="2247613-QR" u="1"/>
        <s v="381188-6515" u="1"/>
        <s v="F12596" u="1"/>
        <s v="OGSPQ1229" u="1"/>
        <s v="OGSPQ1120" u="1"/>
        <s v="13243520R1" u="1"/>
        <s v="3685220" u="1"/>
        <s v="BGSPQ1163" u="1"/>
        <s v="OBYPQ1055" u="1"/>
        <s v="13246034R1" u="1"/>
        <s v="13246461" u="1"/>
        <s v="BGSPQ1111" u="1"/>
        <s v="BYSPQ1143" u="1"/>
        <s v="OBYPQ1202" u="1"/>
        <s v="W5BK12" u="1"/>
        <s v="688340AW25R1" u="1"/>
        <s v="50506347R20" u="1"/>
        <s v="OGSPQ1109" u="1"/>
        <s v="50546904" u="1"/>
        <s v="692200AW25" u="1"/>
        <s v="50506373R40" u="1"/>
        <s v="1045198R2" u="1"/>
        <s v="AM3969R2" u="1"/>
        <s v="D07207-NOOS-R02" u="1"/>
        <s v="MNWPQ1059" u="1"/>
        <s v="632087AW25" u="1"/>
        <s v="TB0A42P5R5" u="1"/>
        <s v="688502AW25" u="1"/>
        <s v="A89FBFA25-R2" u="1"/>
        <s v="A8F2HFA25-R3" u="1"/>
        <s v="684996AW25" u="1"/>
        <s v="TB0A6BD8R1" u="1"/>
        <s v="632207AW25" u="1"/>
        <s v="689960AW25" u="1"/>
        <s v="A89FGFA25-R1" u="1"/>
        <s v="TB0A6B4GR1" u="1"/>
        <s v="688079AW25" u="1"/>
        <s v="TB0A5MAJ" u="1"/>
        <s v="632358AW25R1" u="1"/>
        <s v="A8C1KFA25-R1" u="1"/>
        <s v="389255-8121" u="1"/>
        <s v="360564-7932" u="1"/>
        <s v="355579-6545" u="1"/>
        <s v="364511-8716-DISNEY" u="1"/>
        <s v="13249224" u="1"/>
        <s v="13246039R2" u="1"/>
        <s v="04NS25SLE166F1" u="1"/>
        <s v="682429AW25R2" u="1"/>
        <s v="688478AW25" u="1"/>
        <s v="2242006" u="1"/>
        <s v="861897" u="1"/>
        <s v="2242314" u="1"/>
        <s v="260965-7819" u="1"/>
        <s v="2240604" u="1"/>
        <s v="341029-7616" u="1"/>
        <s v="2242781" u="1"/>
        <s v="13247547R1" u="1"/>
        <s v="13243522R1" u="1"/>
        <s v="13240485R4" u="1"/>
        <s v="BGSPQ1091" u="1"/>
        <s v="BGSPQ1124" u="1"/>
        <s v="OBYPQ1208" u="1"/>
        <s v="BGSPQ1329" u="1"/>
        <s v="BGSPQ1018" u="1"/>
        <s v="13243527R1" u="1"/>
        <s v="BYSPQ1115" u="1"/>
        <s v="13243523R1" u="1"/>
        <s v="1047369" u="1"/>
        <s v="692203AW25" u="1"/>
        <s v="692660AW25" u="1"/>
        <s v="632221AW25" u="1"/>
        <s v="50506373R48" u="1"/>
        <s v="M5BI22" u="1"/>
        <s v="50554615R1" u="1"/>
        <s v="OGSPQ1230" u="1"/>
        <s v="693285AW25" u="1"/>
        <s v="688359AW25R1" u="1"/>
        <s v="50546867R1" u="1"/>
        <s v="686760AW25" u="1"/>
        <s v="692212AW25" u="1"/>
        <s v="W4YI64R3" u="1"/>
        <s v="1048298" u="1"/>
        <s v="BYEPQ1057" u="1"/>
        <s v="GISPQ1008" u="1"/>
        <s v="TB0A5MMJ" u="1"/>
        <s v="688150AW25" u="1"/>
        <s v="A8EFMFA25-R1" u="1"/>
        <s v="629645AW25-" u="1"/>
        <s v="A8C1AFA25" u="1"/>
        <s v="TB0A6NTF" u="1"/>
        <s v="TB0A26KN" u="1"/>
        <s v="630879AW25" u="1"/>
        <s v="A89EVFA25-R2" u="1"/>
        <s v="685009AW25" u="1"/>
        <s v="BGSPP1460" u="1"/>
        <s v="A87NGFA25-R2" u="1"/>
        <s v="A89F9FA25-R2" u="1"/>
        <s v="A87QNFA25-R4" u="1"/>
        <s v="688148AW25R1" u="1"/>
        <s v="632358AW25" u="1"/>
        <s v="A8BHSFA25-R1" u="1"/>
        <s v="380691-6563" u="1"/>
        <s v="375299-8121" u="1"/>
        <s v="372449--6515" u="1"/>
        <s v="369704-8401" u="1"/>
        <s v="13247099" u="1"/>
        <s v="676066AW25R1" u="1"/>
        <s v="08W25TLKM4OK7A" u="1"/>
        <s v="J1GIA2R19" u="1"/>
        <s v="673109AW25" u="1"/>
        <s v="X4BI02R1" u="1"/>
        <s v="13240690R2" u="1"/>
        <s v="367342-7648" u="1"/>
        <s v="13246038R2" u="1"/>
        <s v="AR8746" u="1"/>
        <s v="E98818R3-E98810R3" u="1"/>
        <s v="434451-R5" u="1"/>
        <s v="2246708" u="1"/>
        <s v="368727" u="1"/>
        <s v="382949+50-4087" u="1"/>
        <s v="370068+69-1037" u="1"/>
        <s v="320986" u="1"/>
        <s v="307310-6525" u="1"/>
        <s v="182473-R5" u="1"/>
        <s v="2241449" u="1"/>
        <s v="377568-377567" u="1"/>
        <s v="BGSPQ1161" u="1"/>
        <s v="OGSPQ1114" u="1"/>
        <s v="BYGPQ1065" u="1"/>
        <s v="OBYPQ1161" u="1"/>
        <s v="OBYPQ1209" u="1"/>
        <s v="13245339" u="1"/>
        <s v="BGSPQ1113" u="1"/>
        <s v="1047488" u="1"/>
        <s v="692202AW25R1" u="1"/>
        <s v="OGSPQ1106" u="1"/>
        <s v="692663AW25" u="1"/>
        <s v="50506373R46" u="1"/>
        <s v="832907R2" u="1"/>
        <s v="BGSPQ1047" u="1"/>
        <s v="699237R1" u="1"/>
        <s v="686758AW25" u="1"/>
        <s v="50549120R1" u="1"/>
        <s v="688122AW25" u="1"/>
        <s v="688080AW25" u="1"/>
        <s v="A8F2HFA25-R1" u="1"/>
        <s v="686285AW25R1" u="1"/>
        <s v="A89EVFA25" u="1"/>
        <s v="A87NRFA25-R3" u="1"/>
        <s v="A89ESFA25-R1" u="1"/>
        <s v="686282AW25R3" u="1"/>
        <s v="A89FFFA25" u="1"/>
        <s v="373716-8121" u="1"/>
        <s v="355615-7820" u="1"/>
        <s v="2246548SUNNYVALETEE" u="1"/>
        <s v="685808AW25R1" u="1"/>
        <s v="X4VP00R3-T4RP34" u="1"/>
        <s v="T5BI41" u="1"/>
        <s v="688130AW25R1" u="1"/>
        <s v="633010AW25" u="1"/>
        <s v="13245957R1" u="1"/>
        <s v="633458AW25" u="1"/>
        <s v="2239968" u="1"/>
        <s v="2226882-R5" u="1"/>
        <s v="2245357" u="1"/>
        <s v="370346-6515" u="1"/>
        <s v="382953+57-4087" u="1"/>
        <s v="363067" u="1"/>
        <s v="2241979TEXASS" u="1"/>
        <s v="338134-338135" u="1"/>
        <s v="359937-6545" u="1"/>
        <s v="358364-7648" u="1"/>
        <s v="OBYPP1503R1" u="1"/>
        <s v="3685221" u="1"/>
        <s v="OGSPQ1092" u="1"/>
        <s v="BGSPQ1128" u="1"/>
        <s v="BGSPQ1090" u="1"/>
        <s v="OBYPP1504R1" u="1"/>
        <s v="350641-6515" u="1"/>
        <s v="OGSPQ1085" u="1"/>
        <s v="13245948R1" u="1"/>
        <s v="692202AW25" u="1"/>
        <s v="50530191R2" u="1"/>
        <s v="BYEPQ1055" u="1"/>
        <s v="686760AW25R1" u="1"/>
        <s v="690798AW25" u="1"/>
        <s v="629878AW25" u="1"/>
        <s v="A89FCFA25-R2" u="1"/>
        <s v="686285AW25" u="1"/>
        <s v="688757AW25R1" u="1"/>
        <s v="A89FDFA25-R2" u="1"/>
        <s v="627462AW25" u="1"/>
        <s v="TB0A6187" u="1"/>
        <s v="TB0A6DEWR3" u="1"/>
        <s v="A89EMFA25-R1" u="1"/>
        <s v="A87NGFA25-R1" u="1"/>
        <s v="A8EEEFA25-R1" u="1"/>
        <s v="A8C1GFA25-R1" u="1"/>
        <s v="361736-8121" u="1"/>
        <s v="343316-6515" u="1"/>
        <s v="253525-6525" u="1"/>
        <s v="370119-8121" u="1"/>
        <s v="374416-7922" u="1"/>
        <s v="2239113" u="1"/>
        <s v="2239140RONALDPOLO" u="1"/>
        <s v="863242" u="1"/>
        <s v="861876" u="1"/>
        <s v="681738AW25" u="1"/>
        <s v="688130AW25-" u="1"/>
        <s v="374261-4225" u="1"/>
        <s v="368828-6545-1" u="1"/>
        <s v="F05689" u="1"/>
        <s v="246210-1347" u="1"/>
        <s v="2245356" u="1"/>
        <s v="13245959R3" u="1"/>
        <s v="3685640" u="1"/>
        <s v="BGSPQ1089" u="1"/>
        <s v="13247555" u="1"/>
        <s v="BYGPP1514" u="1"/>
        <s v="348816-6515" u="1"/>
        <s v="13251293" u="1"/>
        <s v="BGSPQ1121" u="1"/>
        <s v="13235001R5" u="1"/>
        <s v="BYSPQ1096" u="1"/>
        <s v="13239136R5" u="1"/>
        <s v="BTBPQ1065" u="1"/>
        <s v="BGSPQ1092" u="1"/>
        <s v="50554616R1" u="1"/>
        <s v="50506365R15" u="1"/>
        <s v="710766772R7" u="1"/>
        <s v="692662AW25" u="1"/>
        <s v="50546683" u="1"/>
        <s v="50542969R4" u="1"/>
        <s v="634120AW25" u="1"/>
        <s v="50546891" u="1"/>
        <s v="50549155" u="1"/>
        <s v="50546672" u="1"/>
        <s v="1048333" u="1"/>
        <s v="685866SS25" u="1"/>
        <s v="P01626" u="1"/>
        <s v="AG8731R3" u="1"/>
        <s v="1047482" u="1"/>
        <s v="E45697R2" u="1"/>
        <s v="AN2873" u="1"/>
        <s v="690721AW25" u="1"/>
        <s v="685014AW25" u="1"/>
        <s v="A89ENFA25-R1" u="1"/>
        <s v="A8F2HFA25-R2" u="1"/>
        <s v="684996AW25R2" u="1"/>
        <s v="A87NQFA25-R3" u="1"/>
        <s v="A89FAFA25-R1" u="1"/>
        <s v="684982AW25R1" u="1"/>
        <s v="685009AW25R1" u="1"/>
        <s v="621312AW25R1" u="1"/>
        <s v="688752AW25" u="1"/>
        <s v="688079AW25R1" u="1"/>
        <s v="A8C1BFA25-R1" u="1"/>
        <s v="364387-6545" u="1"/>
        <s v="347883-6545" u="1"/>
        <s v="373714-8121" u="1"/>
        <s v="06W25TLKYFF2WC" u="1"/>
        <s v="676003AW25" u="1"/>
        <s v="690858AW25" u="1"/>
        <s v="688764AW25R1" u="1"/>
        <s v="13245956R1" u="1"/>
        <s v="13244567" u="1"/>
        <s v="2240272" u="1"/>
        <s v="AN5866" u="1"/>
        <s v="364090-6545" u="1"/>
        <s v="369050-6545" u="1"/>
        <s v="AL9046-R1" u="1"/>
        <s v="2242765C2C" u="1"/>
        <s v="352960-352957" u="1"/>
        <s v="OGSPQ1091" u="1"/>
        <s v="BYGPQ1101" u="1"/>
        <s v="BGSPQ1125" u="1"/>
        <s v="13245297" u="1"/>
        <s v="BGSPP1475" u="1"/>
        <s v="GISPP1309" u="1"/>
        <s v="F15531" u="1"/>
        <s v="684685AW25R1" u="1"/>
        <s v="692209AW25" u="1"/>
        <s v="853891R2" u="1"/>
        <s v="50548323" u="1"/>
        <s v="AM3982R2" u="1"/>
        <s v="1048054" u="1"/>
        <s v="F15527" u="1"/>
        <s v="353623-353625" u="1"/>
        <s v="A89EHFA25-R1" u="1"/>
        <s v="A8EHHFA25" u="1"/>
        <s v="TB0A5MRA" u="1"/>
        <s v="A89FFFA25-R1" u="1"/>
        <s v="TB0A6GH1R8" u="1"/>
        <s v="368759-8401" u="1"/>
        <s v="253333-6525" u="1"/>
        <s v="365436-6545" u="1"/>
        <s v="AA8177-1" u="1"/>
        <s v="358693" u="1"/>
        <s v="254680-4215BLUEY" u="1"/>
        <s v="0002928CBROS-6564" u="1"/>
        <s v="376500-6563" u="1"/>
        <s v="633046AW25" u="1"/>
        <s v="04NSKSTTRP81B" u="1"/>
        <s v="688765AW25" u="1"/>
        <s v="2240240" u="1"/>
        <s v="689253AW25" u="1"/>
        <s v="2246926" u="1"/>
        <s v="685019AW25R1" u="1"/>
        <s v="2244489" u="1"/>
        <s v="2240331" u="1"/>
        <s v="13245350" u="1"/>
        <s v="378095-7648" u="1"/>
        <s v="2227782QEIR6-QR-NOS" u="1"/>
        <s v="2245840" u="1"/>
        <s v="372257-7616" u="1"/>
        <s v="13245549" u="1"/>
        <s v="13245387" u="1"/>
        <s v="13245958R1" u="1"/>
        <s v="OBYPQ1141" u="1"/>
        <s v="688152AW25" u="1"/>
        <s v="50549213" u="1"/>
        <s v="D16396-NOOS-R02" u="1"/>
        <s v="064EE2C301" u="1"/>
        <s v="688077AW25" u="1"/>
        <s v="631536AW25R1" u="1"/>
        <s v="1037233R2" u="1"/>
        <s v="OBYPP1490" u="1"/>
        <s v="AG3089R1" u="1"/>
        <s v="A89FBFA25-R1" u="1"/>
        <s v="A89ENFA25-R2" u="1"/>
        <s v="A8EHHFA25-R1" u="1"/>
        <s v="A89FDFA25-R3" u="1"/>
        <s v="A89EPFA25-R1" u="1"/>
        <s v="A89F9FA25" u="1"/>
        <s v="A8C1FFA25-R1" u="1"/>
        <s v="A89EXFA25-R1" u="1"/>
        <s v="A89EKFA25-R2" u="1"/>
        <s v="365437-6545" u="1"/>
        <s v="629592AW25" u="1"/>
        <s v="13245358" u="1"/>
        <s v="2242272" u="1"/>
        <s v="13238629R1" u="1"/>
        <s v="2240609-R1" u="1"/>
        <s v="2237650" u="1"/>
        <s v="13245728" u="1"/>
        <s v="688758AW25" u="1"/>
        <s v="OBYPQ1195" u="1"/>
        <s v="362230+31-5037" u="1"/>
        <s v="355717-4816" u="1"/>
        <s v="BYSPQ1109" u="1"/>
        <s v="13245724" u="1"/>
        <s v="BYGPQ1064" u="1"/>
        <s v="13245322" u="1"/>
        <s v="13245319" u="1"/>
        <s v="692160AW25" u="1"/>
        <s v="50549413" u="1"/>
        <s v="50547360" u="1"/>
        <s v="50522371R7" u="1"/>
        <s v="50506373R26" u="1"/>
        <s v="OBYPP1590" u="1"/>
        <s v="50554615" u="1"/>
        <s v="684685AW25R2" u="1"/>
        <s v="BGSPP1534" u="1"/>
        <s v="632208AW25" u="1"/>
        <s v="50546920R1" u="1"/>
        <s v="1047366" u="1"/>
        <s v="688078AW25" u="1"/>
        <s v="E45697R3" u="1"/>
        <s v="692416AW25" u="1"/>
        <s v="F15503" u="1"/>
        <s v="684726AW25R2" u="1"/>
        <s v="682428AW25R1" u="1"/>
        <s v="860794" u="1"/>
        <s v="A8A6PFA25" u="1"/>
        <s v="TB0A2C6SR3" u="1"/>
        <s v="A8A6CFA25-R2" u="1"/>
        <s v="A89EHFA25" u="1"/>
        <s v="688504AW25" u="1"/>
        <s v="629645AW25R1" u="1"/>
        <s v="688025AW25R1" u="1"/>
        <s v="A87NRFA25-R1" u="1"/>
        <s v="A89EVFA25-R1" u="1"/>
        <s v="A89EKFA25-R1" u="1"/>
        <s v="371810-8401" u="1"/>
        <s v="374854-8221" u="1"/>
        <s v="363126-361572" u="1"/>
        <s v="357062-7932" u="1"/>
        <s v="633047AW25R1" u="1"/>
        <s v="04NSKSTTRP81F" u="1"/>
        <s v="691995AW25" u="1"/>
        <s v="688256AW25" u="1"/>
        <s v="13238482R5" u="1"/>
        <s v="QBVI56R1" u="1"/>
        <s v="T5BI30" u="1"/>
        <s v="2239620REGGIEJOGSHORTS" u="1"/>
        <s v="2236212" u="1"/>
        <s v="ESS2242347QEI" u="1"/>
        <s v="364520" u="1"/>
        <s v="688081AW25" u="1"/>
        <s v="2236176LYNYRDTEE-TEXASS" u="1"/>
        <s v="T5VI07R1" u="1"/>
        <s v="2233136-R4" u="1"/>
        <s v="AY4130" u="1"/>
        <s v="353410-6545" u="1"/>
        <s v="366044+45-4087" u="1"/>
        <s v="345953" u="1"/>
        <s v="2246355TEXASS" u="1"/>
        <s v="350549-8748" u="1"/>
        <s v="2242346" u="1"/>
        <s v="AB4629-4635-4636-4639-2954-R1" u="1"/>
        <s v="2240335DIS" u="1"/>
        <s v="BGSPQ1330" u="1"/>
        <s v="13245545" u="1"/>
        <s v="13252926" u="1"/>
        <s v="13220322R9" u="1"/>
        <s v="13249889" u="1"/>
        <s v="BTBPQ1093" u="1"/>
        <s v="13245405" u="1"/>
        <s v="BTBPQ1134" u="1"/>
        <s v="13244649" u="1"/>
        <s v="OGSPQ1079" u="1"/>
        <s v="50533689R9" u="1"/>
        <s v="50542958" u="1"/>
        <s v="50522360R7" u="1"/>
        <s v="50546672R1" u="1"/>
        <s v="AG3610R2" u="1"/>
        <s v="50548332" u="1"/>
        <s v="D28091-25Q1" u="1"/>
        <s v="1040186R7" u="1"/>
        <s v="528365AW25" u="1"/>
        <s v="A8GEFFA25" u="1"/>
        <s v="TB0A5NCC" u="1"/>
        <s v="A89J2FA25" u="1"/>
        <s v="633055AW25R1" u="1"/>
        <s v="A89FFFA25-R2" u="1"/>
        <s v="A87T4FA25-R3" u="1"/>
        <s v="A8A6MFA25" u="1"/>
        <s v="686282AW25" u="1"/>
        <s v="632079AW25" u="1"/>
        <s v="TB0A6943" u="1"/>
        <s v="A89ETFA25-R2" u="1"/>
        <s v="349576-6525" u="1"/>
        <s v="JAMIEOVERSIZEDSHORTS" u="1"/>
        <s v="370210-8121" u="1"/>
        <s v="349735-349894" u="1"/>
        <s v="13238007R1" u="1"/>
        <s v="2246663" u="1"/>
        <s v="688728AW25" u="1"/>
        <s v="685818AW25" u="1"/>
        <s v="13245709" u="1"/>
        <s v="688098AW25" u="1"/>
        <s v="2239083" u="1"/>
        <s v="TBBI84" u="1"/>
        <s v="2244295" u="1"/>
        <s v="2238437" u="1"/>
        <s v="349980-6545" u="1"/>
        <s v="2246361TEXASS" u="1"/>
        <s v="2238438" u="1"/>
        <s v="2237581" u="1"/>
        <s v="258524" u="1"/>
        <s v="3685638" u="1"/>
        <s v="BTBPQ1064" u="1"/>
        <s v="13245542" u="1"/>
        <s v="13239415" u="1"/>
        <s v="13245406" u="1"/>
        <s v="BGSPQ1144" u="1"/>
        <s v="BTBPQ1081" u="1"/>
        <s v="832907R3" u="1"/>
        <s v="50542589R2" u="1"/>
        <s v="50506373R45" u="1"/>
        <s v="631536AW25R3" u="1"/>
        <s v="631536AW25R2" u="1"/>
        <s v="1049307" u="1"/>
        <s v="686762AW25R1" u="1"/>
        <s v="O3YQ00R3" u="1"/>
        <s v="AN2873R1" u="1"/>
        <s v="D28114-25Q1" u="1"/>
        <s v="692211AW25" u="1"/>
        <s v="A89EFFA25" u="1"/>
        <s v="627462AW25R2" u="1"/>
        <s v="A89EYFA25-R1" u="1"/>
        <s v="688156AW25R1" u="1"/>
        <s v="686282AW25R1" u="1"/>
        <s v="376395-8221" u="1"/>
        <s v="370958-8748" u="1"/>
        <s v="361602-7659" u="1"/>
        <s v="361957-8101" u="1"/>
        <s v="263576" u="1"/>
        <s v="635052AW25" u="1"/>
        <s v="13237904R1" u="1"/>
        <s v="2236204" u="1"/>
        <s v="ESS2243400QEI" u="1"/>
        <s v="688085AW25" u="1"/>
        <s v="2236211" u="1"/>
        <s v="691260AW25" u="1"/>
        <s v="633556AW25" u="1"/>
        <s v="13244646" u="1"/>
        <s v="QBYI95R1" u="1"/>
        <s v="13245654" u="1"/>
        <s v="13244645" u="1"/>
        <s v="2246577C2C" u="1"/>
        <s v="325703-6525" u="1"/>
        <s v="2238439" u="1"/>
        <s v="361710-4225" u="1"/>
        <s v="2236221TEXASS" u="1"/>
        <s v="347309" u="1"/>
        <s v="362382" u="1"/>
        <s v="354646+47-5047" u="1"/>
        <s v="345104" u="1"/>
        <s v="369304" u="1"/>
        <s v="2240273DIS" u="1"/>
        <s v="OBYPP1501R1" u="1"/>
        <s v="BYSPQ1108" u="1"/>
        <s v="BTBPQ1085" u="1"/>
        <s v="BYGPQ1106" u="1"/>
        <s v="BYSPQ1067" u="1"/>
        <s v="13251054" u="1"/>
        <s v="OGSPQ1108" u="1"/>
        <s v="D24449-NOOS-R02" u="1"/>
        <s v="632159AW25" u="1"/>
        <s v="1047368" u="1"/>
        <s v="AG3610R3" u="1"/>
        <s v="975138R1" u="1"/>
        <s v="50553367" u="1"/>
        <s v="1049313" u="1"/>
        <s v="688361AW25" u="1"/>
        <s v="M4YQ21R4" u="1"/>
        <s v="1047428" u="1"/>
        <s v="692198AW25" u="1"/>
        <s v="1047438" u="1"/>
        <s v="BGSPQ1094" u="1"/>
        <s v="1047281" u="1"/>
        <s v="632233AW25" u="1"/>
        <s v="634048AW25" u="1"/>
        <s v="621264AW25" u="1"/>
        <s v="A8EFPFA25-R1" u="1"/>
        <s v="A8F2MFA25-R2" u="1"/>
        <s v="A8C1BFA25" u="1"/>
        <s v="TB0A646KR1" u="1"/>
        <s v="365504-8121" u="1"/>
        <s v="367164-8401" u="1"/>
        <s v="358353-6515" u="1"/>
        <s v="367187-8121" u="1"/>
        <s v="371162-3307" u="1"/>
        <s v="263493-7819" u="1"/>
        <s v="04NS25SLE166A" u="1"/>
        <s v="L5BQB5" u="1"/>
        <s v="687921AW25" u="1"/>
        <s v="688507AW25" u="1"/>
        <s v="688154AW25" u="1"/>
        <s v="635357AW25" u="1"/>
        <s v="343441" u="1"/>
        <s v="X4GQ13R3" u="1"/>
        <s v="2240740" u="1"/>
        <s v="360053-7648" u="1"/>
        <s v="2240204" u="1"/>
        <s v="634053AW25" u="1"/>
        <s v="2237644KBBATHROBEDOF22303" u="1"/>
        <s v="2246720" u="1"/>
        <s v="362381" u="1"/>
        <s v="BTBPQ1062" u="1"/>
        <s v="LSLMT-0008" u="1"/>
        <s v="BTBPL1125R10" u="1"/>
        <s v="13245548" u="1"/>
        <s v="13245283" u="1"/>
        <s v="1047279" u="1"/>
        <s v="632112AW25" u="1"/>
        <s v="50533689R7" u="1"/>
        <s v="688074AW25" u="1"/>
        <s v="50542277R1" u="1"/>
        <s v="AY2536R1" u="1"/>
        <s v="50546867" u="1"/>
        <s v="632136AW25" u="1"/>
        <s v="692207AW25" u="1"/>
        <s v="1043491R8" u="1"/>
        <s v="688075AW25" u="1"/>
        <s v="1047448" u="1"/>
        <s v="BGSPQ1038" u="1"/>
        <s v="TB0A6D64R3" u="1"/>
        <s v="TB0A6ATER7" u="1"/>
        <s v="TB0A6VY6R6" u="1"/>
        <s v="A89H9FA25-R1" u="1"/>
        <s v="GISPP1243" u="1"/>
        <s v="633765AW25R1" u="1"/>
        <s v="TB0A5MQ2R2" u="1"/>
        <s v="TB0A6VWA" u="1"/>
        <s v="GISPP1206" u="1"/>
        <s v="A89EXFA25-R2" u="1"/>
        <s v="250515-6545" u="1"/>
        <s v="345782-8716" u="1"/>
        <s v="345099-6564" u="1"/>
        <s v="244739-7648" u="1"/>
        <s v="349963-7648" u="1"/>
        <s v="633405AW25" u="1"/>
        <s v="632227AW25" u="1"/>
        <s v="2241814TEXASS" u="1"/>
        <s v="355314-4225" u="1"/>
        <s v="359934-6545" u="1"/>
        <s v="OBYPP1505R1" u="1"/>
        <s v="357907" u="1"/>
        <s v="354839" u="1"/>
        <s v="352393+94-4087" u="1"/>
        <s v="OBYPP1499R1" u="1"/>
        <s v="13245612" u="1"/>
        <s v="OBYPP1538" u="1"/>
        <s v="BTBPQ1103" u="1"/>
        <s v="BGSPP1446" u="1"/>
        <s v="BYSPQ1122" u="1"/>
        <s v="13235012R4" u="1"/>
        <s v="13245547" u="1"/>
        <s v="BTBPQ1100" u="1"/>
        <s v="710766778R7" u="1"/>
        <s v="691261AW25" u="1"/>
        <s v="632151AW25" u="1"/>
        <s v="847099AW25" u="1"/>
        <s v="1047865" u="1"/>
        <s v="50542638R1" u="1"/>
        <s v="629766AW25R1" u="1"/>
        <s v="686758AW25R1" u="1"/>
        <s v="GISPP1310" u="1"/>
        <s v="A89EFFA25-R1" u="1"/>
        <s v="A8C1JFA25" u="1"/>
        <s v="A8EHGFA25" u="1"/>
        <s v="TB0A2BS1R9" u="1"/>
        <s v="TB0A6VDP" u="1"/>
        <s v="688148AW25" u="1"/>
        <s v="276113-7821" u="1"/>
        <s v="2237818" u="1"/>
        <s v="345781-8716" u="1"/>
        <s v="689735AW25" u="1"/>
        <s v="633049AW25" u="1"/>
        <s v="08W25TLKM4OK7B" u="1"/>
        <s v="632049AW25" u="1"/>
        <s v="629893AW25R1" u="1"/>
        <s v="2242227" u="1"/>
        <s v="345758-8716" u="1"/>
        <s v="F21377-F21383" u="1"/>
        <s v="345748-8716" u="1"/>
        <s v="2241808BRAVADO" u="1"/>
        <s v="AM2953R2-AM2964R2" u="1"/>
        <s v="345764-8716" u="1"/>
        <s v="13245708" u="1"/>
        <s v="BYGPQ1071" u="1"/>
        <s v="13244606" u="1"/>
        <s v="BYSPQ1123" u="1"/>
        <s v="13245543" u="1"/>
        <s v="BYSPQ1144" u="1"/>
        <s v="13235005R2" u="1"/>
        <s v="1048332" u="1"/>
        <s v="50546874" u="1"/>
        <s v="629742AW25" u="1"/>
        <s v="832907R1" u="1"/>
        <s v="50542300R1" u="1"/>
        <s v="GISPP1303" u="1"/>
        <s v="1045999R1" u="1"/>
        <s v="689120AW25" u="1"/>
        <s v="632234AW25" u="1"/>
        <s v="A8AXVFA25-R1" u="1"/>
        <s v="A89EPFA25" u="1"/>
        <s v="GISPP1209" u="1"/>
        <s v="A89F9FA25-R1" u="1"/>
        <s v="TB0A2BRYR21" u="1"/>
        <s v="A89ETFA25-R1" u="1"/>
        <s v="VIVAHEAVYSWEATSHIRT" u="1"/>
        <s v="347882-6545" u="1"/>
        <s v="348041-6545" u="1"/>
        <s v="276116-7821" u="1"/>
        <s v="687935AW25" u="1"/>
        <s v="688072AW25" u="1"/>
        <s v="688124AW25" u="1"/>
        <s v="688989AW25" u="1"/>
        <s v="X4GI00R11" u="1"/>
        <s v="X5BQ12" u="1"/>
        <s v="Q5BI02" u="1"/>
        <s v="2240542" u="1"/>
        <s v="BGSPQ1083" u="1"/>
        <s v="AU7350-R1" u="1"/>
        <s v="364719-7930" u="1"/>
        <s v="50546683R1" u="1"/>
        <s v="50542968R3" u="1"/>
        <s v="688763AW25R1" u="1"/>
        <s v="684728AW25R3" u="1"/>
        <s v="692214AW25" u="1"/>
        <s v="GISPQ1001" u="1"/>
        <s v="A8A6HFA25" u="1"/>
        <s v="A87QNFA25-R3" u="1"/>
        <s v="632043AW25" u="1"/>
        <s v="TB0A2PUPR1" u="1"/>
        <s v="239784-7819" u="1"/>
        <s v="246159-6515" u="1"/>
        <s v="245220-248317" u="1"/>
        <s v="348038-6545" u="1"/>
        <s v="274882-274881" u="1"/>
        <s v="L5YPA5R1" u="1"/>
        <s v="860538" u="1"/>
        <s v="688185AW25" u="1"/>
        <s v="2242366-TEX-ASS" u="1"/>
        <s v="250291-6525" u="1"/>
        <s v="228529-7930" u="1"/>
        <s v="BYSPQ1112" u="1"/>
        <s v="BYSPQ1113" u="1"/>
        <s v="OGSPQ1110" u="1"/>
        <s v="BTBPQ1114" u="1"/>
        <s v="OGSPQ1080" u="1"/>
        <s v="1046546R1" u="1"/>
        <s v="633952AW25" u="1"/>
        <s v="632218AW25" u="1"/>
        <s v="692201AW25" u="1"/>
        <s v="685081SS25R3" u="1"/>
        <s v="A87NQFA25" u="1"/>
        <s v="681739AW25" u="1"/>
        <s v="690730AW25R1" u="1"/>
        <s v="A8BHSFA25" u="1"/>
        <s v="370062-8221" u="1"/>
        <s v="13245101" u="1"/>
        <s v="629900AW25" u="1"/>
        <s v="132495-50" u="1"/>
        <s v="635176AW25" u="1"/>
        <s v="690799AW25" u="1"/>
        <s v="245395-6525" u="1"/>
        <s v="365499-4225" u="1"/>
        <s v="364241+42-4087" u="1"/>
        <s v="2224544QEIR9-QR-NOS" u="1"/>
        <s v="OBYPP1500R1" u="1"/>
        <s v="2243581" u="1"/>
        <s v="BGSPQ1118" u="1"/>
        <s v="3685108" u="1"/>
        <s v="BYGPQ1076" u="1"/>
        <s v="M5YI05" u="1"/>
        <s v="691252AW25" u="1"/>
        <s v="BGSPP1417" u="1"/>
        <s v="685017AW25" u="1"/>
        <s v="692210AW25" u="1"/>
        <s v="A89FDFA25" u="1"/>
        <s v="688100AW25" u="1"/>
        <s v="A87T4FA25-R1" u="1"/>
        <s v="A89ESFA25" u="1"/>
        <s v="A87U4FA25-R3" u="1"/>
        <s v="TB0A2BRYR20" u="1"/>
        <s v="248296-6545" u="1"/>
        <s v="249961-8716" u="1"/>
        <s v="254597-4215" u="1"/>
        <s v="629646AW25" u="1"/>
        <s v="346021-8716" u="1"/>
        <s v="684995AW25" u="1"/>
        <s v="Z5YI11" u="1"/>
        <s v="2242228" u="1"/>
        <s v="688759AW25" u="1"/>
        <s v="2240209DIS" u="1"/>
        <s v="2245186-FASHIONUK" u="1"/>
        <s v="336307-336255-336306" u="1"/>
        <s v="3685877" u="1"/>
        <s v="OGSPQ1083" u="1"/>
        <s v="13251294" u="1"/>
        <s v="BYSPQ1084" u="1"/>
        <s v="688340AW25" u="1"/>
        <s v="688137AW25" u="1"/>
        <s v="1047860" u="1"/>
        <s v="1047474" u="1"/>
        <s v="1044-501" u="1"/>
        <s v="A8A6CFA25-R3" u="1"/>
        <s v="A87NHFA25-R3" u="1"/>
        <s v="A89FCFA25-R1" u="1"/>
        <s v="A8A6PFA25-R1" u="1"/>
        <s v="691251AW25" u="1"/>
        <s v="GISPP1226" u="1"/>
        <s v="A8AXYFA25-R1" u="1"/>
        <s v="A87QPFA25-R1" u="1"/>
        <s v="633768AW25R1" u="1"/>
        <s v="A89FAFA25-R2" u="1"/>
        <s v="A8C41FA25" u="1"/>
        <s v="338138-338139" u="1"/>
        <s v="364961-7932-DISNEY" u="1"/>
        <s v="360141-8401" u="1"/>
        <s v="343244-7616" u="1"/>
        <s v="356937-8101" u="1"/>
        <s v="261921-4215" u="1"/>
        <s v="04NSKSTTRP81J" u="1"/>
        <s v="629646AW25R1" u="1"/>
        <s v="684730AW25R1" u="1"/>
        <s v="343440" u="1"/>
        <s v="2242378-TEX-ASS" u="1"/>
        <s v="635358AW25" u="1"/>
        <s v="688505AW25" u="1"/>
        <s v="360057-7648" u="1"/>
        <s v="351734-7922" u="1"/>
        <s v="2223782QEIR11-QR-NOS" u="1"/>
        <s v="F05824" u="1"/>
        <s v="LW20282-PO101140" u="1"/>
        <s v="LW20283-PO101140" u="1"/>
        <s v="2224397C2CR17-QR-NOS" u="1"/>
        <s v="351206+363450-4087" u="1"/>
        <s v="347971" u="1"/>
        <s v="343277" u="1"/>
        <s v="355310-4225" u="1"/>
        <s v="339437-7930" u="1"/>
        <s v="2241813BRAVADO" u="1"/>
        <s v="2224041QEIR9-QR-NOS" u="1"/>
        <s v="BYGPQ1110" u="1"/>
        <s v="676573AW25" u="1"/>
        <s v="1044168-25" u="1"/>
        <s v="1047845" u="1"/>
        <s v="688760AW25" u="1"/>
        <s v="1049296" u="1"/>
        <s v="690713AW25" u="1"/>
        <s v="M5YI52-M5YI79-M5YI86" u="1"/>
        <s v="BYSPP1382" u="1"/>
        <s v="1049315" u="1"/>
        <s v="684728AW25R2" u="1"/>
        <s v="676006AW25" u="1"/>
        <s v="A8EFPFA25" u="1"/>
        <s v="A89H7FA25" u="1"/>
        <s v="A8F2NFA25" u="1"/>
        <s v="684996AW25R1" u="1"/>
        <s v="676001AW25" u="1"/>
        <s v="A8F2GFA25" u="1"/>
        <s v="A87NRFA25-R2" u="1"/>
        <s v="684982AW25" u="1"/>
        <s v="A89EMFA25" u="1"/>
        <s v="BYEPP1229" u="1"/>
        <s v="A8C1WFA25" u="1"/>
        <s v="691963AW25" u="1"/>
        <s v="A89HAFA25-R1" u="1"/>
        <s v="IRMAZIPSLEEVELESSTOP" u="1"/>
        <s v="350111-8121" u="1"/>
        <s v="345100-6564" u="1"/>
        <s v="352606-8101-" u="1"/>
        <s v="354610-8121" u="1"/>
        <s v="357526-4225" u="1"/>
        <s v="310801-310910" u="1"/>
        <s v="691947AW25" u="1"/>
        <s v="691960AW25" u="1"/>
        <s v="13245011" u="1"/>
        <s v="06W25TLKYFF2WA" u="1"/>
        <s v="860537" u="1"/>
        <s v="632235AW25" u="1"/>
        <s v="682429AW25R1" u="1"/>
        <s v="13238557R4" u="1"/>
        <s v="632965AW25" u="1"/>
        <s v="13245206" u="1"/>
        <s v="691964AW25" u="1"/>
        <s v="LW20354-PO101140" u="1"/>
        <s v="AL9046" u="1"/>
        <s v="F06075" u="1"/>
        <s v="2245951" u="1"/>
        <s v="3684967" u="1"/>
        <s v="13244948" u="1"/>
        <s v="632135AW25" u="1"/>
        <s v="50506373R44" u="1"/>
        <s v="AG3617R3" u="1"/>
        <s v="682428AW25" u="1"/>
        <s v="A87NHFA25-R2" u="1"/>
        <s v="629771AW25" u="1"/>
        <s v="A8F2GFA25-R1" u="1"/>
        <s v="684727AW25R1" u="1"/>
        <s v="347618-347851-347633" u="1"/>
        <s v="350472-4215" u="1"/>
        <s v="632158AW25" u="1"/>
        <s v="2227228-R2-QUICKRESPONSE" u="1"/>
        <s v="860694" u="1"/>
        <s v="T5RQ03" u="1"/>
        <s v="860695" u="1"/>
        <s v="627499AW25" u="1"/>
        <s v="V5YI13" u="1"/>
        <s v="13244868" u="1"/>
        <s v="W5YQ24" u="1"/>
        <s v="X4GI00R10" u="1"/>
        <s v="2242370-TEX-ASS" u="1"/>
        <s v="737994" u="1"/>
        <s v="692244AW25" u="1"/>
        <s v="LW20285-PO101140" u="1"/>
        <s v="347979" u="1"/>
        <s v="352865" u="1"/>
        <s v="243508-8716" u="1"/>
        <s v="331550-7616" u="1"/>
        <s v="13231629R5" u="1"/>
        <s v="BTBPQ1139" u="1"/>
        <s v="13251296" u="1"/>
        <s v="D25552-25Q1" u="1"/>
        <s v="690713AW25R1" u="1"/>
        <s v="1049317" u="1"/>
        <s v="684685AW25" u="1"/>
        <s v="1047431" u="1"/>
        <s v="A89FCFA25" u="1"/>
        <s v="GISPP1198" u="1"/>
        <s v="A8F2MFA25" u="1"/>
        <s v="688757AW25" u="1"/>
        <s v="A89H9FA25" u="1"/>
        <s v="676817AW25" u="1"/>
        <s v="342945-6564" u="1"/>
        <s v="360214-4215" u="1"/>
        <s v="256419-7922BINGO" u="1"/>
        <s v="354379" u="1"/>
        <s v="357525-4225" u="1"/>
        <s v="04NS25SLE166H" u="1"/>
        <s v="688749AW25" u="1"/>
        <s v="T5VQ11" u="1"/>
        <s v="2240244" u="1"/>
        <s v="688490AW25" u="1"/>
        <s v="X5BI07" u="1"/>
        <s v="629745AW25R1" u="1"/>
        <s v="2242371-TEX-ASS" u="1"/>
        <s v="LW20081-PO101140" u="1"/>
        <s v="340760-7616" u="1"/>
        <s v="LW20080-PO101140" u="1"/>
        <s v="357304-7659" u="1"/>
        <s v="343040-8716" u="1"/>
        <s v="2239248" u="1"/>
        <s v="2239242" u="1"/>
        <s v="355691-6525" u="1"/>
        <s v="2241154QEI" u="1"/>
        <s v="BTBPQ1106" u="1"/>
        <s v="13244594" u="1"/>
        <s v="BYGPQ1100" u="1"/>
        <s v="13251295" u="1"/>
        <s v="13244391" u="1"/>
        <s v="M5YQ21-M5YQ33" u="1"/>
        <s v="6W21" u="1"/>
        <s v="632129AW25" u="1"/>
        <s v="633290AW25" u="1"/>
        <s v="6W25" u="1"/>
        <s v="M4YQ22R4" u="1"/>
        <s v="688254AW25" u="1"/>
        <s v="1047408" u="1"/>
        <s v="M5YQ15" u="1"/>
        <s v="6W20" u="1"/>
        <s v="OBYPP1536" u="1"/>
        <s v="BYEPQ1058" u="1"/>
        <s v="A87NGFA25" u="1"/>
        <s v="TB0A6D6RR1" u="1"/>
        <s v="BYEPP1155" u="1"/>
        <s v="TB0A5MQ2R1" u="1"/>
        <s v="A87T4FA25-R2" u="1"/>
        <s v="A87QNFA25-R2" u="1"/>
        <s v="633075AW25" u="1"/>
        <s v="347894-8748" u="1"/>
        <s v="352507-8401" u="1"/>
        <s v="106391" u="1"/>
        <s v="337572" u="1"/>
        <s v="337573" u="1"/>
        <s v="347896-8748" u="1"/>
        <s v="13249551" u="1"/>
        <s v="686211SS25R2" u="1"/>
        <s v="13245290" u="1"/>
        <s v="2239119" u="1"/>
        <s v="688493AW25" u="1"/>
        <s v="685016AW25R1" u="1"/>
        <s v="683333AW25" u="1"/>
        <s v="629745AW25" u="1"/>
        <s v="X5BI06" u="1"/>
        <s v="333696" u="1"/>
        <s v="2241434" u="1"/>
        <s v="13244778" u="1"/>
        <s v="688501AW25" u="1"/>
        <s v="352577-7922" u="1"/>
        <s v="345143" u="1"/>
        <s v="2241133QEI" u="1"/>
        <s v="348354-7648" u="1"/>
        <s v="2241407C2C" u="1"/>
        <s v="LW20358-PO101140" u="1"/>
        <s v="2240156DIS" u="1"/>
        <s v="347694-7616" u="1"/>
        <s v="13245642" u="1"/>
        <s v="3685875" u="1"/>
        <s v="OBYPP1537" u="1"/>
        <s v="13244946" u="1"/>
        <s v="MBBPP1129" u="1"/>
        <s v="13249107" u="1"/>
        <s v="OBYPP1534" u="1"/>
        <s v="BTBPO1113R6" u="1"/>
        <s v="50506347R18" u="1"/>
        <s v="685805AW25" u="1"/>
        <s v="50542960" u="1"/>
        <s v="D14143-NOOS-R67" u="1"/>
        <s v="692208AW25" u="1"/>
        <s v="629766AW25" u="1"/>
        <s v="952498R1" u="1"/>
        <s v="D28047-25Q1" u="1"/>
        <s v="E45694" u="1"/>
        <s v="OBYPP1298" u="1"/>
        <s v="633286AW25" u="1"/>
        <s v="688477AW25" u="1"/>
        <s v="TB0A6BCM" u="1"/>
        <s v="BGSPP1298" u="1"/>
        <s v="A8C1FFA25-R2" u="1"/>
        <s v="BYEPP1219" u="1"/>
        <s v="A8A6MFA25-R2" u="1"/>
        <s v="A8BHTFA25-R2" u="1"/>
        <s v="211965-4215" u="1"/>
        <s v="244632-7648" u="1"/>
        <s v="04NS25SLE166E" u="1"/>
        <s v="Q3BI00R1" u="1"/>
        <s v="2239482" u="1"/>
        <s v="T5BI29" u="1"/>
        <s v="13245214" u="1"/>
        <s v="13245248" u="1"/>
        <s v="R3VI13R3" u="1"/>
        <s v="V5GP22R1" u="1"/>
        <s v="2239755" u="1"/>
        <s v="13244386" u="1"/>
        <s v="330795-7616" u="1"/>
        <s v="342957" u="1"/>
        <s v="2239625" u="1"/>
        <s v="13244461" u="1"/>
        <s v="353289-353287" u="1"/>
        <s v="BGSPP1583" u="1"/>
        <s v="13251119" u="1"/>
        <s v="13244945" u="1"/>
        <s v="D25548-25Q1" u="1"/>
        <s v="M5RI84R3" u="1"/>
        <s v="968043-4215" u="1"/>
        <s v="322805" u="1"/>
        <s v="685000AW25" u="1"/>
        <s v="684998AW25" u="1"/>
        <s v="1044167-25" u="1"/>
        <s v="F17053" u="1"/>
        <s v="BTBPN1505R2" u="1"/>
        <s v="D26062-NOOS-R02" u="1"/>
        <s v="688360AW25" u="1"/>
        <s v="D26787-2PK-25Q3" u="1"/>
        <s v="A8AXYFA25" u="1"/>
        <s v="690984AW25" u="1"/>
        <s v="A87NRFA25" u="1"/>
        <s v="A8A6DFA25-R1" u="1"/>
        <s v="690730AW25" u="1"/>
        <s v="226501-8716" u="1"/>
        <s v="349197-8221" u="1"/>
        <s v="1256892D-4215" u="1"/>
        <s v="350666-8401" u="1"/>
        <s v="340159" u="1"/>
        <s v="688096AW25" u="1"/>
        <s v="2239546" u="1"/>
        <s v="13244944" u="1"/>
        <s v="2239502" u="1"/>
        <s v="T5BP29" u="1"/>
        <s v="633291AW25" u="1"/>
        <s v="629893AW25" u="1"/>
        <s v="W5YI13" u="1"/>
        <s v="13245048" u="1"/>
        <s v="13245047" u="1"/>
        <s v="13244430" u="1"/>
        <s v="X5VP00" u="1"/>
        <s v="13244807" u="1"/>
        <s v="2245081" u="1"/>
        <s v="2240157DIS" u="1"/>
        <s v="343075-7659" u="1"/>
        <s v="342926" u="1"/>
        <s v="348285" u="1"/>
        <s v="352867" u="1"/>
        <s v="336318-336257" u="1"/>
        <s v="2241570C2C" u="1"/>
        <s v="343125-7659" u="1"/>
        <s v="F04438" u="1"/>
        <s v="13245207" u="1"/>
        <s v="3685872" u="1"/>
        <s v="13251113" u="1"/>
        <s v="MBBPP1097" u="1"/>
        <s v="13231637R5" u="1"/>
        <s v="13201013R3" u="1"/>
        <s v="BTBPQ1136" u="1"/>
        <s v="D26786-2PK-25Q3" u="1"/>
        <s v="1047858" u="1"/>
        <s v="D24449-GD-25Q2" u="1"/>
        <s v="D27684-3PK-25Q3" u="1"/>
        <s v="M5YQ17" u="1"/>
        <s v="1037655R17" u="1"/>
        <s v="848196AW25" u="1"/>
        <s v="6P02" u="1"/>
        <s v="M4BQ39R4" u="1"/>
        <s v="6T34" u="1"/>
        <s v="F16532" u="1"/>
        <s v="M5YQ13" u="1"/>
        <s v="AY2539R1" u="1"/>
        <s v="U5BG27" u="1"/>
        <s v="GISPP1208" u="1"/>
        <s v="TB0A6D64R2" u="1"/>
        <s v="629743AW25" u="1"/>
        <s v="TB0A5MNTR1" u="1"/>
        <s v="634101AW25" u="1"/>
        <s v="A87NQFA25-R2" u="1"/>
        <s v="632358SS25R2" u="1"/>
        <s v="689961AW25" u="1"/>
        <s v="342059-7819" u="1"/>
        <s v="227367-8716" u="1"/>
        <s v="341761" u="1"/>
        <s v="226500-8716" u="1"/>
        <s v="228988-6545" u="1"/>
        <s v="325593" u="1"/>
        <s v="347716-6525" u="1"/>
        <s v="Z2YI11R16" u="1"/>
        <s v="2239486" u="1"/>
        <s v="04NS25SLE166C" u="1"/>
        <s v="685026AW25R1" u="1"/>
        <s v="685025AW25" u="1"/>
        <s v="684683AW25R1" u="1"/>
        <s v="13244462" u="1"/>
        <s v="QBVI64" u="1"/>
        <s v="2240547" u="1"/>
        <s v="13244968" u="1"/>
        <s v="2242368-TEX-ASS" u="1"/>
        <s v="2242689" u="1"/>
        <s v="322578" u="1"/>
        <s v="F13539-F13916-AR2754-AR2774" u="1"/>
        <s v="337716+17-4087" u="1"/>
        <s v="2239599" u="1"/>
        <s v="F04444-AW9243R1-AR2749" u="1"/>
        <s v="2241409C2C" u="1"/>
        <s v="327391-7616" u="1"/>
        <s v="2245952" u="1"/>
        <s v="349382-8716" u="1"/>
        <s v="343505-7648" u="1"/>
        <s v="3685109" u="1"/>
        <s v="BGSPP1462" u="1"/>
        <s v="13245528" u="1"/>
        <s v="13245294" u="1"/>
        <s v="BTBPN1505R3" u="1"/>
        <s v="13245453" u="1"/>
        <s v="13244392" u="1"/>
        <s v="W5YQ10" u="1"/>
        <s v="D28108-25Q1" u="1"/>
        <s v="629744AW25" u="1"/>
        <s v="673379SS25" u="1"/>
        <s v="681492AW24" u="1"/>
        <s v="D26734-2PK-25Q3" u="1"/>
        <s v="M4YQ23R5" u="1"/>
        <s v="AG3602R1" u="1"/>
        <s v="AM3968R1" u="1"/>
        <s v="692092AW25" u="1"/>
        <s v="D26733-2PK-25Q3" u="1"/>
        <s v="BYEPP1256" u="1"/>
        <s v="BYEPP1258" u="1"/>
        <s v="A89EYFA25" u="1"/>
        <s v="688540SS25" u="1"/>
        <s v="686282AW25R2" u="1"/>
        <s v="BYGPP1371" u="1"/>
        <s v="A8C1GFA25" u="1"/>
        <s v="354603-8401" u="1"/>
        <s v="349469-8121" u="1"/>
        <s v="340761-7616" u="1"/>
        <s v="354303-8401" u="1"/>
        <s v="343503-7648" u="1"/>
        <s v="244153-4215" u="1"/>
        <s v="328477-7616" u="1"/>
        <s v="681858AW25" u="1"/>
        <s v="T5VQ12" u="1"/>
        <s v="13244913" u="1"/>
        <s v="T5BQ23" u="1"/>
        <s v="13245610" u="1"/>
        <s v="346201" u="1"/>
        <s v="343053-8716" u="1"/>
        <s v="2239749" u="1"/>
        <s v="1245505" u="1"/>
        <s v="351282-7648" u="1"/>
        <s v="13251916" u="1"/>
        <s v="13251116" u="1"/>
        <s v="BYGPQ1109" u="1"/>
        <s v="BYGPP1513" u="1"/>
        <s v="BGSPP1502" u="1"/>
        <s v="13240485R3" u="1"/>
        <s v="13244947" u="1"/>
        <s v="OGSPP1434" u="1"/>
        <s v="13245304" u="1"/>
        <s v="13220379R9" u="1"/>
        <s v="D28048-25Q1" u="1"/>
        <s v="50506373R41" u="1"/>
        <s v="D27944-2PK-25Q3" u="1"/>
        <s v="50542671R1" u="1"/>
        <s v="BTBPQ1094" u="1"/>
        <s v="685023AW25" u="1"/>
        <s v="D26615-25Q1" u="1"/>
        <s v="677893SS25R2" u="1"/>
        <s v="686759AW25" u="1"/>
        <s v="OBYPP1591" u="1"/>
        <s v="M5YQ06" u="1"/>
        <s v="D07207-NOOS-R01" u="1"/>
        <s v="688480AW25" u="1"/>
        <s v="344921-7616" u="1"/>
        <s v="A8A6QFA25" u="1"/>
        <s v="A8A6MFA25-R3" u="1"/>
        <s v="346139-8401" u="1"/>
        <s v="352245-7932" u="1"/>
        <s v="343332-8121" u="1"/>
        <s v="229925-8716" u="1"/>
        <s v="346131-8401" u="1"/>
        <s v="342874-8748" u="1"/>
        <s v="244435-4215" u="1"/>
        <s v="13244942" u="1"/>
        <s v="Z5YP02" u="1"/>
        <s v="13245012" u="1"/>
        <s v="13245651" u="1"/>
        <s v="861039" u="1"/>
        <s v="13245620" u="1"/>
        <s v="688277AW25" u="1"/>
        <s v="13244825" u="1"/>
        <s v="Z4GQ24R4" u="1"/>
        <s v="13245637" u="1"/>
        <s v="X5BI08" u="1"/>
        <s v="860923" u="1"/>
        <s v="737996" u="1"/>
        <s v="2227073R5" u="1"/>
        <s v="343135-7930" u="1"/>
        <s v="347628-7616" u="1"/>
        <s v="352384-7648" u="1"/>
        <s v="2239607" u="1"/>
        <s v="328897-7616" u="1"/>
        <s v="318480" u="1"/>
        <s v="BYSPP1476" u="1"/>
        <s v="13251849" u="1"/>
        <s v="3685107" u="1"/>
        <s v="GISPP1317" u="1"/>
        <s v="GISPP1314" u="1"/>
        <s v="13220380R9" u="1"/>
        <s v="13249142" u="1"/>
        <s v="BGSPP1447" u="1"/>
        <s v="13240127R3" u="1"/>
        <s v="13245258" u="1"/>
        <s v="BYEPP1265" u="1"/>
        <s v="13235012R3" u="1"/>
        <s v="13232016R6" u="1"/>
        <s v="D27996-3PK-25Q3" u="1"/>
        <s v="M5YQ18" u="1"/>
        <s v="OBYPP1533" u="1"/>
        <s v="50506365R7" u="1"/>
        <s v="50506347R17" u="1"/>
        <s v="50546331" u="1"/>
        <s v="688763AW25" u="1"/>
        <s v="710793939R3" u="1"/>
        <s v="1034202" u="1"/>
        <s v="P01610" u="1"/>
        <s v="BGSPP1464" u="1"/>
        <s v="AT5589" u="1"/>
        <s v="W5YI19-W5YI52" u="1"/>
        <s v="684726SS25R5" u="1"/>
        <s v="688126AW25" u="1"/>
        <s v="TB0A6DDB" u="1"/>
        <s v="TB0A6AZPR12" u="1"/>
        <s v="A89FGFA25" u="1"/>
        <s v="A89HAFA25" u="1"/>
        <s v="688149AW25" u="1"/>
        <s v="226520-8716" u="1"/>
        <s v="355455-8121" u="1"/>
        <s v="343463-4215DISNEY" u="1"/>
        <s v="336296-7616" u="1"/>
        <s v="353865-8221" u="1"/>
        <s v="106390" u="1"/>
        <s v="106389" u="1"/>
        <s v="677883SS25" u="1"/>
        <s v="04NSKSTTRP81G" u="1"/>
        <s v="04NS25SLE166B" u="1"/>
        <s v="13244916" u="1"/>
        <s v="06W25TLKYFF2WB" u="1"/>
        <s v="13239148R4" u="1"/>
        <s v="T5RI00" u="1"/>
        <s v="2239116" u="1"/>
        <s v="13244362" u="1"/>
        <s v="2244443LOGANTEESSL" u="1"/>
        <s v="X3RI00R4" u="1"/>
        <s v="M5GI46R1" u="1"/>
        <s v="2233136-R3" u="1"/>
        <s v="353286-7930" u="1"/>
        <s v="340342" u="1"/>
        <s v="310575-7616" u="1"/>
        <s v="2240206DIS" u="1"/>
        <s v="13245188" u="1"/>
        <s v="GISPP1315" u="1"/>
        <s v="BTBPP1140R2" u="1"/>
        <s v="13237202" u="1"/>
        <s v="BYEPP1218" u="1"/>
        <s v="685021AW25" u="1"/>
        <s v="967515" u="1"/>
        <s v="W5YI25" u="1"/>
        <s v="50542303" u="1"/>
        <s v="782943935" u="1"/>
        <s v="676000AW24" u="1"/>
        <s v="50545129R1" u="1"/>
        <s v="AG3605" u="1"/>
        <s v="13220321R8" u="1"/>
        <s v="684726AW25R1" u="1"/>
        <s v="1044-500" u="1"/>
        <s v="687042AW25" u="1"/>
        <s v="627529AW24R1" u="1"/>
        <s v="632209AW25" u="1"/>
        <s v="2024/19506" u="1"/>
        <s v="621312AW25" u="1"/>
        <s v="A8C1FFA25" u="1"/>
        <s v="346172-6563" u="1"/>
        <s v="343552-7648" u="1"/>
        <s v="350468-4215-DISNEY" u="1"/>
        <s v="688670AW25" u="1"/>
        <s v="349767-7648" u="1"/>
        <s v="684729AW25R3" u="1"/>
        <s v="Z4YQ16R4" u="1"/>
        <s v="13244463" u="1"/>
        <s v="13249240" u="1"/>
        <s v="K5YI10" u="1"/>
        <s v="13244419" u="1"/>
        <s v="691982AW25" u="1"/>
        <s v="13248134" u="1"/>
        <s v="QBVI66" u="1"/>
        <s v="355707-6525" u="1"/>
        <s v="334238" u="1"/>
        <s v="347569+70-4087" u="1"/>
        <s v="2227228R1-QUICKRESPONSE" u="1"/>
        <s v="307305-6525" u="1"/>
        <s v="3684970" u="1"/>
        <s v="LEGDT-0001" u="1"/>
        <s v="3685110" u="1"/>
        <s v="13251847" u="1"/>
        <s v="BYSPP1406" u="1"/>
        <s v="13231604R4" u="1"/>
        <s v="688498AW25" u="1"/>
        <s v="1044151-25" u="1"/>
        <s v="BYGPP1467" u="1"/>
        <s v="50542957" u="1"/>
        <s v="345141" u="1"/>
        <s v="720703R2" u="1"/>
        <s v="W4YP48R1" u="1"/>
        <s v="AG3610R1" u="1"/>
        <s v="BYSPP1438" u="1"/>
        <s v="50546958R2" u="1"/>
        <s v="BGSPP1473" u="1"/>
        <s v="BYSPP1339" u="1"/>
        <s v="BYGPP1386" u="1"/>
        <s v="633765AW25" u="1"/>
        <s v="629895AW25" u="1"/>
        <s v="TB0A2PUP" u="1"/>
        <s v="A8C1DFA25" u="1"/>
        <s v="313252-313251" u="1"/>
        <s v="332146-8748-1" u="1"/>
        <s v="230167-8716" u="1"/>
        <s v="350015-8121" u="1"/>
        <s v="344751-4215" u="1"/>
        <s v="347322-4215BLUEY" u="1"/>
        <s v="346015-6525" u="1"/>
        <s v="345928-8101" u="1"/>
        <s v="303338-7616" u="1"/>
        <s v="349787-4215" u="1"/>
        <s v="2239608BARCELONADXL2236128" u="1"/>
        <s v="684995AW25R1" u="1"/>
        <s v="13249254" u="1"/>
        <s v="04NS25SLE166I" u="1"/>
        <s v="686419AW25" u="1"/>
        <s v="13244794" u="1"/>
        <s v="330788-7616" u="1"/>
        <s v="13249211" u="1"/>
        <s v="634128AW25" u="1"/>
        <s v="688101AW25" u="1"/>
        <s v="2227782QEIR5-QR-NOS" u="1"/>
        <s v="353630-7930" u="1"/>
        <s v="344780" u="1"/>
        <s v="F06078" u="1"/>
        <s v="13220322R10" u="1"/>
        <s v="BGSPP1542" u="1"/>
        <s v="BGSPP1504" u="1"/>
        <s v="OGSPP1671" u="1"/>
        <s v="BGSPP1543" u="1"/>
        <s v="13244408" u="1"/>
        <s v="13220380R8" u="1"/>
        <s v="711766778R4" u="1"/>
        <s v="50519984R12" u="1"/>
        <s v="D26609-25Q2" u="1"/>
        <s v="50544516" u="1"/>
        <s v="50547087R2" u="1"/>
        <s v="632217AW25" u="1"/>
        <s v="A87NHFA25-R1" u="1"/>
        <s v="688568AW25" u="1"/>
        <s v="TB0A24H2R4" u="1"/>
        <s v="688479AW25" u="1"/>
        <s v="331145-6564" u="1"/>
        <s v="335066-7932" u="1"/>
        <s v="340773-7616" u="1"/>
        <s v="240547" u="1"/>
        <s v="220903-4215" u="1"/>
        <s v="325305-6545" u="1"/>
        <s v="346141-8401" u="1"/>
        <s v="231816-7668" u="1"/>
        <s v="347067-8101" u="1"/>
        <s v="306907-6545" u="1"/>
        <s v="685808AH25" u="1"/>
        <s v="13249207" u="1"/>
        <s v="340740-7648" u="1"/>
        <s v="2233774R1" u="1"/>
        <s v="13245034" u="1"/>
        <s v="M5YI18" u="1"/>
        <s v="04NSKSTTRP81E" u="1"/>
        <s v="Q5GI00R2" u="1"/>
        <s v="V5YI08" u="1"/>
        <s v="340774-7616" u="1"/>
        <s v="V4BI10R1" u="1"/>
        <s v="342823-8748" u="1"/>
        <s v="13248139" u="1"/>
        <s v="350858-7932" u="1"/>
        <s v="2241569C2C" u="1"/>
        <s v="338144-7648" u="1"/>
        <s v="2224544QEIR8-QR-NOS" u="1"/>
        <s v="2244502C2C" u="1"/>
        <s v="225586-8716" u="1"/>
        <s v="BYGPP1429" u="1"/>
        <s v="13229177R3" u="1"/>
        <s v="3684966" u="1"/>
        <s v="BGSPP1600" u="1"/>
        <s v="13248679" u="1"/>
        <s v="BTBPP1717" u="1"/>
        <s v="13248677" u="1"/>
        <s v="BYSPP1452" u="1"/>
        <s v="13232014R6" u="1"/>
        <s v="GISPP1321" u="1"/>
        <s v="OGSPP1678" u="1"/>
        <s v="13246014" u="1"/>
        <s v="691659AW25" u="1"/>
        <s v="50546514R1" u="1"/>
        <s v="D16396-NOOS-R01" u="1"/>
        <s v="50506365R14" u="1"/>
        <s v="W5GI41R2" u="1"/>
        <s v="W5YQ14" u="1"/>
        <s v="OGSPP1667" u="1"/>
        <s v="W5YP35" u="1"/>
        <s v="M5YI03" u="1"/>
        <s v="681501AW24" u="1"/>
        <s v="A8A6CFA25" u="1"/>
        <s v="A89ENFA25" u="1"/>
        <s v="A89FBFA25" u="1"/>
        <s v="A8F2NFA25-R1" u="1"/>
        <s v="TB0A6DT5" u="1"/>
        <s v="632081AW25" u="1"/>
        <s v="632206AW25" u="1"/>
        <s v="348116-7922" u="1"/>
        <s v="349220-8221" u="1"/>
        <s v="106388" u="1"/>
        <s v="331134-6564" u="1"/>
        <s v="13244511" u="1"/>
        <s v="L5BIA7" u="1"/>
        <s v="13244387" u="1"/>
        <s v="2234598" u="1"/>
        <s v="Z2BI09R14" u="1"/>
        <s v="K84I18R15" u="1"/>
        <s v="340737-7648" u="1"/>
        <s v="T5BQ29" u="1"/>
        <s v="13244914" u="1"/>
        <s v="M5YI56" u="1"/>
        <s v="338569-7648" u="1"/>
        <s v="13249552" u="1"/>
        <s v="737993" u="1"/>
        <s v="737995" u="1"/>
        <s v="W2YI44R19" u="1"/>
        <s v="345847-8716" u="1"/>
        <s v="334476-7616" u="1"/>
        <s v="345894" u="1"/>
        <s v="343303-4215" u="1"/>
        <s v="2243039" u="1"/>
        <s v="343448" u="1"/>
        <s v="341729-7648" u="1"/>
        <s v="13245719" u="1"/>
        <s v="OGSPP1725" u="1"/>
        <s v="13229173R3" u="1"/>
        <s v="OGSPP1413" u="1"/>
        <s v="BYSPP1453" u="1"/>
        <s v="OGSPP1411" u="1"/>
        <s v="632152AW25" u="1"/>
        <s v="W5GI20R1" u="1"/>
        <s v="688729AW25" u="1"/>
        <s v="50535906" u="1"/>
        <s v="50545869R2" u="1"/>
        <s v="M5YQ14-M5YQ34" u="1"/>
        <s v="853891" u="1"/>
        <s v="688211AW24" u="1"/>
        <s v="AM3982" u="1"/>
        <s v="BYGPP1468" u="1"/>
        <s v="BGSPP1440" u="1"/>
        <s v="738320+21+22+23+24" u="1"/>
        <s v="630877SS25R1" u="1"/>
        <s v="BYGPP1466" u="1"/>
        <s v="335683-6564" u="1"/>
        <s v="310401-7616" u="1"/>
        <s v="346170-6563" u="1"/>
        <s v="227305-7819" u="1"/>
        <s v="343034-3304" u="1"/>
        <s v="339531-4215BLUEY" u="1"/>
        <s v="329760-8716" u="1"/>
        <s v="688255AW25" u="1"/>
        <s v="344997-8716" u="1"/>
        <s v="04NSKSTTRP81A" u="1"/>
        <s v="04NSKSTTRP81C" u="1"/>
        <s v="331495-7616" u="1"/>
        <s v="13244420" u="1"/>
        <s v="K5YI23" u="1"/>
        <s v="V2YI07R7" u="1"/>
        <s v="333345" u="1"/>
        <s v="691981AW25" u="1"/>
        <s v="230986-4215" u="1"/>
        <s v="339985" u="1"/>
        <s v="343038-8716" u="1"/>
        <s v="13190160R9" u="1"/>
        <s v="13251840" u="1"/>
        <s v="BGSPP1461" u="1"/>
        <s v="OGSPP1449" u="1"/>
        <s v="13229178R3" u="1"/>
        <s v="50533695R7" u="1"/>
        <s v="E66460" u="1"/>
        <s v="BYSPP1334" u="1"/>
        <s v="630879SS25R1" u="1"/>
        <s v="690549AW25" u="1"/>
        <s v="210627-6525" u="1"/>
        <s v="317862-6564" u="1"/>
        <s v="345861-8221" u="1"/>
        <s v="345925-8401" u="1"/>
        <s v="339307-6515" u="1"/>
        <s v="343056-3301" u="1"/>
        <s v="689494AW25" u="1"/>
        <s v="04NS25SLE166D" u="1"/>
        <s v="V3RI08R14" u="1"/>
        <s v="13238482R4" u="1"/>
        <s v="13243687R2" u="1"/>
        <s v="T5BQ30" u="1"/>
        <s v="689740AW25" u="1"/>
        <s v="V5YI12" u="1"/>
        <s v="13244826" u="1"/>
        <s v="M5YQ25-M5YQ35" u="1"/>
        <s v="860925" u="1"/>
        <s v="2231521-R1" u="1"/>
        <s v="Z5YQ11" u="1"/>
        <s v="L5BIA8" u="1"/>
        <s v="2223782QEIR10-QR-NOS" u="1"/>
        <s v="209920-6525" u="1"/>
        <s v="341889" u="1"/>
        <s v="347566+67+68-4087" u="1"/>
        <s v="347387-1037" u="1"/>
        <s v="343554-7648" u="1"/>
        <s v="343706-8716" u="1"/>
        <s v="341691-7616" u="1"/>
        <s v="OGSPP1724" u="1"/>
        <s v="BYSPP1463" u="1"/>
        <s v="13239136R4" u="1"/>
        <s v="3686074" u="1"/>
        <s v="GISPP1452" u="1"/>
        <s v="BTBPP1567" u="1"/>
        <s v="BTBPP1239R1" u="1"/>
        <s v="13245162" u="1"/>
        <s v="13245622" u="1"/>
        <s v="15239781R15" u="1"/>
        <s v="50546514ZE-HOOD" u="1"/>
        <s v="632113AW25" u="1"/>
        <s v="D07207-NOOS-R00" u="1"/>
        <s v="632116AW25" u="1"/>
        <s v="A89FDFA25-R1" u="1"/>
        <s v="688762AW25" u="1"/>
        <s v="632358SS25R3" u="1"/>
        <s v="353034-7922DISNEY" u="1"/>
        <s v="331130-6564" u="1"/>
        <s v="309311-6564" u="1"/>
        <s v="339507-6563" u="1"/>
        <s v="343397-8221" u="1"/>
        <s v="106416" u="1"/>
        <s v="310932-7616" u="1"/>
        <s v="305636-8716" u="1"/>
        <s v="L5VIA4" u="1"/>
        <s v="13232354R6" u="1"/>
        <s v="04NS25SLE166G" u="1"/>
        <s v="Z4GI18R5" u="1"/>
        <s v="13221091R3" u="1"/>
        <s v="Z2YQ12R15" u="1"/>
        <s v="13244965" u="1"/>
        <s v="343066-8748" u="1"/>
        <s v="Z5YI13" u="1"/>
        <s v="338454-7648" u="1"/>
        <s v="2239753" u="1"/>
        <s v="860846" u="1"/>
        <s v="T5RQ02" u="1"/>
        <s v="327392-7616" u="1"/>
        <s v="223638-7668" u="1"/>
        <s v="347389+7908+09-1037" u="1"/>
        <s v="F27587-F27589" u="1"/>
        <s v="BGSPP1434" u="1"/>
        <s v="OBYPP1475" u="1"/>
        <s v="13236560R4" u="1"/>
        <s v="OGSPP1685" u="1"/>
        <s v="OGSPP1453" u="1"/>
        <s v="BYSPP1474" u="1"/>
        <s v="OGSPP1782" u="1"/>
        <s v="13243194" u="1"/>
        <s v="W5YI42-W5YI54" u="1"/>
        <s v="50533695R6" u="1"/>
        <s v="711793939" u="1"/>
        <s v="684728AW25R1" u="1"/>
        <s v="686764AW25" u="1"/>
        <s v="D28102-25Q1" u="1"/>
        <s v="684726AW25" u="1"/>
        <s v="689254AW25" u="1"/>
        <s v="A8A6CFA25-R1" u="1"/>
        <s v="A8C1KFA25" u="1"/>
        <s v="346059-7819" u="1"/>
        <s v="345446-8221" u="1"/>
        <s v="327687-6515" u="1"/>
        <s v="328540-6545" u="1"/>
        <s v="O5RI02R1" u="1"/>
        <s v="328478-7616" u="1"/>
        <s v="2235887" u="1"/>
        <s v="Z2YI12R16" u="1"/>
        <s v="04NS25SLE166F" u="1"/>
        <s v="T5BP28" u="1"/>
        <s v="Z2YB22R14" u="1"/>
        <s v="J5VBA3" u="1"/>
        <s v="13244381" u="1"/>
        <s v="13244796" u="1"/>
        <s v="X4GI05R7-X5BI10" u="1"/>
        <s v="2239890" u="1"/>
        <s v="AW9307" u="1"/>
        <s v="330308-7648" u="1"/>
        <s v="1193717-09-090" u="1"/>
        <s v="332996+344659-4087" u="1"/>
        <s v="336446-4087" u="1"/>
        <s v="343446" u="1"/>
        <s v="OGSPP1426" u="1"/>
        <s v="BGSPP1604" u="1"/>
        <s v="BYEPP1259" u="1"/>
        <s v="BYSPP1434" u="1"/>
        <s v="BTBPP1238R1" u="1"/>
        <s v="13242507R3" u="1"/>
        <s v="50506373R42" u="1"/>
        <s v="GISPP1195" u="1"/>
        <s v="M5YQ16" u="1"/>
        <s v="981178" u="1"/>
        <s v="OGSPP1425" u="1"/>
        <s v="E45695R3" u="1"/>
        <s v="M5YI04-M5YI78" u="1"/>
        <s v="689102AW25" u="1"/>
        <s v="TB0A5MDZ" u="1"/>
        <s v="689961SS25" u="1"/>
        <s v="A8C1YFA25-R1" u="1"/>
        <s v="332145-8748" u="1"/>
        <s v="325959-327755-327756" u="1"/>
        <s v="318729-6545" u="1"/>
        <s v="343406-8221" u="1"/>
        <s v="317559" u="1"/>
        <s v="333811-1256" u="1"/>
        <s v="W5GI56R1" u="1"/>
        <s v="Z4YQ12R5" u="1"/>
        <s v="2236921" u="1"/>
        <s v="X2BI14R19" u="1"/>
        <s v="M5GQ34R1" u="1"/>
        <s v="690800AW25" u="1"/>
        <s v="2228403-R6" u="1"/>
        <s v="632121AW25" u="1"/>
        <s v="2236920" u="1"/>
        <s v="2231425-R1" u="1"/>
        <s v="13247722" u="1"/>
        <s v="2234824" u="1"/>
        <s v="K5YI06" u="1"/>
        <s v="2234611" u="1"/>
        <s v="343618-7922" u="1"/>
        <s v="2224397C2CR16-QR-NOS" u="1"/>
        <s v="304179-7616" u="1"/>
        <s v="333001-4087" u="1"/>
        <s v="343043-8716" u="1"/>
        <s v="2237569C2C" u="1"/>
        <s v="1193717-51-218" u="1"/>
        <s v="2224041QEIR8-QR-NOS" u="1"/>
        <s v="BGSPP1503" u="1"/>
        <s v="13248760R1" u="1"/>
        <s v="BYSPP1461" u="1"/>
        <s v="M4YQ19R4" u="1"/>
        <s v="D16396-GD-NOOS-R00" u="1"/>
        <s v="50542277" u="1"/>
        <s v="50506373R28" u="1"/>
        <s v="2024/19908" u="1"/>
        <s v="AM3982R1" u="1"/>
        <s v="W5YP39" u="1"/>
        <s v="684983SS25R2" u="1"/>
        <s v="OBYPP1504" u="1"/>
        <s v="688761AW25" u="1"/>
        <s v="AT5600" u="1"/>
        <s v="W4YI04R6" u="1"/>
        <s v="A8F2MFA25-R1" u="1"/>
        <s v="633940AW25" u="1"/>
        <s v="633768AW25" u="1"/>
        <s v="690769AW25" u="1"/>
        <s v="343479-4215DISNEY" u="1"/>
        <s v="340775-7616" u="1"/>
        <s v="334067-334066" u="1"/>
        <s v="343610-8201" u="1"/>
        <s v="301633" u="1"/>
        <s v="632117AW25" u="1"/>
        <s v="684683AW25" u="1"/>
        <s v="685020AW25" u="1"/>
        <s v="688537SS25R1" u="1"/>
        <s v="Q5BQ09K8D30" u="1"/>
        <s v="2239126" u="1"/>
        <s v="332993+94-4087" u="1"/>
        <s v="345952" u="1"/>
        <s v="2244298LAHORETEESSL" u="1"/>
        <s v="BGSPP1528" u="1"/>
        <s v="W4YI01R6" u="1"/>
        <s v="D28093-25Q1" u="1"/>
        <s v="50543496" u="1"/>
        <s v="5W23" u="1"/>
        <s v="BYGPP1441" u="1"/>
        <s v="AM8900" u="1"/>
        <s v="A8A6FFA25" u="1"/>
        <s v="627533AW25" u="1"/>
        <s v="343421-8221" u="1"/>
        <s v="340413-7922BINGO" u="1"/>
        <s v="340659-4215DISNEY" u="1"/>
        <s v="326711-6515" u="1"/>
        <s v="308866-7616" u="1"/>
        <s v="O5RI01R1" u="1"/>
        <s v="333703" u="1"/>
        <s v="Z4YB00R4" u="1"/>
        <s v="684730AW25" u="1"/>
        <s v="L5BBB0" u="1"/>
        <s v="2236435C2C" u="1"/>
        <s v="BYSPP1338" u="1"/>
        <s v="OGSPP1412" u="1"/>
        <s v="OGSPP1429" u="1"/>
        <s v="D26309-25Q1" u="1"/>
        <s v="710766778R6" u="1"/>
        <s v="W5YP38" u="1"/>
        <s v="AG8731" u="1"/>
        <s v="W5YK0I" u="1"/>
        <s v="M5RQ40R1" u="1"/>
        <s v="BGSPP1454" u="1"/>
        <s v="688475AW25" u="1"/>
        <s v="A87QPFA25" u="1"/>
        <s v="690770AW25" u="1"/>
        <s v="345873-8221" u="1"/>
        <s v="337418-3307" u="1"/>
        <s v="106419" u="1"/>
        <s v="345671-8121" u="1"/>
        <s v="331568-7659" u="1"/>
        <s v="339499-6563" u="1"/>
        <s v="306226-6545" u="1"/>
        <s v="2236852" u="1"/>
        <s v="X5VP01" u="1"/>
        <s v="V4YI09R5" u="1"/>
        <s v="2235064" u="1"/>
        <s v="X5YI03" u="1"/>
        <s v="2234644" u="1"/>
        <s v="298063-7648" u="1"/>
        <s v="339524-8716" u="1"/>
        <s v="340147" u="1"/>
        <s v="308345-6525" u="1"/>
        <s v="334237" u="1"/>
        <s v="310155+56-1037" u="1"/>
        <s v="BGSPP1497" u="1"/>
        <s v="OGSPP1430" u="1"/>
        <s v="BYSPP1439" u="1"/>
        <s v="BYGPP1462" u="1"/>
        <s v="BTBPP1238" u="1"/>
        <s v="13235556R7" u="1"/>
        <s v="D16396-25Q2" u="1"/>
        <s v="1034160" u="1"/>
        <s v="D26062-NOOS-R04" u="1"/>
        <s v="686759SS25R3" u="1"/>
        <s v="AM3984" u="1"/>
        <s v="846141SS25R3" u="1"/>
        <s v="1034175" u="1"/>
        <s v="AM3969R1" u="1"/>
        <s v="M4YQ27R3" u="1"/>
        <s v="E63610R4" u="1"/>
        <s v="M5YP29" u="1"/>
        <s v="1034162" u="1"/>
        <s v="527640AW25" u="1"/>
        <s v="A8F2PFA25-R1" u="1"/>
        <s v="A89ETFA25" u="1"/>
        <s v="340048-8221" u="1"/>
        <s v="343617-7922DISNEY" u="1"/>
        <s v="106383" u="1"/>
        <s v="343572-8121" u="1"/>
        <s v="318479" u="1"/>
        <s v="335010-7659" u="1"/>
        <s v="322855-4215BLUEY" u="1"/>
        <s v="343395-8221" u="1"/>
        <s v="689739AW25" u="1"/>
        <s v="M5YI22" u="1"/>
        <s v="M5YQ48" u="1"/>
        <s v="297509-7616" u="1"/>
        <s v="Z4YB08R4" u="1"/>
        <s v="331473-7616" u="1"/>
        <s v="L5YI30" u="1"/>
        <s v="336245+340200-4087" u="1"/>
        <s v="341692-7616" u="1"/>
        <s v="2234307" u="1"/>
        <s v="BYSPP1457" u="1"/>
        <s v="BYGPP1475" u="1"/>
        <s v="BYSPP1460" u="1"/>
        <s v="BYGPP1473" u="1"/>
        <s v="D24999-25Q1" u="1"/>
        <s v="50542313" u="1"/>
        <s v="BYSPP1475" u="1"/>
        <s v="D28090-25Q1" u="1"/>
        <s v="AY2536" u="1"/>
        <s v="BYSPP1428" u="1"/>
        <s v="E45695R2" u="1"/>
        <s v="632519SS25R1" u="1"/>
        <s v="A87QNFA25-R1" u="1"/>
        <s v="A87NGSP25-R3" u="1"/>
        <s v="339698-8201" u="1"/>
        <s v="323054-4215BLUEY" u="1"/>
        <s v="J5YI04" u="1"/>
        <s v="K73I56R19" u="1"/>
        <s v="2235063" u="1"/>
        <s v="305404-7616" u="1"/>
        <s v="690863AW25" u="1"/>
        <s v="688764AW25" u="1"/>
        <s v="344313-4225" u="1"/>
        <s v="330321-330320" u="1"/>
        <s v="860789" u="1"/>
        <s v="X5VI05R2" u="1"/>
        <s v="861630" u="1"/>
        <s v="2235054" u="1"/>
        <s v="338319-338318" u="1"/>
        <s v="340151" u="1"/>
        <s v="BYEPP1260" u="1"/>
        <s v="BTBPP1621" u="1"/>
        <s v="BYGPP1533" u="1"/>
        <s v="BTBPP1576" u="1"/>
        <s v="OGSPP1683" u="1"/>
        <s v="BGSPP1455" u="1"/>
        <s v="D28103-25Q1" u="1"/>
        <s v="BYGPP1442" u="1"/>
        <s v="BYGPP1428" u="1"/>
        <s v="50544276" u="1"/>
        <s v="50543929" u="1"/>
        <s v="50543919" u="1"/>
        <s v="BTBPP1598" u="1"/>
        <s v="688099AW25" u="1"/>
        <s v="979492" u="1"/>
        <s v="M4YQ28R5" u="1"/>
        <s v="629765AW25" u="1"/>
        <s v="689961SS25R1" u="1"/>
        <s v="254065-8716" u="1"/>
        <s v="338151-8401" u="1"/>
        <s v="325306-6545" u="1"/>
        <s v="336371-4215BINGO" u="1"/>
        <s v="328896-328895" u="1"/>
        <s v="O5RI00" u="1"/>
        <s v="2244411IRMAREVISEDNEWDOF223" u="1"/>
        <s v="329761-8716" u="1"/>
        <s v="13238557R3" u="1"/>
        <s v="L2RQ15R15-L2YQ48" u="1"/>
        <s v="2235806" u="1"/>
        <s v="ESS2234596QEI" u="1"/>
        <s v="M93I55R9" u="1"/>
        <s v="2234573" u="1"/>
        <s v="V5YP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JAL-1"/>
    <s v="A1"/>
    <x v="0"/>
    <x v="0"/>
    <x v="0"/>
    <s v="JAL-1A1C &amp; A BUYING GMBH &amp; CO. KG"/>
    <x v="0"/>
    <x v="0"/>
  </r>
  <r>
    <s v="JAL-1"/>
    <s v="B1"/>
    <x v="1"/>
    <x v="1"/>
    <x v="0"/>
    <s v="JAL-1B1ASDA STORE LTD."/>
    <x v="1"/>
    <x v="1"/>
  </r>
  <r>
    <s v="JAL-1"/>
    <s v="C1"/>
    <x v="1"/>
    <x v="1"/>
    <x v="0"/>
    <s v="JAL-1C1ASDA STORE LTD."/>
    <x v="1"/>
    <x v="1"/>
  </r>
  <r>
    <s v="JAL-1"/>
    <s v="C2"/>
    <x v="2"/>
    <x v="2"/>
    <x v="0"/>
    <s v="JAL-1C2VOGUE SOURCING LIMITED"/>
    <x v="2"/>
    <x v="2"/>
  </r>
  <r>
    <s v="JAL-1"/>
    <s v="D1"/>
    <x v="3"/>
    <x v="3"/>
    <x v="0"/>
    <s v="JAL-1D1H &amp; M HENNES &amp; MAURITAZ GBC AB"/>
    <x v="3"/>
    <x v="3"/>
  </r>
  <r>
    <s v="JAL-1"/>
    <s v="E1"/>
    <x v="3"/>
    <x v="3"/>
    <x v="0"/>
    <s v="JAL-1E1H &amp; M HENNES &amp; MAURITAZ GBC AB"/>
    <x v="4"/>
    <x v="4"/>
  </r>
  <r>
    <s v="JAL-1"/>
    <s v="F1"/>
    <x v="0"/>
    <x v="0"/>
    <x v="0"/>
    <s v="JAL-1F1C &amp; A BUYING GMBH &amp; CO. KG"/>
    <x v="5"/>
    <x v="5"/>
  </r>
  <r>
    <s v="JAL-1"/>
    <s v="G1"/>
    <x v="3"/>
    <x v="3"/>
    <x v="0"/>
    <s v="JAL-1G1H &amp; M HENNES &amp; MAURITAZ GBC AB"/>
    <x v="6"/>
    <x v="6"/>
  </r>
  <r>
    <s v="JAL-1"/>
    <s v="G2"/>
    <x v="3"/>
    <x v="3"/>
    <x v="0"/>
    <s v="JAL-1G2H &amp; M HENNES &amp; MAURITAZ GBC AB"/>
    <x v="6"/>
    <x v="6"/>
  </r>
  <r>
    <s v="JAL-1"/>
    <s v="G2"/>
    <x v="0"/>
    <x v="0"/>
    <x v="0"/>
    <s v="JAL-1G2C &amp; A BUYING GMBH &amp; CO. KG"/>
    <x v="7"/>
    <x v="7"/>
  </r>
  <r>
    <s v="JAL-2"/>
    <s v="A1"/>
    <x v="0"/>
    <x v="0"/>
    <x v="0"/>
    <s v="JAL-2A1C &amp; A BUYING GMBH &amp; CO. KG"/>
    <x v="8"/>
    <x v="8"/>
  </r>
  <r>
    <s v="JAL-2"/>
    <s v="B1"/>
    <x v="3"/>
    <x v="3"/>
    <x v="0"/>
    <s v="JAL-2B1H &amp; M HENNES &amp; MAURITAZ GBC AB"/>
    <x v="9"/>
    <x v="9"/>
  </r>
  <r>
    <s v="JAL-2"/>
    <s v="B1"/>
    <x v="0"/>
    <x v="0"/>
    <x v="0"/>
    <s v="JAL-2B1C &amp; A BUYING GMBH &amp; CO. KG"/>
    <x v="7"/>
    <x v="10"/>
  </r>
  <r>
    <s v="JAL-2"/>
    <s v="C1"/>
    <x v="0"/>
    <x v="0"/>
    <x v="0"/>
    <s v="JAL-2C1C &amp; A BUYING GMBH &amp; CO. KG"/>
    <x v="0"/>
    <x v="11"/>
  </r>
  <r>
    <s v="JAL-2"/>
    <s v="D1"/>
    <x v="1"/>
    <x v="1"/>
    <x v="0"/>
    <s v="JAL-2D1ASDA STORE LTD."/>
    <x v="1"/>
    <x v="12"/>
  </r>
  <r>
    <s v="JAL-2"/>
    <s v="E1"/>
    <x v="1"/>
    <x v="1"/>
    <x v="0"/>
    <s v="JAL-2E1ASDA STORE LTD."/>
    <x v="1"/>
    <x v="12"/>
  </r>
  <r>
    <s v="JAL-2"/>
    <s v="F1"/>
    <x v="0"/>
    <x v="0"/>
    <x v="0"/>
    <s v="JAL-2F1C &amp; A BUYING GMBH &amp; CO. KG"/>
    <x v="0"/>
    <x v="0"/>
  </r>
  <r>
    <s v="JAL-2"/>
    <s v="G1"/>
    <x v="0"/>
    <x v="0"/>
    <x v="0"/>
    <s v="JAL-2G1C &amp; A BUYING GMBH &amp; CO. KG"/>
    <x v="10"/>
    <x v="13"/>
  </r>
  <r>
    <s v="JAL-2"/>
    <s v="G2"/>
    <x v="1"/>
    <x v="1"/>
    <x v="0"/>
    <s v="JAL-2G2ASDA STORE LTD."/>
    <x v="1"/>
    <x v="12"/>
  </r>
  <r>
    <s v="JAL-2"/>
    <s v="H1"/>
    <x v="3"/>
    <x v="3"/>
    <x v="0"/>
    <s v="JAL-2H1H &amp; M HENNES &amp; MAURITAZ GBC AB"/>
    <x v="4"/>
    <x v="14"/>
  </r>
  <r>
    <s v="JAL-2"/>
    <s v="H2"/>
    <x v="3"/>
    <x v="3"/>
    <x v="0"/>
    <s v="JAL-2H2H &amp; M HENNES &amp; MAURITAZ GBC AB"/>
    <x v="11"/>
    <x v="15"/>
  </r>
  <r>
    <s v="FFL-1"/>
    <s v="A1"/>
    <x v="0"/>
    <x v="0"/>
    <x v="0"/>
    <s v="FFL-1A1C &amp; A BUYING GMBH &amp; CO. KG"/>
    <x v="9"/>
    <x v="16"/>
  </r>
  <r>
    <s v="FFL-1"/>
    <s v="A2"/>
    <x v="0"/>
    <x v="0"/>
    <x v="0"/>
    <s v="FFL-1A2C &amp; A BUYING GMBH &amp; CO. KG"/>
    <x v="9"/>
    <x v="16"/>
  </r>
  <r>
    <s v="FFL-1"/>
    <s v="B1"/>
    <x v="1"/>
    <x v="1"/>
    <x v="0"/>
    <s v="FFL-1B1ASDA STORE LTD."/>
    <x v="12"/>
    <x v="17"/>
  </r>
  <r>
    <s v="FFL-1"/>
    <s v="C1"/>
    <x v="3"/>
    <x v="3"/>
    <x v="0"/>
    <s v="FFL-1C1H &amp; M HENNES &amp; MAURITAZ GBC AB"/>
    <x v="13"/>
    <x v="18"/>
  </r>
  <r>
    <s v="FFL-1"/>
    <s v="D1"/>
    <x v="3"/>
    <x v="3"/>
    <x v="0"/>
    <s v="FFL-1D1H &amp; M HENNES &amp; MAURITAZ GBC AB"/>
    <x v="4"/>
    <x v="19"/>
  </r>
  <r>
    <s v="FFL-1"/>
    <s v="E1"/>
    <x v="0"/>
    <x v="0"/>
    <x v="0"/>
    <s v="FFL-1E1C &amp; A BUYING GMBH &amp; CO. KG"/>
    <x v="9"/>
    <x v="20"/>
  </r>
  <r>
    <s v="FFL-1"/>
    <s v="E1"/>
    <x v="3"/>
    <x v="3"/>
    <x v="0"/>
    <s v="FFL-1E1H &amp; M HENNES &amp; MAURITAZ GBC AB"/>
    <x v="14"/>
    <x v="21"/>
  </r>
  <r>
    <s v="FFL-1"/>
    <s v="E2"/>
    <x v="1"/>
    <x v="1"/>
    <x v="0"/>
    <s v="FFL-1E2ASDA STORE LTD."/>
    <x v="12"/>
    <x v="17"/>
  </r>
  <r>
    <s v="FFL-1"/>
    <s v="F1"/>
    <x v="0"/>
    <x v="0"/>
    <x v="0"/>
    <s v="FFL-1F1C &amp; A BUYING GMBH &amp; CO. KG"/>
    <x v="15"/>
    <x v="22"/>
  </r>
  <r>
    <s v="FFL-1"/>
    <s v="F2"/>
    <x v="0"/>
    <x v="0"/>
    <x v="0"/>
    <s v="FFL-1F2C &amp; A BUYING GMBH &amp; CO. KG"/>
    <x v="15"/>
    <x v="22"/>
  </r>
  <r>
    <s v="FFL-1"/>
    <s v="G1"/>
    <x v="0"/>
    <x v="0"/>
    <x v="0"/>
    <s v="FFL-1G1C &amp; A BUYING GMBH &amp; CO. KG"/>
    <x v="15"/>
    <x v="22"/>
  </r>
  <r>
    <s v="FFL-1"/>
    <s v="G2"/>
    <x v="1"/>
    <x v="1"/>
    <x v="0"/>
    <s v="FFL-1G2ASDA STORE LTD."/>
    <x v="16"/>
    <x v="23"/>
  </r>
  <r>
    <s v="FFL-2"/>
    <s v="A1"/>
    <x v="2"/>
    <x v="2"/>
    <x v="0"/>
    <s v="FFL-2A1VOGUE SOURCING LIMITED"/>
    <x v="17"/>
    <x v="24"/>
  </r>
  <r>
    <s v="FFL-2"/>
    <s v="C1"/>
    <x v="0"/>
    <x v="0"/>
    <x v="0"/>
    <s v="FFL-2C1C &amp; A BUYING GMBH &amp; CO. KG"/>
    <x v="0"/>
    <x v="11"/>
  </r>
  <r>
    <s v="FFL-2"/>
    <s v="D1"/>
    <x v="1"/>
    <x v="1"/>
    <x v="0"/>
    <s v="FFL-2D1ASDA STORE LTD."/>
    <x v="1"/>
    <x v="25"/>
  </r>
  <r>
    <s v="FFL-2"/>
    <s v="D1"/>
    <x v="0"/>
    <x v="0"/>
    <x v="0"/>
    <s v="FFL-2D1C &amp; A BUYING GMBH &amp; CO. KG"/>
    <x v="7"/>
    <x v="26"/>
  </r>
  <r>
    <s v="FFL-2"/>
    <s v="D1"/>
    <x v="3"/>
    <x v="3"/>
    <x v="0"/>
    <s v="FFL-2D1H &amp; M HENNES &amp; MAURITAZ GBC AB"/>
    <x v="4"/>
    <x v="27"/>
  </r>
  <r>
    <s v="FFL-2"/>
    <s v="D2"/>
    <x v="0"/>
    <x v="0"/>
    <x v="0"/>
    <s v="FFL-2D2C &amp; A BUYING GMBH &amp; CO. KG"/>
    <x v="9"/>
    <x v="20"/>
  </r>
  <r>
    <s v="FFL-2"/>
    <s v="E1"/>
    <x v="3"/>
    <x v="3"/>
    <x v="0"/>
    <s v="FFL-2E1H &amp; M HENNES &amp; MAURITAZ GBC AB"/>
    <x v="18"/>
    <x v="28"/>
  </r>
  <r>
    <s v="FFL-2"/>
    <s v="F1"/>
    <x v="3"/>
    <x v="3"/>
    <x v="0"/>
    <s v="FFL-2F1H &amp; M HENNES &amp; MAURITAZ GBC AB"/>
    <x v="3"/>
    <x v="29"/>
  </r>
  <r>
    <s v="FFL-2"/>
    <s v="G1"/>
    <x v="3"/>
    <x v="3"/>
    <x v="0"/>
    <s v="FFL-2G1H &amp; M HENNES &amp; MAURITAZ GBC AB"/>
    <x v="9"/>
    <x v="30"/>
  </r>
  <r>
    <s v="FFL-2"/>
    <s v="G2"/>
    <x v="3"/>
    <x v="3"/>
    <x v="0"/>
    <s v="FFL-2G2H &amp; M HENNES &amp; MAURITAZ GBC AB"/>
    <x v="9"/>
    <x v="30"/>
  </r>
  <r>
    <s v="FFL-3"/>
    <s v="A1"/>
    <x v="0"/>
    <x v="0"/>
    <x v="0"/>
    <s v="FFL-3A1C &amp; A BUYING GMBH &amp; CO. KG"/>
    <x v="14"/>
    <x v="31"/>
  </r>
  <r>
    <s v="FFL-3"/>
    <s v="B1"/>
    <x v="3"/>
    <x v="3"/>
    <x v="0"/>
    <s v="FFL-3B1H &amp; M HENNES &amp; MAURITAZ GBC AB"/>
    <x v="3"/>
    <x v="3"/>
  </r>
  <r>
    <s v="FFL-3"/>
    <s v="C1"/>
    <x v="0"/>
    <x v="0"/>
    <x v="0"/>
    <s v="FFL-3C1C &amp; A BUYING GMBH &amp; CO. KG"/>
    <x v="9"/>
    <x v="16"/>
  </r>
  <r>
    <s v="FFL-3"/>
    <s v="C2"/>
    <x v="1"/>
    <x v="1"/>
    <x v="0"/>
    <s v="FFL-3C2ASDA STORE LTD."/>
    <x v="1"/>
    <x v="32"/>
  </r>
  <r>
    <s v="FFL-3"/>
    <s v="D1"/>
    <x v="1"/>
    <x v="1"/>
    <x v="0"/>
    <s v="FFL-3D1ASDA STORE LTD."/>
    <x v="1"/>
    <x v="32"/>
  </r>
  <r>
    <s v="FFL-3"/>
    <s v="D2"/>
    <x v="1"/>
    <x v="1"/>
    <x v="0"/>
    <s v="FFL-3D2ASDA STORE LTD."/>
    <x v="1"/>
    <x v="32"/>
  </r>
  <r>
    <s v="FFL-3"/>
    <s v="D2"/>
    <x v="2"/>
    <x v="2"/>
    <x v="0"/>
    <s v="FFL-3D2VOGUE SOURCING LIMITED"/>
    <x v="7"/>
    <x v="33"/>
  </r>
  <r>
    <s v="FFL-3"/>
    <s v="E1"/>
    <x v="0"/>
    <x v="0"/>
    <x v="0"/>
    <s v="FFL-3E1C &amp; A BUYING GMBH &amp; CO. KG"/>
    <x v="19"/>
    <x v="34"/>
  </r>
  <r>
    <s v="FFL-3"/>
    <s v="F1"/>
    <x v="3"/>
    <x v="3"/>
    <x v="0"/>
    <s v="FFL-3F1H &amp; M HENNES &amp; MAURITAZ GBC AB"/>
    <x v="6"/>
    <x v="35"/>
  </r>
  <r>
    <s v="FFL-3"/>
    <s v="G1"/>
    <x v="0"/>
    <x v="0"/>
    <x v="0"/>
    <s v="FFL-3G1C &amp; A BUYING GMBH &amp; CO. KG"/>
    <x v="2"/>
    <x v="36"/>
  </r>
  <r>
    <s v="FFL-3"/>
    <s v="G2"/>
    <x v="1"/>
    <x v="1"/>
    <x v="0"/>
    <s v="FFL-3G2ASDA STORE LTD."/>
    <x v="20"/>
    <x v="37"/>
  </r>
  <r>
    <s v="JAL-3"/>
    <s v="A"/>
    <x v="3"/>
    <x v="3"/>
    <x v="0"/>
    <s v="JAL-3AH &amp; M HENNES &amp; MAURITAZ GBC AB"/>
    <x v="4"/>
    <x v="4"/>
  </r>
  <r>
    <s v="JAL-3"/>
    <s v="B"/>
    <x v="3"/>
    <x v="3"/>
    <x v="0"/>
    <s v="JAL-3BH &amp; M HENNES &amp; MAURITAZ GBC AB"/>
    <x v="4"/>
    <x v="4"/>
  </r>
  <r>
    <s v="JAL-3"/>
    <s v="C"/>
    <x v="3"/>
    <x v="3"/>
    <x v="0"/>
    <s v="JAL-3CH &amp; M HENNES &amp; MAURITAZ GBC AB"/>
    <x v="6"/>
    <x v="35"/>
  </r>
  <r>
    <s v="JAL-3"/>
    <s v="E"/>
    <x v="3"/>
    <x v="3"/>
    <x v="0"/>
    <s v="JAL-3EH &amp; M HENNES &amp; MAURITAZ GBC AB"/>
    <x v="4"/>
    <x v="38"/>
  </r>
  <r>
    <s v="JAL-3"/>
    <s v="F"/>
    <x v="3"/>
    <x v="3"/>
    <x v="0"/>
    <s v="JAL-3FH &amp; M HENNES &amp; MAURITAZ GBC AB"/>
    <x v="16"/>
    <x v="39"/>
  </r>
  <r>
    <s v="JAL-3"/>
    <s v="G"/>
    <x v="3"/>
    <x v="3"/>
    <x v="0"/>
    <s v="JAL-3GH &amp; M HENNES &amp; MAURITAZ GBC AB"/>
    <x v="4"/>
    <x v="4"/>
  </r>
  <r>
    <s v="JFL-1"/>
    <s v="A1"/>
    <x v="4"/>
    <x v="4"/>
    <x v="1"/>
    <s v="JFL-1A1BESTSELLER A/S"/>
    <x v="21"/>
    <x v="40"/>
  </r>
  <r>
    <s v="JFL-1"/>
    <s v="A2"/>
    <x v="1"/>
    <x v="1"/>
    <x v="1"/>
    <s v="JFL-1A2ASDA STORE LTD."/>
    <x v="22"/>
    <x v="41"/>
  </r>
  <r>
    <s v="JFL-1"/>
    <s v="B1"/>
    <x v="4"/>
    <x v="4"/>
    <x v="1"/>
    <s v="JFL-1B1BESTSELLER A/S"/>
    <x v="21"/>
    <x v="40"/>
  </r>
  <r>
    <s v="JFL-1"/>
    <s v="B3"/>
    <x v="4"/>
    <x v="4"/>
    <x v="1"/>
    <s v="JFL-1B3BESTSELLER A/S"/>
    <x v="21"/>
    <x v="42"/>
  </r>
  <r>
    <s v="JFL-1"/>
    <s v="C1"/>
    <x v="5"/>
    <x v="5"/>
    <x v="1"/>
    <s v="JFL-1C1MQ MARQET AB"/>
    <x v="23"/>
    <x v="43"/>
  </r>
  <r>
    <s v="JFL-1"/>
    <s v="C2"/>
    <x v="1"/>
    <x v="1"/>
    <x v="1"/>
    <s v="JFL-1C2ASDA STORE LTD."/>
    <x v="1"/>
    <x v="44"/>
  </r>
  <r>
    <s v="JFL-1"/>
    <s v="C3"/>
    <x v="1"/>
    <x v="1"/>
    <x v="1"/>
    <s v="JFL-1C3ASDA STORE LTD."/>
    <x v="24"/>
    <x v="45"/>
  </r>
  <r>
    <s v="JFL-1"/>
    <s v="C3"/>
    <x v="4"/>
    <x v="4"/>
    <x v="1"/>
    <s v="JFL-1C3BESTSELLER A/S"/>
    <x v="25"/>
    <x v="46"/>
  </r>
  <r>
    <s v="JFL-1"/>
    <s v="D1"/>
    <x v="1"/>
    <x v="1"/>
    <x v="1"/>
    <s v="JFL-1D1ASDA STORE LTD."/>
    <x v="16"/>
    <x v="47"/>
  </r>
  <r>
    <s v="JFL-1"/>
    <s v="D2"/>
    <x v="1"/>
    <x v="1"/>
    <x v="1"/>
    <s v="JFL-1D2ASDA STORE LTD."/>
    <x v="16"/>
    <x v="48"/>
  </r>
  <r>
    <s v="JFL-1"/>
    <s v="D3"/>
    <x v="1"/>
    <x v="1"/>
    <x v="1"/>
    <s v="JFL-1D3ASDA STORE LTD."/>
    <x v="26"/>
    <x v="49"/>
  </r>
  <r>
    <s v="JFL-1"/>
    <s v="E1"/>
    <x v="4"/>
    <x v="4"/>
    <x v="1"/>
    <s v="JFL-1E1BESTSELLER A/S"/>
    <x v="21"/>
    <x v="50"/>
  </r>
  <r>
    <s v="JFL-1"/>
    <s v="F1"/>
    <x v="1"/>
    <x v="1"/>
    <x v="1"/>
    <s v="JFL-1F1ASDA STORE LTD."/>
    <x v="1"/>
    <x v="49"/>
  </r>
  <r>
    <s v="JFL-1"/>
    <s v="F2"/>
    <x v="1"/>
    <x v="1"/>
    <x v="1"/>
    <s v="JFL-1F2ASDA STORE LTD."/>
    <x v="22"/>
    <x v="51"/>
  </r>
  <r>
    <s v="JFL-1"/>
    <s v="F3"/>
    <x v="1"/>
    <x v="1"/>
    <x v="1"/>
    <s v="JFL-1F3ASDA STORE LTD."/>
    <x v="26"/>
    <x v="49"/>
  </r>
  <r>
    <s v="JFL-1"/>
    <s v="G1"/>
    <x v="1"/>
    <x v="1"/>
    <x v="1"/>
    <s v="JFL-1G1ASDA STORE LTD."/>
    <x v="27"/>
    <x v="52"/>
  </r>
  <r>
    <s v="JFL-1"/>
    <s v="G2"/>
    <x v="4"/>
    <x v="4"/>
    <x v="1"/>
    <s v="JFL-1G2BESTSELLER A/S"/>
    <x v="25"/>
    <x v="53"/>
  </r>
  <r>
    <s v="JFL-2"/>
    <s v="A1"/>
    <x v="1"/>
    <x v="1"/>
    <x v="1"/>
    <s v="JFL-2A1ASDA STORE LTD."/>
    <x v="1"/>
    <x v="54"/>
  </r>
  <r>
    <s v="JFL-2"/>
    <s v="A2"/>
    <x v="1"/>
    <x v="1"/>
    <x v="1"/>
    <s v="JFL-2A2ASDA STORE LTD."/>
    <x v="1"/>
    <x v="55"/>
  </r>
  <r>
    <s v="JFL-2"/>
    <s v="A3"/>
    <x v="4"/>
    <x v="4"/>
    <x v="1"/>
    <s v="JFL-2A3BESTSELLER A/S"/>
    <x v="25"/>
    <x v="56"/>
  </r>
  <r>
    <s v="JFL-2"/>
    <s v="B1"/>
    <x v="1"/>
    <x v="1"/>
    <x v="1"/>
    <s v="JFL-2B1ASDA STORE LTD."/>
    <x v="1"/>
    <x v="57"/>
  </r>
  <r>
    <s v="JFL-2"/>
    <s v="B2"/>
    <x v="1"/>
    <x v="1"/>
    <x v="1"/>
    <s v="JFL-2B2ASDA STORE LTD."/>
    <x v="14"/>
    <x v="58"/>
  </r>
  <r>
    <s v="JFL-2"/>
    <s v="B3"/>
    <x v="4"/>
    <x v="4"/>
    <x v="1"/>
    <s v="JFL-2B3BESTSELLER A/S"/>
    <x v="28"/>
    <x v="59"/>
  </r>
  <r>
    <s v="JFL-2"/>
    <s v="B3"/>
    <x v="1"/>
    <x v="1"/>
    <x v="1"/>
    <s v="JFL-2B3ASDA STORE LTD."/>
    <x v="1"/>
    <x v="55"/>
  </r>
  <r>
    <s v="JFL-2"/>
    <s v="C1"/>
    <x v="4"/>
    <x v="4"/>
    <x v="1"/>
    <s v="JFL-2C1BESTSELLER A/S"/>
    <x v="25"/>
    <x v="60"/>
  </r>
  <r>
    <s v="JFL-2"/>
    <s v="C1"/>
    <x v="1"/>
    <x v="1"/>
    <x v="1"/>
    <s v="JFL-2C1ASDA STORE LTD."/>
    <x v="11"/>
    <x v="61"/>
  </r>
  <r>
    <s v="JFL-2"/>
    <s v="C3"/>
    <x v="1"/>
    <x v="1"/>
    <x v="1"/>
    <s v="JFL-2C3ASDA STORE LTD."/>
    <x v="1"/>
    <x v="62"/>
  </r>
  <r>
    <s v="JFL-2"/>
    <s v="D1"/>
    <x v="1"/>
    <x v="1"/>
    <x v="1"/>
    <s v="JFL-2D1ASDA STORE LTD."/>
    <x v="14"/>
    <x v="44"/>
  </r>
  <r>
    <s v="JFL-2"/>
    <s v="D3"/>
    <x v="4"/>
    <x v="4"/>
    <x v="1"/>
    <s v="JFL-2D3BESTSELLER A/S"/>
    <x v="29"/>
    <x v="63"/>
  </r>
  <r>
    <s v="JFL-2"/>
    <s v="E1"/>
    <x v="4"/>
    <x v="4"/>
    <x v="1"/>
    <s v="JFL-2E1BESTSELLER A/S"/>
    <x v="21"/>
    <x v="64"/>
  </r>
  <r>
    <s v="JFL-2"/>
    <s v="F1"/>
    <x v="1"/>
    <x v="1"/>
    <x v="1"/>
    <s v="JFL-2F1ASDA STORE LTD."/>
    <x v="30"/>
    <x v="65"/>
  </r>
  <r>
    <s v="JFL-2"/>
    <s v="F1"/>
    <x v="4"/>
    <x v="4"/>
    <x v="1"/>
    <s v="JFL-2F1BESTSELLER A/S"/>
    <x v="25"/>
    <x v="66"/>
  </r>
  <r>
    <s v="JFL-2"/>
    <s v="F3"/>
    <x v="1"/>
    <x v="1"/>
    <x v="1"/>
    <s v="JFL-2F3ASDA STORE LTD."/>
    <x v="31"/>
    <x v="65"/>
  </r>
  <r>
    <s v="JKL-1"/>
    <s v="A1"/>
    <x v="6"/>
    <x v="6"/>
    <x v="2"/>
    <s v="JKL-1A1G-STAR RAW CV"/>
    <x v="21"/>
    <x v="67"/>
  </r>
  <r>
    <s v="JKL-1"/>
    <s v="A2"/>
    <x v="1"/>
    <x v="1"/>
    <x v="2"/>
    <s v="JKL-1A2ASDA STORE LTD."/>
    <x v="32"/>
    <x v="68"/>
  </r>
  <r>
    <s v="JKL-1"/>
    <s v="B1"/>
    <x v="7"/>
    <x v="7"/>
    <x v="2"/>
    <s v="JKL-1B1TOM TAILOR SOURCING LTD."/>
    <x v="7"/>
    <x v="69"/>
  </r>
  <r>
    <s v="JKL-1"/>
    <s v="C1"/>
    <x v="7"/>
    <x v="7"/>
    <x v="2"/>
    <s v="JKL-1C1TOM TAILOR SOURCING LTD."/>
    <x v="33"/>
    <x v="70"/>
  </r>
  <r>
    <s v="JKL-1"/>
    <s v="C1"/>
    <x v="8"/>
    <x v="8"/>
    <x v="2"/>
    <s v="JKL-1C1ITX TRADING SA"/>
    <x v="9"/>
    <x v="71"/>
  </r>
  <r>
    <s v="JKL-1"/>
    <s v="C2"/>
    <x v="8"/>
    <x v="8"/>
    <x v="2"/>
    <s v="JKL-1C2ITX TRADING SA"/>
    <x v="9"/>
    <x v="71"/>
  </r>
  <r>
    <s v="JKL-1"/>
    <s v="D1"/>
    <x v="9"/>
    <x v="9"/>
    <x v="2"/>
    <s v="JKL-1D1GUESS EUROPE SAGL"/>
    <x v="34"/>
    <x v="72"/>
  </r>
  <r>
    <s v="JKL-1"/>
    <s v="E1"/>
    <x v="7"/>
    <x v="7"/>
    <x v="2"/>
    <s v="JKL-1E1TOM TAILOR SOURCING LTD."/>
    <x v="35"/>
    <x v="73"/>
  </r>
  <r>
    <s v="JKL-1"/>
    <s v="F1"/>
    <x v="10"/>
    <x v="10"/>
    <x v="2"/>
    <s v="JKL-1F1HUGO BOSS AG"/>
    <x v="36"/>
    <x v="74"/>
  </r>
  <r>
    <s v="JKL-1"/>
    <s v="F2"/>
    <x v="7"/>
    <x v="7"/>
    <x v="2"/>
    <s v="JKL-1F2TOM TAILOR SOURCING LTD."/>
    <x v="37"/>
    <x v="75"/>
  </r>
  <r>
    <s v="JKL-2"/>
    <s v="A1"/>
    <x v="11"/>
    <x v="11"/>
    <x v="2"/>
    <s v="JKL-2A1PUMA"/>
    <x v="17"/>
    <x v="76"/>
  </r>
  <r>
    <s v="JKL-2"/>
    <s v="A2"/>
    <x v="6"/>
    <x v="6"/>
    <x v="2"/>
    <s v="JKL-2A2G-STAR RAW CV"/>
    <x v="21"/>
    <x v="77"/>
  </r>
  <r>
    <s v="JKL-2"/>
    <s v="B1"/>
    <x v="10"/>
    <x v="10"/>
    <x v="2"/>
    <s v="JKL-2B1HUGO BOSS AG"/>
    <x v="6"/>
    <x v="78"/>
  </r>
  <r>
    <s v="JKL-2"/>
    <s v="B2"/>
    <x v="8"/>
    <x v="8"/>
    <x v="2"/>
    <s v="JKL-2B2ITX TRADING SA"/>
    <x v="9"/>
    <x v="71"/>
  </r>
  <r>
    <s v="JKL-2"/>
    <s v="C1"/>
    <x v="8"/>
    <x v="8"/>
    <x v="2"/>
    <s v="JKL-2C1ITX TRADING SA"/>
    <x v="9"/>
    <x v="71"/>
  </r>
  <r>
    <s v="JKL-2"/>
    <s v="D1"/>
    <x v="1"/>
    <x v="1"/>
    <x v="2"/>
    <s v="JKL-2D1ASDA STORE LTD."/>
    <x v="38"/>
    <x v="79"/>
  </r>
  <r>
    <s v="JKL-2"/>
    <s v="D1"/>
    <x v="10"/>
    <x v="10"/>
    <x v="2"/>
    <s v="JKL-2D1HUGO BOSS AG"/>
    <x v="29"/>
    <x v="80"/>
  </r>
  <r>
    <s v="JKL-2"/>
    <s v="E1"/>
    <x v="11"/>
    <x v="11"/>
    <x v="2"/>
    <s v="JKL-2E1PUMA"/>
    <x v="39"/>
    <x v="81"/>
  </r>
  <r>
    <s v="JKL-2"/>
    <s v="F1"/>
    <x v="11"/>
    <x v="11"/>
    <x v="2"/>
    <s v="JKL-2F1PUMA"/>
    <x v="17"/>
    <x v="82"/>
  </r>
  <r>
    <s v="JKL-3"/>
    <s v="A1"/>
    <x v="10"/>
    <x v="10"/>
    <x v="2"/>
    <s v="JKL-3A1HUGO BOSS AG"/>
    <x v="40"/>
    <x v="83"/>
  </r>
  <r>
    <s v="JKL-3"/>
    <s v="B2"/>
    <x v="7"/>
    <x v="7"/>
    <x v="2"/>
    <s v="JKL-3B2TOM TAILOR SOURCING LTD."/>
    <x v="41"/>
    <x v="84"/>
  </r>
  <r>
    <s v="JKL-3"/>
    <s v="C1"/>
    <x v="10"/>
    <x v="10"/>
    <x v="2"/>
    <s v="JKL-3C1HUGO BOSS AG"/>
    <x v="29"/>
    <x v="85"/>
  </r>
  <r>
    <s v="JKL-3"/>
    <s v="C2"/>
    <x v="8"/>
    <x v="8"/>
    <x v="2"/>
    <s v="JKL-3C2ITX TRADING SA"/>
    <x v="9"/>
    <x v="71"/>
  </r>
  <r>
    <s v="JKL-3"/>
    <s v="D1"/>
    <x v="10"/>
    <x v="10"/>
    <x v="2"/>
    <s v="JKL-3D1HUGO BOSS AG"/>
    <x v="42"/>
    <x v="86"/>
  </r>
  <r>
    <s v="JKL-3"/>
    <s v="D1"/>
    <x v="8"/>
    <x v="8"/>
    <x v="2"/>
    <s v="JKL-3D1ITX TRADING SA"/>
    <x v="9"/>
    <x v="71"/>
  </r>
  <r>
    <s v="JKL-3"/>
    <s v="E1"/>
    <x v="11"/>
    <x v="11"/>
    <x v="2"/>
    <s v="JKL-3E1PUMA"/>
    <x v="17"/>
    <x v="87"/>
  </r>
  <r>
    <s v="JKL-3"/>
    <s v="F1"/>
    <x v="11"/>
    <x v="11"/>
    <x v="2"/>
    <s v="JKL-3F1PUMA"/>
    <x v="17"/>
    <x v="88"/>
  </r>
  <r>
    <s v="JKL-3"/>
    <s v="F2"/>
    <x v="9"/>
    <x v="9"/>
    <x v="2"/>
    <s v="JKL-3F2GUESS EUROPE SAGL"/>
    <x v="43"/>
    <x v="89"/>
  </r>
  <r>
    <s v="JKL-3"/>
    <s v="F2"/>
    <x v="1"/>
    <x v="1"/>
    <x v="2"/>
    <s v="JKL-3F2ASDA STORE LTD."/>
    <x v="39"/>
    <x v="90"/>
  </r>
  <r>
    <s v="JKL-4"/>
    <s v="A1"/>
    <x v="7"/>
    <x v="7"/>
    <x v="2"/>
    <s v="JKL-4A1TOM TAILOR SOURCING LTD."/>
    <x v="44"/>
    <x v="91"/>
  </r>
  <r>
    <s v="JKL-4"/>
    <s v="B1"/>
    <x v="11"/>
    <x v="11"/>
    <x v="2"/>
    <s v="JKL-4B1PUMA"/>
    <x v="39"/>
    <x v="92"/>
  </r>
  <r>
    <s v="JKL-4"/>
    <s v="B2"/>
    <x v="11"/>
    <x v="11"/>
    <x v="2"/>
    <s v="JKL-4B2PUMA"/>
    <x v="39"/>
    <x v="93"/>
  </r>
  <r>
    <s v="JKL-4"/>
    <s v="B2"/>
    <x v="1"/>
    <x v="1"/>
    <x v="2"/>
    <s v="JKL-4B2ASDA STORE LTD."/>
    <x v="1"/>
    <x v="94"/>
  </r>
  <r>
    <s v="JKL-4"/>
    <s v="C1"/>
    <x v="8"/>
    <x v="8"/>
    <x v="2"/>
    <s v="JKL-4C1ITX TRADING SA"/>
    <x v="11"/>
    <x v="71"/>
  </r>
  <r>
    <s v="JKL-4"/>
    <s v="C2"/>
    <x v="10"/>
    <x v="10"/>
    <x v="2"/>
    <s v="JKL-4C2HUGO BOSS AG"/>
    <x v="36"/>
    <x v="95"/>
  </r>
  <r>
    <s v="JKL-4"/>
    <s v="D1"/>
    <x v="9"/>
    <x v="9"/>
    <x v="2"/>
    <s v="JKL-4D1GUESS EUROPE SAGL"/>
    <x v="34"/>
    <x v="96"/>
  </r>
  <r>
    <s v="JKL-4"/>
    <s v="D2"/>
    <x v="12"/>
    <x v="12"/>
    <x v="2"/>
    <s v="JKL-4D2NEXT SOURCING LTD."/>
    <x v="25"/>
    <x v="97"/>
  </r>
  <r>
    <s v="JKL-4"/>
    <s v="E1"/>
    <x v="11"/>
    <x v="11"/>
    <x v="2"/>
    <s v="JKL-4E1PUMA"/>
    <x v="39"/>
    <x v="98"/>
  </r>
  <r>
    <s v="JKL-4"/>
    <s v="E2"/>
    <x v="12"/>
    <x v="12"/>
    <x v="2"/>
    <s v="JKL-4E2NEXT SOURCING LTD."/>
    <x v="25"/>
    <x v="97"/>
  </r>
  <r>
    <s v="JKL-4"/>
    <s v="F1"/>
    <x v="11"/>
    <x v="11"/>
    <x v="2"/>
    <s v="JKL-4F1PUMA"/>
    <x v="17"/>
    <x v="99"/>
  </r>
  <r>
    <s v="JKL-4"/>
    <s v="F2"/>
    <x v="8"/>
    <x v="8"/>
    <x v="2"/>
    <s v="JKL-4F2ITX TRADING SA"/>
    <x v="11"/>
    <x v="71"/>
  </r>
  <r>
    <s v="JKL-5"/>
    <s v="A1"/>
    <x v="13"/>
    <x v="13"/>
    <x v="2"/>
    <s v="JKL-5A1Ralph Lauren Corporation"/>
    <x v="41"/>
    <x v="100"/>
  </r>
  <r>
    <s v="JKL-5"/>
    <s v="B1"/>
    <x v="1"/>
    <x v="1"/>
    <x v="2"/>
    <s v="JKL-5B1ASDA STORE LTD."/>
    <x v="13"/>
    <x v="101"/>
  </r>
  <r>
    <s v="JKL-5"/>
    <s v="B2"/>
    <x v="10"/>
    <x v="10"/>
    <x v="2"/>
    <s v="JKL-5B2HUGO BOSS AG"/>
    <x v="36"/>
    <x v="102"/>
  </r>
  <r>
    <s v="JKL-5"/>
    <s v="C1"/>
    <x v="1"/>
    <x v="1"/>
    <x v="2"/>
    <s v="JKL-5C1ASDA STORE LTD."/>
    <x v="1"/>
    <x v="101"/>
  </r>
  <r>
    <s v="JKL-5"/>
    <s v="C2"/>
    <x v="8"/>
    <x v="8"/>
    <x v="2"/>
    <s v="JKL-5C2ITX TRADING SA"/>
    <x v="11"/>
    <x v="71"/>
  </r>
  <r>
    <s v="JKL-5"/>
    <s v="D1"/>
    <x v="10"/>
    <x v="10"/>
    <x v="2"/>
    <s v="JKL-5D1HUGO BOSS AG"/>
    <x v="42"/>
    <x v="103"/>
  </r>
  <r>
    <s v="JKL-5"/>
    <s v="D1"/>
    <x v="13"/>
    <x v="13"/>
    <x v="2"/>
    <s v="JKL-5D1Ralph Lauren Corporation"/>
    <x v="45"/>
    <x v="104"/>
  </r>
  <r>
    <s v="JKL-5"/>
    <s v="D2"/>
    <x v="7"/>
    <x v="7"/>
    <x v="2"/>
    <s v="JKL-5D2TOM TAILOR SOURCING LTD."/>
    <x v="44"/>
    <x v="105"/>
  </r>
  <r>
    <s v="JKL-5"/>
    <s v="E1"/>
    <x v="11"/>
    <x v="11"/>
    <x v="2"/>
    <s v="JKL-5E1PUMA"/>
    <x v="46"/>
    <x v="106"/>
  </r>
  <r>
    <s v="JKL-5"/>
    <s v="E1"/>
    <x v="7"/>
    <x v="7"/>
    <x v="2"/>
    <s v="JKL-5E1TOM TAILOR SOURCING LTD."/>
    <x v="35"/>
    <x v="107"/>
  </r>
  <r>
    <s v="JKL-5"/>
    <s v="F1"/>
    <x v="11"/>
    <x v="11"/>
    <x v="2"/>
    <s v="JKL-5F1PUMA"/>
    <x v="7"/>
    <x v="108"/>
  </r>
  <r>
    <s v="JKL-5"/>
    <s v="F1"/>
    <x v="7"/>
    <x v="7"/>
    <x v="2"/>
    <s v="JKL-5F1TOM TAILOR SOURCING LTD."/>
    <x v="35"/>
    <x v="109"/>
  </r>
  <r>
    <s v="JKL-5"/>
    <s v="F2"/>
    <x v="9"/>
    <x v="9"/>
    <x v="2"/>
    <s v="JKL-5F2GUESS EUROPE SAGL"/>
    <x v="34"/>
    <x v="110"/>
  </r>
  <r>
    <s v="DBL"/>
    <s v="A1"/>
    <x v="11"/>
    <x v="11"/>
    <x v="2"/>
    <s v="DBLA1PUMA"/>
    <x v="17"/>
    <x v="111"/>
  </r>
  <r>
    <s v="DBL"/>
    <s v="B1"/>
    <x v="9"/>
    <x v="9"/>
    <x v="2"/>
    <s v="DBLB1GUESS EUROPE SAGL"/>
    <x v="34"/>
    <x v="112"/>
  </r>
  <r>
    <s v="DBL"/>
    <s v="C1"/>
    <x v="9"/>
    <x v="9"/>
    <x v="2"/>
    <s v="DBLC1GUESS EUROPE SAGL"/>
    <x v="34"/>
    <x v="113"/>
  </r>
  <r>
    <s v="DBL"/>
    <s v="C1"/>
    <x v="6"/>
    <x v="6"/>
    <x v="2"/>
    <s v="DBLC1G-STAR RAW CV"/>
    <x v="3"/>
    <x v="114"/>
  </r>
  <r>
    <s v="DBL"/>
    <s v="C2"/>
    <x v="6"/>
    <x v="6"/>
    <x v="2"/>
    <s v="DBLC2G-STAR RAW CV"/>
    <x v="21"/>
    <x v="115"/>
  </r>
  <r>
    <s v="DBL"/>
    <s v="C2"/>
    <x v="7"/>
    <x v="7"/>
    <x v="2"/>
    <s v="DBLC2TOM TAILOR SOURCING LTD."/>
    <x v="7"/>
    <x v="69"/>
  </r>
  <r>
    <s v="DBL"/>
    <s v="D1"/>
    <x v="12"/>
    <x v="12"/>
    <x v="2"/>
    <s v="DBLD1NEXT SOURCING LTD."/>
    <x v="41"/>
    <x v="116"/>
  </r>
  <r>
    <s v="DBL"/>
    <s v="D2"/>
    <x v="7"/>
    <x v="7"/>
    <x v="2"/>
    <s v="DBLD2TOM TAILOR SOURCING LTD."/>
    <x v="33"/>
    <x v="117"/>
  </r>
  <r>
    <s v="DBL"/>
    <s v="E1"/>
    <x v="8"/>
    <x v="8"/>
    <x v="2"/>
    <s v="DBLE1ITX TRADING SA"/>
    <x v="11"/>
    <x v="71"/>
  </r>
  <r>
    <s v="DBL"/>
    <s v="E2"/>
    <x v="9"/>
    <x v="9"/>
    <x v="2"/>
    <s v="DBLE2GUESS EUROPE SAGL"/>
    <x v="34"/>
    <x v="118"/>
  </r>
  <r>
    <s v="DBL"/>
    <s v="F1"/>
    <x v="8"/>
    <x v="8"/>
    <x v="2"/>
    <s v="DBLF1ITX TRADING SA"/>
    <x v="11"/>
    <x v="71"/>
  </r>
  <r>
    <s v="DBL"/>
    <s v="F2"/>
    <x v="11"/>
    <x v="11"/>
    <x v="2"/>
    <s v="DBLF2PUMA"/>
    <x v="39"/>
    <x v="119"/>
  </r>
  <r>
    <s v="DBL"/>
    <s v="F2"/>
    <x v="7"/>
    <x v="7"/>
    <x v="2"/>
    <s v="DBLF2TOM TAILOR SOURCING LTD."/>
    <x v="7"/>
    <x v="120"/>
  </r>
  <r>
    <s v="MFL"/>
    <s v="A1"/>
    <x v="1"/>
    <x v="1"/>
    <x v="3"/>
    <s v="MFLA1ASDA STORE LTD."/>
    <x v="3"/>
    <x v="121"/>
  </r>
  <r>
    <s v="MFL"/>
    <s v="A2"/>
    <x v="1"/>
    <x v="1"/>
    <x v="3"/>
    <s v="MFLA2ASDA STORE LTD."/>
    <x v="3"/>
    <x v="121"/>
  </r>
  <r>
    <s v="MFL"/>
    <s v="B1"/>
    <x v="1"/>
    <x v="1"/>
    <x v="3"/>
    <s v="MFLB1ASDA STORE LTD."/>
    <x v="3"/>
    <x v="121"/>
  </r>
  <r>
    <s v="MFL"/>
    <s v="B2"/>
    <x v="1"/>
    <x v="1"/>
    <x v="3"/>
    <s v="MFLB2ASDA STORE LTD."/>
    <x v="1"/>
    <x v="122"/>
  </r>
  <r>
    <s v="MFL"/>
    <s v="C1"/>
    <x v="14"/>
    <x v="14"/>
    <x v="3"/>
    <s v="MFLC1NEW FRONTIER"/>
    <x v="23"/>
    <x v="123"/>
  </r>
  <r>
    <s v="MFL"/>
    <s v="C2"/>
    <x v="1"/>
    <x v="1"/>
    <x v="3"/>
    <s v="MFLC2ASDA STORE LTD."/>
    <x v="3"/>
    <x v="121"/>
  </r>
  <r>
    <s v="MFL-1"/>
    <s v="A1"/>
    <x v="15"/>
    <x v="15"/>
    <x v="3"/>
    <s v="MFL-1A1VF CORPORATION"/>
    <x v="47"/>
    <x v="124"/>
  </r>
  <r>
    <s v="MFL-1"/>
    <s v="A2"/>
    <x v="15"/>
    <x v="15"/>
    <x v="3"/>
    <s v="MFL-1A2VF CORPORATION"/>
    <x v="47"/>
    <x v="125"/>
  </r>
  <r>
    <s v="MFL-1"/>
    <s v="B1"/>
    <x v="11"/>
    <x v="11"/>
    <x v="3"/>
    <s v="MFL-1B1PUMA"/>
    <x v="39"/>
    <x v="126"/>
  </r>
  <r>
    <s v="MFL-1"/>
    <s v="D2"/>
    <x v="15"/>
    <x v="15"/>
    <x v="3"/>
    <s v="MFL-1D2VF CORPORATION"/>
    <x v="48"/>
    <x v="124"/>
  </r>
  <r>
    <s v="MFL-1"/>
    <s v="E1"/>
    <x v="11"/>
    <x v="11"/>
    <x v="3"/>
    <s v="MFL-1E1PUMA"/>
    <x v="46"/>
    <x v="127"/>
  </r>
  <r>
    <s v="MFL-1"/>
    <s v="E1"/>
    <x v="15"/>
    <x v="15"/>
    <x v="3"/>
    <s v="MFL-1E1VF CORPORATION"/>
    <x v="4"/>
    <x v="128"/>
  </r>
  <r>
    <s v="MFL-1"/>
    <s v="F1"/>
    <x v="15"/>
    <x v="15"/>
    <x v="3"/>
    <s v="MFL-1F1VF CORPORATION"/>
    <x v="36"/>
    <x v="129"/>
  </r>
  <r>
    <s v="MFL-1"/>
    <s v="G1"/>
    <x v="15"/>
    <x v="15"/>
    <x v="3"/>
    <s v="MFL-1G1VF CORPORATION"/>
    <x v="49"/>
    <x v="130"/>
  </r>
  <r>
    <s v="MFL-1"/>
    <s v="H1"/>
    <x v="15"/>
    <x v="15"/>
    <x v="3"/>
    <s v="MFL-1H1VF CORPORATION"/>
    <x v="42"/>
    <x v="131"/>
  </r>
  <r>
    <s v="MFL-1"/>
    <s v="H2"/>
    <x v="15"/>
    <x v="15"/>
    <x v="3"/>
    <s v="MFL-1H2VF CORPORATION"/>
    <x v="50"/>
    <x v="132"/>
  </r>
  <r>
    <s v="MFL-2"/>
    <s v="A1"/>
    <x v="15"/>
    <x v="15"/>
    <x v="3"/>
    <s v="MFL-2A1VF CORPORATION"/>
    <x v="47"/>
    <x v="125"/>
  </r>
  <r>
    <s v="MFL-2"/>
    <s v="A2"/>
    <x v="15"/>
    <x v="15"/>
    <x v="3"/>
    <s v="MFL-2A2VF CORPORATION"/>
    <x v="51"/>
    <x v="133"/>
  </r>
  <r>
    <s v="MFL-2"/>
    <s v="B1"/>
    <x v="15"/>
    <x v="15"/>
    <x v="3"/>
    <s v="MFL-2B1VF CORPORATION"/>
    <x v="18"/>
    <x v="134"/>
  </r>
  <r>
    <s v="MFL-2"/>
    <s v="D2"/>
    <x v="1"/>
    <x v="1"/>
    <x v="3"/>
    <s v="MFL-2D2ASDA STORE LTD."/>
    <x v="1"/>
    <x v="135"/>
  </r>
  <r>
    <s v="MFL-2"/>
    <s v="E1"/>
    <x v="15"/>
    <x v="15"/>
    <x v="3"/>
    <s v="MFL-2E1VF CORPORATION"/>
    <x v="52"/>
    <x v="136"/>
  </r>
  <r>
    <s v="MFL-2"/>
    <s v="F1"/>
    <x v="14"/>
    <x v="14"/>
    <x v="3"/>
    <s v="MFL-2F1NEW FRONTIER"/>
    <x v="37"/>
    <x v="137"/>
  </r>
  <r>
    <s v="MFL-2"/>
    <s v="G1"/>
    <x v="15"/>
    <x v="15"/>
    <x v="3"/>
    <s v="MFL-2G1VF CORPORATION"/>
    <x v="6"/>
    <x v="138"/>
  </r>
  <r>
    <s v="MFL-2"/>
    <s v="H1"/>
    <x v="11"/>
    <x v="11"/>
    <x v="3"/>
    <s v="MFL-2H1PUMA"/>
    <x v="39"/>
    <x v="139"/>
  </r>
  <r>
    <s v="MFL-2"/>
    <s v="H2"/>
    <x v="15"/>
    <x v="15"/>
    <x v="3"/>
    <s v="MFL-2H2VF CORPORATION"/>
    <x v="36"/>
    <x v="140"/>
  </r>
  <r>
    <s v="MFL-3"/>
    <s v="A1"/>
    <x v="15"/>
    <x v="15"/>
    <x v="3"/>
    <s v="MFL-3A1VF CORPORATION"/>
    <x v="6"/>
    <x v="141"/>
  </r>
  <r>
    <s v="MFL-3"/>
    <s v="A2"/>
    <x v="15"/>
    <x v="15"/>
    <x v="3"/>
    <s v="MFL-3A2VF CORPORATION"/>
    <x v="6"/>
    <x v="142"/>
  </r>
  <r>
    <s v="MFL-3"/>
    <s v="B1"/>
    <x v="11"/>
    <x v="11"/>
    <x v="3"/>
    <s v="MFL-3B1PUMA"/>
    <x v="39"/>
    <x v="143"/>
  </r>
  <r>
    <s v="MFL-3"/>
    <s v="C1"/>
    <x v="15"/>
    <x v="15"/>
    <x v="3"/>
    <s v="MFL-3C1VF CORPORATION"/>
    <x v="50"/>
    <x v="144"/>
  </r>
  <r>
    <s v="MFL-3"/>
    <s v="D1"/>
    <x v="11"/>
    <x v="11"/>
    <x v="3"/>
    <s v="MFL-3D1PUMA"/>
    <x v="7"/>
    <x v="145"/>
  </r>
  <r>
    <s v="MFL-3"/>
    <s v="D1"/>
    <x v="15"/>
    <x v="15"/>
    <x v="3"/>
    <s v="MFL-3D1VF CORPORATION"/>
    <x v="51"/>
    <x v="146"/>
  </r>
  <r>
    <s v="MFL-3"/>
    <s v="E1"/>
    <x v="15"/>
    <x v="15"/>
    <x v="3"/>
    <s v="MFL-3E1VF CORPORATION"/>
    <x v="47"/>
    <x v="125"/>
  </r>
  <r>
    <s v="MFL-3"/>
    <s v="F1"/>
    <x v="11"/>
    <x v="11"/>
    <x v="3"/>
    <s v="MFL-3F1PUMA"/>
    <x v="17"/>
    <x v="147"/>
  </r>
  <r>
    <s v="MFL-3"/>
    <s v="F1"/>
    <x v="15"/>
    <x v="15"/>
    <x v="3"/>
    <s v="MFL-3F1VF CORPORATION"/>
    <x v="50"/>
    <x v="148"/>
  </r>
  <r>
    <s v="MFL-3"/>
    <s v="H1"/>
    <x v="15"/>
    <x v="15"/>
    <x v="3"/>
    <s v="MFL-3H1VF CORPORATION"/>
    <x v="50"/>
    <x v="149"/>
  </r>
  <r>
    <s v="MFL-4"/>
    <s v="B2"/>
    <x v="15"/>
    <x v="15"/>
    <x v="3"/>
    <s v="MFL-4B2VF CORPORATION"/>
    <x v="6"/>
    <x v="150"/>
  </r>
  <r>
    <s v="MFL-4"/>
    <s v="C2"/>
    <x v="15"/>
    <x v="15"/>
    <x v="3"/>
    <s v="MFL-4C2VF CORPORATION"/>
    <x v="4"/>
    <x v="125"/>
  </r>
  <r>
    <s v="MFL-4"/>
    <s v="E1"/>
    <x v="11"/>
    <x v="11"/>
    <x v="3"/>
    <s v="MFL-4E1PUMA"/>
    <x v="17"/>
    <x v="151"/>
  </r>
  <r>
    <s v="MFL-4"/>
    <s v="F1"/>
    <x v="11"/>
    <x v="11"/>
    <x v="3"/>
    <s v="MFL-4F1PUMA"/>
    <x v="17"/>
    <x v="151"/>
  </r>
  <r>
    <s v="MFL-4"/>
    <s v="G1"/>
    <x v="15"/>
    <x v="15"/>
    <x v="3"/>
    <s v="MFL-4G1VF CORPORATION"/>
    <x v="36"/>
    <x v="152"/>
  </r>
  <r>
    <s v="MFL-4"/>
    <s v="G2"/>
    <x v="15"/>
    <x v="15"/>
    <x v="3"/>
    <s v="MFL-4G2VF CORPORATION"/>
    <x v="6"/>
    <x v="153"/>
  </r>
  <r>
    <s v="MFL-4"/>
    <s v="H1"/>
    <x v="11"/>
    <x v="11"/>
    <x v="3"/>
    <s v="MFL-4H1PUMA"/>
    <x v="7"/>
    <x v="154"/>
  </r>
  <r>
    <s v="MFL-4"/>
    <s v="H2"/>
    <x v="15"/>
    <x v="15"/>
    <x v="3"/>
    <s v="MFL-4H2VF CORPORATION"/>
    <x v="50"/>
    <x v="155"/>
  </r>
  <r>
    <s v="FFL2-1"/>
    <s v="A"/>
    <x v="3"/>
    <x v="3"/>
    <x v="4"/>
    <s v="FFL2-1AH &amp; M HENNES &amp; MAURITAZ GBC AB"/>
    <x v="6"/>
    <x v="156"/>
  </r>
  <r>
    <s v="FFL2-1"/>
    <s v="B"/>
    <x v="3"/>
    <x v="3"/>
    <x v="4"/>
    <s v="FFL2-1BH &amp; M HENNES &amp; MAURITAZ GBC AB"/>
    <x v="1"/>
    <x v="157"/>
  </r>
  <r>
    <s v="FFL2-1"/>
    <s v="C"/>
    <x v="3"/>
    <x v="3"/>
    <x v="4"/>
    <s v="FFL2-1CH &amp; M HENNES &amp; MAURITAZ GBC AB"/>
    <x v="9"/>
    <x v="158"/>
  </r>
  <r>
    <s v="FFL2-1"/>
    <s v="D"/>
    <x v="3"/>
    <x v="3"/>
    <x v="4"/>
    <s v="FFL2-1DH &amp; M HENNES &amp; MAURITAZ GBC AB"/>
    <x v="6"/>
    <x v="158"/>
  </r>
  <r>
    <s v="FFL2-1"/>
    <s v="E"/>
    <x v="3"/>
    <x v="3"/>
    <x v="4"/>
    <s v="FFL2-1EH &amp; M HENNES &amp; MAURITAZ GBC AB"/>
    <x v="10"/>
    <x v="159"/>
  </r>
  <r>
    <s v="FFL2-1"/>
    <s v="F"/>
    <x v="3"/>
    <x v="3"/>
    <x v="4"/>
    <s v="FFL2-1FH &amp; M HENNES &amp; MAURITAZ GBC AB"/>
    <x v="9"/>
    <x v="160"/>
  </r>
  <r>
    <s v="FFL2-1"/>
    <s v="G"/>
    <x v="3"/>
    <x v="3"/>
    <x v="4"/>
    <s v="FFL2-1GH &amp; M HENNES &amp; MAURITAZ GBC AB"/>
    <x v="10"/>
    <x v="159"/>
  </r>
  <r>
    <s v="FFL2-1"/>
    <s v="H"/>
    <x v="0"/>
    <x v="0"/>
    <x v="4"/>
    <s v="FFL2-1HC &amp; A BUYING GMBH &amp; CO. KG"/>
    <x v="8"/>
    <x v="161"/>
  </r>
  <r>
    <s v="FFL2-1"/>
    <s v="I"/>
    <x v="3"/>
    <x v="3"/>
    <x v="4"/>
    <s v="FFL2-1IH &amp; M HENNES &amp; MAURITAZ GBC AB"/>
    <x v="18"/>
    <x v="162"/>
  </r>
  <r>
    <s v="FFL2-1"/>
    <s v="J"/>
    <x v="3"/>
    <x v="3"/>
    <x v="4"/>
    <s v="FFL2-1JH &amp; M HENNES &amp; MAURITAZ GBC AB"/>
    <x v="10"/>
    <x v="159"/>
  </r>
  <r>
    <s v="FFL2-1"/>
    <s v="K"/>
    <x v="3"/>
    <x v="3"/>
    <x v="4"/>
    <s v="FFL2-1KH &amp; M HENNES &amp; MAURITAZ GBC AB"/>
    <x v="16"/>
    <x v="163"/>
  </r>
  <r>
    <s v="FFL2-2"/>
    <s v="A"/>
    <x v="3"/>
    <x v="3"/>
    <x v="4"/>
    <s v="FFL2-2AH &amp; M HENNES &amp; MAURITAZ GBC AB"/>
    <x v="3"/>
    <x v="164"/>
  </r>
  <r>
    <s v="FFL2-2"/>
    <s v="B"/>
    <x v="3"/>
    <x v="3"/>
    <x v="4"/>
    <s v="FFL2-2BH &amp; M HENNES &amp; MAURITAZ GBC AB"/>
    <x v="9"/>
    <x v="165"/>
  </r>
  <r>
    <s v="FFL2-2"/>
    <s v="C"/>
    <x v="3"/>
    <x v="3"/>
    <x v="4"/>
    <s v="FFL2-2CH &amp; M HENNES &amp; MAURITAZ GBC AB"/>
    <x v="3"/>
    <x v="166"/>
  </r>
  <r>
    <s v="FFL2-2"/>
    <s v="D"/>
    <x v="3"/>
    <x v="3"/>
    <x v="4"/>
    <s v="FFL2-2DH &amp; M HENNES &amp; MAURITAZ GBC AB"/>
    <x v="11"/>
    <x v="167"/>
  </r>
  <r>
    <s v="FFL2-2"/>
    <s v="E"/>
    <x v="3"/>
    <x v="3"/>
    <x v="4"/>
    <s v="FFL2-2EH &amp; M HENNES &amp; MAURITAZ GBC AB"/>
    <x v="4"/>
    <x v="168"/>
  </r>
  <r>
    <s v="FFL2-2"/>
    <s v="F"/>
    <x v="3"/>
    <x v="3"/>
    <x v="4"/>
    <s v="FFL2-2FH &amp; M HENNES &amp; MAURITAZ GBC AB"/>
    <x v="11"/>
    <x v="167"/>
  </r>
  <r>
    <s v="FFL2-2"/>
    <s v="G"/>
    <x v="3"/>
    <x v="3"/>
    <x v="4"/>
    <s v="FFL2-2GH &amp; M HENNES &amp; MAURITAZ GBC AB"/>
    <x v="4"/>
    <x v="168"/>
  </r>
  <r>
    <s v="FFL2-2"/>
    <s v="H"/>
    <x v="3"/>
    <x v="3"/>
    <x v="4"/>
    <s v="FFL2-2HH &amp; M HENNES &amp; MAURITAZ GBC AB"/>
    <x v="53"/>
    <x v="169"/>
  </r>
  <r>
    <s v="FFL2-2"/>
    <s v="I"/>
    <x v="3"/>
    <x v="3"/>
    <x v="4"/>
    <s v="FFL2-2IH &amp; M HENNES &amp; MAURITAZ GBC AB"/>
    <x v="6"/>
    <x v="170"/>
  </r>
  <r>
    <s v="FFL2-2"/>
    <s v="J"/>
    <x v="3"/>
    <x v="3"/>
    <x v="4"/>
    <s v="FFL2-2JH &amp; M HENNES &amp; MAURITAZ GBC AB"/>
    <x v="54"/>
    <x v="171"/>
  </r>
  <r>
    <s v="FFL2-2"/>
    <s v="K"/>
    <x v="3"/>
    <x v="3"/>
    <x v="4"/>
    <s v="FFL2-2KH &amp; M HENNES &amp; MAURITAZ GBC AB"/>
    <x v="54"/>
    <x v="171"/>
  </r>
  <r>
    <s v="FFL2-3"/>
    <s v="A"/>
    <x v="3"/>
    <x v="3"/>
    <x v="4"/>
    <s v="FFL2-3AH &amp; M HENNES &amp; MAURITAZ GBC AB"/>
    <x v="9"/>
    <x v="172"/>
  </r>
  <r>
    <s v="FFL2-3"/>
    <s v="B"/>
    <x v="3"/>
    <x v="3"/>
    <x v="4"/>
    <s v="FFL2-3BH &amp; M HENNES &amp; MAURITAZ GBC AB"/>
    <x v="1"/>
    <x v="173"/>
  </r>
  <r>
    <s v="FFL2-3"/>
    <s v="C"/>
    <x v="3"/>
    <x v="3"/>
    <x v="4"/>
    <s v="FFL2-3CH &amp; M HENNES &amp; MAURITAZ GBC AB"/>
    <x v="4"/>
    <x v="168"/>
  </r>
  <r>
    <s v="FFL2-3"/>
    <s v="D"/>
    <x v="3"/>
    <x v="3"/>
    <x v="4"/>
    <s v="FFL2-3DH &amp; M HENNES &amp; MAURITAZ GBC AB"/>
    <x v="9"/>
    <x v="174"/>
  </r>
  <r>
    <s v="FFL2-3"/>
    <s v="E"/>
    <x v="3"/>
    <x v="3"/>
    <x v="4"/>
    <s v="FFL2-3EH &amp; M HENNES &amp; MAURITAZ GBC AB"/>
    <x v="6"/>
    <x v="175"/>
  </r>
  <r>
    <s v="FFL2-3"/>
    <s v="F"/>
    <x v="16"/>
    <x v="16"/>
    <x v="4"/>
    <s v="FFL2-3FINDISKA"/>
    <x v="55"/>
    <x v="176"/>
  </r>
  <r>
    <s v="FFL2-3"/>
    <s v="F"/>
    <x v="3"/>
    <x v="3"/>
    <x v="4"/>
    <s v="FFL2-3FH &amp; M HENNES &amp; MAURITAZ GBC AB"/>
    <x v="6"/>
    <x v="177"/>
  </r>
  <r>
    <s v="FFL2-3"/>
    <s v="G"/>
    <x v="0"/>
    <x v="0"/>
    <x v="4"/>
    <s v="FFL2-3GC &amp; A BUYING GMBH &amp; CO. KG"/>
    <x v="15"/>
    <x v="178"/>
  </r>
  <r>
    <s v="FFL2-3"/>
    <s v="H"/>
    <x v="3"/>
    <x v="3"/>
    <x v="4"/>
    <s v="FFL2-3HH &amp; M HENNES &amp; MAURITAZ GBC AB"/>
    <x v="1"/>
    <x v="179"/>
  </r>
  <r>
    <s v="FFL2-3"/>
    <s v="I"/>
    <x v="3"/>
    <x v="3"/>
    <x v="4"/>
    <s v="FFL2-3IH &amp; M HENNES &amp; MAURITAZ GBC AB"/>
    <x v="9"/>
    <x v="180"/>
  </r>
  <r>
    <s v="FFL2-3"/>
    <s v="J"/>
    <x v="3"/>
    <x v="3"/>
    <x v="4"/>
    <s v="FFL2-3JH &amp; M HENNES &amp; MAURITAZ GBC AB"/>
    <x v="4"/>
    <x v="168"/>
  </r>
  <r>
    <s v="FFL2-3"/>
    <s v="K"/>
    <x v="3"/>
    <x v="3"/>
    <x v="4"/>
    <s v="FFL2-3KH &amp; M HENNES &amp; MAURITAZ GBC AB"/>
    <x v="1"/>
    <x v="157"/>
  </r>
  <r>
    <s v="FFL2-4"/>
    <s v="A"/>
    <x v="3"/>
    <x v="3"/>
    <x v="4"/>
    <s v="FFL2-4AH &amp; M HENNES &amp; MAURITAZ GBC AB"/>
    <x v="4"/>
    <x v="168"/>
  </r>
  <r>
    <s v="FFL2-4"/>
    <s v="B"/>
    <x v="0"/>
    <x v="0"/>
    <x v="4"/>
    <s v="FFL2-4BC &amp; A BUYING GMBH &amp; CO. KG"/>
    <x v="56"/>
    <x v="181"/>
  </r>
  <r>
    <s v="FFL2-4"/>
    <s v="C"/>
    <x v="3"/>
    <x v="3"/>
    <x v="4"/>
    <s v="FFL2-4CH &amp; M HENNES &amp; MAURITAZ GBC AB"/>
    <x v="11"/>
    <x v="182"/>
  </r>
  <r>
    <s v="FFL2-4"/>
    <s v="D"/>
    <x v="3"/>
    <x v="3"/>
    <x v="4"/>
    <s v="FFL2-4DH &amp; M HENNES &amp; MAURITAZ GBC AB"/>
    <x v="9"/>
    <x v="183"/>
  </r>
  <r>
    <s v="FFL2-4"/>
    <s v="E"/>
    <x v="3"/>
    <x v="3"/>
    <x v="4"/>
    <s v="FFL2-4EH &amp; M HENNES &amp; MAURITAZ GBC AB"/>
    <x v="10"/>
    <x v="184"/>
  </r>
  <r>
    <s v="FFL2-4"/>
    <s v="F"/>
    <x v="3"/>
    <x v="3"/>
    <x v="4"/>
    <s v="FFL2-4FH &amp; M HENNES &amp; MAURITAZ GBC AB"/>
    <x v="4"/>
    <x v="168"/>
  </r>
  <r>
    <s v="FFL2-4"/>
    <s v="G"/>
    <x v="3"/>
    <x v="3"/>
    <x v="4"/>
    <s v="FFL2-4GH &amp; M HENNES &amp; MAURITAZ GBC AB"/>
    <x v="3"/>
    <x v="164"/>
  </r>
  <r>
    <s v="FFL2-4"/>
    <s v="H"/>
    <x v="0"/>
    <x v="0"/>
    <x v="4"/>
    <s v="FFL2-4HC &amp; A BUYING GMBH &amp; CO. KG"/>
    <x v="56"/>
    <x v="181"/>
  </r>
  <r>
    <s v="FFL2-4"/>
    <s v="H"/>
    <x v="3"/>
    <x v="3"/>
    <x v="4"/>
    <s v="FFL2-4HH &amp; M HENNES &amp; MAURITAZ GBC AB"/>
    <x v="10"/>
    <x v="184"/>
  </r>
  <r>
    <s v="FFL2-4"/>
    <s v="I"/>
    <x v="3"/>
    <x v="3"/>
    <x v="4"/>
    <s v="FFL2-4IH &amp; M HENNES &amp; MAURITAZ GBC AB"/>
    <x v="10"/>
    <x v="185"/>
  </r>
  <r>
    <s v="FFL2-4"/>
    <s v="J"/>
    <x v="3"/>
    <x v="3"/>
    <x v="4"/>
    <s v="FFL2-4JH &amp; M HENNES &amp; MAURITAZ GBC AB"/>
    <x v="1"/>
    <x v="186"/>
  </r>
  <r>
    <s v="FFL2-4"/>
    <s v="K"/>
    <x v="3"/>
    <x v="3"/>
    <x v="4"/>
    <s v="FFL2-4KH &amp; M HENNES &amp; MAURITAZ GBC AB"/>
    <x v="3"/>
    <x v="164"/>
  </r>
  <r>
    <s v="FFL2-5"/>
    <s v="A"/>
    <x v="3"/>
    <x v="3"/>
    <x v="4"/>
    <s v="FFL2-5AH &amp; M HENNES &amp; MAURITAZ GBC AB"/>
    <x v="4"/>
    <x v="187"/>
  </r>
  <r>
    <s v="FFL2-5"/>
    <s v="B"/>
    <x v="3"/>
    <x v="3"/>
    <x v="4"/>
    <s v="FFL2-5BH &amp; M HENNES &amp; MAURITAZ GBC AB"/>
    <x v="9"/>
    <x v="188"/>
  </r>
  <r>
    <s v="FFL2-5"/>
    <s v="C"/>
    <x v="3"/>
    <x v="3"/>
    <x v="4"/>
    <s v="FFL2-5CH &amp; M HENNES &amp; MAURITAZ GBC AB"/>
    <x v="6"/>
    <x v="189"/>
  </r>
  <r>
    <s v="FFL2-5"/>
    <s v="D"/>
    <x v="3"/>
    <x v="3"/>
    <x v="4"/>
    <s v="FFL2-5DH &amp; M HENNES &amp; MAURITAZ GBC AB"/>
    <x v="36"/>
    <x v="190"/>
  </r>
  <r>
    <s v="FFL2-5"/>
    <s v="E"/>
    <x v="3"/>
    <x v="3"/>
    <x v="4"/>
    <s v="FFL2-5EH &amp; M HENNES &amp; MAURITAZ GBC AB"/>
    <x v="1"/>
    <x v="191"/>
  </r>
  <r>
    <s v="FFL2-5"/>
    <s v="F"/>
    <x v="3"/>
    <x v="3"/>
    <x v="4"/>
    <s v="FFL2-5FH &amp; M HENNES &amp; MAURITAZ GBC AB"/>
    <x v="36"/>
    <x v="192"/>
  </r>
  <r>
    <s v="FFL2-5"/>
    <s v="G"/>
    <x v="3"/>
    <x v="3"/>
    <x v="4"/>
    <s v="FFL2-5GH &amp; M HENNES &amp; MAURITAZ GBC AB"/>
    <x v="10"/>
    <x v="193"/>
  </r>
  <r>
    <s v="FFL2-5"/>
    <s v="H"/>
    <x v="3"/>
    <x v="3"/>
    <x v="4"/>
    <s v="FFL2-5HH &amp; M HENNES &amp; MAURITAZ GBC AB"/>
    <x v="16"/>
    <x v="194"/>
  </r>
  <r>
    <s v="FFL2-5"/>
    <s v="I"/>
    <x v="3"/>
    <x v="3"/>
    <x v="4"/>
    <s v="FFL2-5IH &amp; M HENNES &amp; MAURITAZ GBC AB"/>
    <x v="3"/>
    <x v="164"/>
  </r>
  <r>
    <s v="FFL2-5"/>
    <s v="J"/>
    <x v="3"/>
    <x v="3"/>
    <x v="4"/>
    <s v="FFL2-5JH &amp; M HENNES &amp; MAURITAZ GBC AB"/>
    <x v="18"/>
    <x v="195"/>
  </r>
  <r>
    <s v="FFL2-5"/>
    <s v="K"/>
    <x v="3"/>
    <x v="3"/>
    <x v="4"/>
    <s v="FFL2-5KH &amp; M HENNES &amp; MAURITAZ GBC AB"/>
    <x v="6"/>
    <x v="196"/>
  </r>
  <r>
    <s v="JKL-U2-1"/>
    <s v="A1"/>
    <x v="0"/>
    <x v="0"/>
    <x v="5"/>
    <s v="JKL-U2-1A1C &amp; A BUYING GMBH &amp; CO. KG"/>
    <x v="7"/>
    <x v="197"/>
  </r>
  <r>
    <s v="JKL-U2-1"/>
    <s v="A1"/>
    <x v="9"/>
    <x v="9"/>
    <x v="5"/>
    <s v="JKL-U2-1A1GUESS EUROPE SAGL"/>
    <x v="34"/>
    <x v="198"/>
  </r>
  <r>
    <s v="JKL-U2-1"/>
    <s v="A2"/>
    <x v="9"/>
    <x v="9"/>
    <x v="5"/>
    <s v="JKL-U2-1A2GUESS EUROPE SAGL"/>
    <x v="34"/>
    <x v="199"/>
  </r>
  <r>
    <s v="JKL-U2-1"/>
    <s v="A3"/>
    <x v="11"/>
    <x v="11"/>
    <x v="5"/>
    <s v="JKL-U2-1A3PUMA"/>
    <x v="39"/>
    <x v="200"/>
  </r>
  <r>
    <s v="JKL-U2-1"/>
    <s v="B1"/>
    <x v="11"/>
    <x v="11"/>
    <x v="5"/>
    <s v="JKL-U2-1B1PUMA"/>
    <x v="17"/>
    <x v="201"/>
  </r>
  <r>
    <s v="JKL-U2-1"/>
    <s v="B2"/>
    <x v="11"/>
    <x v="11"/>
    <x v="5"/>
    <s v="JKL-U2-1B2PUMA"/>
    <x v="39"/>
    <x v="202"/>
  </r>
  <r>
    <s v="JKL-U2-1"/>
    <s v="B2"/>
    <x v="4"/>
    <x v="4"/>
    <x v="5"/>
    <s v="JKL-U2-1B2BESTSELLER A/S"/>
    <x v="29"/>
    <x v="203"/>
  </r>
  <r>
    <s v="JKL-U2-1"/>
    <s v="B3"/>
    <x v="11"/>
    <x v="11"/>
    <x v="5"/>
    <s v="JKL-U2-1B3PUMA"/>
    <x v="39"/>
    <x v="200"/>
  </r>
  <r>
    <s v="JKL-U2-1"/>
    <s v="C1"/>
    <x v="4"/>
    <x v="4"/>
    <x v="5"/>
    <s v="JKL-U2-1C1BESTSELLER A/S"/>
    <x v="28"/>
    <x v="204"/>
  </r>
  <r>
    <s v="JKL-U2-1"/>
    <s v="C2"/>
    <x v="9"/>
    <x v="9"/>
    <x v="5"/>
    <s v="JKL-U2-1C2GUESS EUROPE SAGL"/>
    <x v="34"/>
    <x v="205"/>
  </r>
  <r>
    <s v="JKL-U2-1"/>
    <s v="C2"/>
    <x v="4"/>
    <x v="4"/>
    <x v="5"/>
    <s v="JKL-U2-1C2BESTSELLER A/S"/>
    <x v="29"/>
    <x v="203"/>
  </r>
  <r>
    <s v="JKL-U2-1"/>
    <s v="C3"/>
    <x v="17"/>
    <x v="17"/>
    <x v="5"/>
    <s v="JKL-U2-1C3KMART AUSTRALIA LIMITED"/>
    <x v="9"/>
    <x v="206"/>
  </r>
  <r>
    <s v="JKL-U2-1"/>
    <s v="C3"/>
    <x v="11"/>
    <x v="11"/>
    <x v="5"/>
    <s v="JKL-U2-1C3PUMA"/>
    <x v="17"/>
    <x v="207"/>
  </r>
  <r>
    <s v="JKL-U2-1"/>
    <s v="D1"/>
    <x v="0"/>
    <x v="0"/>
    <x v="5"/>
    <s v="JKL-U2-1D1C &amp; A BUYING GMBH &amp; CO. KG"/>
    <x v="57"/>
    <x v="208"/>
  </r>
  <r>
    <s v="JKL-U2-1"/>
    <s v="D3"/>
    <x v="0"/>
    <x v="0"/>
    <x v="5"/>
    <s v="JKL-U2-1D3C &amp; A BUYING GMBH &amp; CO. KG"/>
    <x v="11"/>
    <x v="209"/>
  </r>
  <r>
    <s v="JKL-U2-1"/>
    <s v="E1"/>
    <x v="0"/>
    <x v="0"/>
    <x v="5"/>
    <s v="JKL-U2-1E1C &amp; A BUYING GMBH &amp; CO. KG"/>
    <x v="44"/>
    <x v="210"/>
  </r>
  <r>
    <s v="JKL-U2-1"/>
    <s v="E3"/>
    <x v="4"/>
    <x v="4"/>
    <x v="5"/>
    <s v="JKL-U2-1E3BESTSELLER A/S"/>
    <x v="28"/>
    <x v="204"/>
  </r>
  <r>
    <s v="JKL-U2-1"/>
    <s v="F1"/>
    <x v="9"/>
    <x v="9"/>
    <x v="5"/>
    <s v="JKL-U2-1F1GUESS EUROPE SAGL"/>
    <x v="58"/>
    <x v="211"/>
  </r>
  <r>
    <s v="JKL-U2-1"/>
    <s v="F1"/>
    <x v="4"/>
    <x v="4"/>
    <x v="5"/>
    <s v="JKL-U2-1F1BESTSELLER A/S"/>
    <x v="50"/>
    <x v="212"/>
  </r>
  <r>
    <s v="JKL-U2-1"/>
    <s v="F2"/>
    <x v="9"/>
    <x v="9"/>
    <x v="5"/>
    <s v="JKL-U2-1F2GUESS EUROPE SAGL"/>
    <x v="34"/>
    <x v="213"/>
  </r>
  <r>
    <s v="JKL-U2-1"/>
    <s v="F3"/>
    <x v="17"/>
    <x v="17"/>
    <x v="5"/>
    <s v="JKL-U2-1F3KMART AUSTRALIA LIMITED"/>
    <x v="9"/>
    <x v="214"/>
  </r>
  <r>
    <s v="JKL-U2-2"/>
    <s v="A1"/>
    <x v="11"/>
    <x v="11"/>
    <x v="5"/>
    <s v="JKL-U2-2A1PUMA"/>
    <x v="59"/>
    <x v="215"/>
  </r>
  <r>
    <s v="JKL-U2-2"/>
    <s v="A3"/>
    <x v="0"/>
    <x v="0"/>
    <x v="5"/>
    <s v="JKL-U2-2A3C &amp; A BUYING GMBH &amp; CO. KG"/>
    <x v="57"/>
    <x v="208"/>
  </r>
  <r>
    <s v="JKL-U2-2"/>
    <s v="B1"/>
    <x v="11"/>
    <x v="11"/>
    <x v="5"/>
    <s v="JKL-U2-2B1PUMA"/>
    <x v="39"/>
    <x v="216"/>
  </r>
  <r>
    <s v="JKL-U2-2"/>
    <s v="B1"/>
    <x v="4"/>
    <x v="4"/>
    <x v="5"/>
    <s v="JKL-U2-2B1BESTSELLER A/S"/>
    <x v="29"/>
    <x v="203"/>
  </r>
  <r>
    <s v="JKL-U2-2"/>
    <s v="B2"/>
    <x v="17"/>
    <x v="17"/>
    <x v="5"/>
    <s v="JKL-U2-2B2KMART AUSTRALIA LIMITED"/>
    <x v="4"/>
    <x v="217"/>
  </r>
  <r>
    <s v="JKL-U2-2"/>
    <s v="B3"/>
    <x v="9"/>
    <x v="9"/>
    <x v="5"/>
    <s v="JKL-U2-2B3GUESS EUROPE SAGL"/>
    <x v="34"/>
    <x v="218"/>
  </r>
  <r>
    <s v="JKL-U2-2"/>
    <s v="B3"/>
    <x v="0"/>
    <x v="0"/>
    <x v="5"/>
    <s v="JKL-U2-2B3C &amp; A BUYING GMBH &amp; CO. KG"/>
    <x v="60"/>
    <x v="219"/>
  </r>
  <r>
    <s v="JKL-U2-2"/>
    <s v="C1"/>
    <x v="17"/>
    <x v="17"/>
    <x v="5"/>
    <s v="JKL-U2-2C1KMART AUSTRALIA LIMITED"/>
    <x v="9"/>
    <x v="220"/>
  </r>
  <r>
    <s v="JKL-U2-2"/>
    <s v="C2"/>
    <x v="4"/>
    <x v="4"/>
    <x v="5"/>
    <s v="JKL-U2-2C2BESTSELLER A/S"/>
    <x v="28"/>
    <x v="221"/>
  </r>
  <r>
    <s v="JKL-U2-2"/>
    <s v="C2"/>
    <x v="17"/>
    <x v="17"/>
    <x v="5"/>
    <s v="JKL-U2-2C2KMART AUSTRALIA LIMITED"/>
    <x v="9"/>
    <x v="222"/>
  </r>
  <r>
    <s v="JKL-U2-2"/>
    <s v="C3"/>
    <x v="0"/>
    <x v="0"/>
    <x v="5"/>
    <s v="JKL-U2-2C3C &amp; A BUYING GMBH &amp; CO. KG"/>
    <x v="44"/>
    <x v="223"/>
  </r>
  <r>
    <s v="JKL-U2-2"/>
    <s v="D1"/>
    <x v="0"/>
    <x v="0"/>
    <x v="5"/>
    <s v="JKL-U2-2D1C &amp; A BUYING GMBH &amp; CO. KG"/>
    <x v="7"/>
    <x v="197"/>
  </r>
  <r>
    <s v="JKL-U2-2"/>
    <s v="D1"/>
    <x v="11"/>
    <x v="11"/>
    <x v="5"/>
    <s v="JKL-U2-2D1PUMA"/>
    <x v="59"/>
    <x v="224"/>
  </r>
  <r>
    <s v="JKL-U2-2"/>
    <s v="D3"/>
    <x v="4"/>
    <x v="4"/>
    <x v="5"/>
    <s v="JKL-U2-2D3BESTSELLER A/S"/>
    <x v="21"/>
    <x v="225"/>
  </r>
  <r>
    <s v="JKL-U2-2"/>
    <s v="E1"/>
    <x v="9"/>
    <x v="9"/>
    <x v="5"/>
    <s v="JKL-U2-2E1GUESS EUROPE SAGL"/>
    <x v="34"/>
    <x v="218"/>
  </r>
  <r>
    <s v="JKL-U2-2"/>
    <s v="E1"/>
    <x v="17"/>
    <x v="17"/>
    <x v="5"/>
    <s v="JKL-U2-2E1KMART AUSTRALIA LIMITED"/>
    <x v="9"/>
    <x v="226"/>
  </r>
  <r>
    <s v="JKL-U2-2"/>
    <s v="E2"/>
    <x v="4"/>
    <x v="4"/>
    <x v="5"/>
    <s v="JKL-U2-2E2BESTSELLER A/S"/>
    <x v="21"/>
    <x v="227"/>
  </r>
  <r>
    <s v="JKL-U2-2"/>
    <s v="E3"/>
    <x v="11"/>
    <x v="11"/>
    <x v="5"/>
    <s v="JKL-U2-2E3PUMA"/>
    <x v="39"/>
    <x v="216"/>
  </r>
  <r>
    <s v="JKL-U2-2"/>
    <s v="E3"/>
    <x v="0"/>
    <x v="0"/>
    <x v="5"/>
    <s v="JKL-U2-2E3C &amp; A BUYING GMBH &amp; CO. KG"/>
    <x v="60"/>
    <x v="219"/>
  </r>
  <r>
    <s v="JKL-U2-2"/>
    <s v="F1"/>
    <x v="17"/>
    <x v="17"/>
    <x v="5"/>
    <s v="JKL-U2-2F1KMART AUSTRALIA LIMITED"/>
    <x v="9"/>
    <x v="228"/>
  </r>
  <r>
    <s v="JKL-U2-2"/>
    <s v="F3"/>
    <x v="0"/>
    <x v="0"/>
    <x v="5"/>
    <s v="JKL-U2-2F3C &amp; A BUYING GMBH &amp; CO. KG"/>
    <x v="51"/>
    <x v="229"/>
  </r>
  <r>
    <s v="JKL-U2-3"/>
    <s v="A1"/>
    <x v="4"/>
    <x v="4"/>
    <x v="5"/>
    <s v="JKL-U2-3A1BESTSELLER A/S"/>
    <x v="28"/>
    <x v="230"/>
  </r>
  <r>
    <s v="JKL-U2-3"/>
    <s v="A2"/>
    <x v="11"/>
    <x v="11"/>
    <x v="5"/>
    <s v="JKL-U2-3A2PUMA"/>
    <x v="7"/>
    <x v="231"/>
  </r>
  <r>
    <s v="JKL-U2-3"/>
    <s v="A3"/>
    <x v="0"/>
    <x v="0"/>
    <x v="5"/>
    <s v="JKL-U2-3A3C &amp; A BUYING GMBH &amp; CO. KG"/>
    <x v="7"/>
    <x v="232"/>
  </r>
  <r>
    <s v="JKL-U2-3"/>
    <s v="A3"/>
    <x v="11"/>
    <x v="11"/>
    <x v="5"/>
    <s v="JKL-U2-3A3PUMA"/>
    <x v="17"/>
    <x v="233"/>
  </r>
  <r>
    <s v="JKL-U2-3"/>
    <s v="B1"/>
    <x v="0"/>
    <x v="0"/>
    <x v="5"/>
    <s v="JKL-U2-3B1C &amp; A BUYING GMBH &amp; CO. KG"/>
    <x v="8"/>
    <x v="234"/>
  </r>
  <r>
    <s v="JKL-U2-3"/>
    <s v="B2"/>
    <x v="0"/>
    <x v="0"/>
    <x v="5"/>
    <s v="JKL-U2-3B2C &amp; A BUYING GMBH &amp; CO. KG"/>
    <x v="0"/>
    <x v="235"/>
  </r>
  <r>
    <s v="JKL-U2-3"/>
    <s v="B2"/>
    <x v="3"/>
    <x v="3"/>
    <x v="5"/>
    <s v="JKL-U2-3B2H &amp; M HENNES &amp; MAURITAZ GBC AB"/>
    <x v="10"/>
    <x v="236"/>
  </r>
  <r>
    <s v="JKL-U2-3"/>
    <s v="C1"/>
    <x v="0"/>
    <x v="0"/>
    <x v="5"/>
    <s v="JKL-U2-3C1C &amp; A BUYING GMBH &amp; CO. KG"/>
    <x v="8"/>
    <x v="234"/>
  </r>
  <r>
    <s v="JKL-U2-3"/>
    <s v="C2"/>
    <x v="9"/>
    <x v="9"/>
    <x v="5"/>
    <s v="JKL-U2-3C2GUESS EUROPE SAGL"/>
    <x v="61"/>
    <x v="237"/>
  </r>
  <r>
    <s v="JKL-U2-3"/>
    <s v="C3"/>
    <x v="9"/>
    <x v="9"/>
    <x v="5"/>
    <s v="JKL-U2-3C3GUESS EUROPE SAGL"/>
    <x v="34"/>
    <x v="238"/>
  </r>
  <r>
    <s v="JKL-U2-3"/>
    <s v="D1"/>
    <x v="11"/>
    <x v="11"/>
    <x v="5"/>
    <s v="JKL-U2-3D1PUMA"/>
    <x v="7"/>
    <x v="239"/>
  </r>
  <r>
    <s v="JKL-U2-3"/>
    <s v="D3"/>
    <x v="0"/>
    <x v="0"/>
    <x v="5"/>
    <s v="JKL-U2-3D3C &amp; A BUYING GMBH &amp; CO. KG"/>
    <x v="0"/>
    <x v="235"/>
  </r>
  <r>
    <s v="JKL-U2-3"/>
    <s v="E1"/>
    <x v="11"/>
    <x v="11"/>
    <x v="5"/>
    <s v="JKL-U2-3E1PUMA"/>
    <x v="39"/>
    <x v="240"/>
  </r>
  <r>
    <s v="JKL-U2-3"/>
    <s v="E2"/>
    <x v="0"/>
    <x v="0"/>
    <x v="5"/>
    <s v="JKL-U2-3E2C &amp; A BUYING GMBH &amp; CO. KG"/>
    <x v="11"/>
    <x v="241"/>
  </r>
  <r>
    <s v="JKL-U2-3"/>
    <s v="E3"/>
    <x v="0"/>
    <x v="0"/>
    <x v="5"/>
    <s v="JKL-U2-3E3C &amp; A BUYING GMBH &amp; CO. KG"/>
    <x v="62"/>
    <x v="242"/>
  </r>
  <r>
    <s v="JKL-U2-3"/>
    <s v="F1"/>
    <x v="0"/>
    <x v="0"/>
    <x v="5"/>
    <s v="JKL-U2-3F1C &amp; A BUYING GMBH &amp; CO. KG"/>
    <x v="7"/>
    <x v="232"/>
  </r>
  <r>
    <s v="JKL-U2-3"/>
    <s v="F2"/>
    <x v="11"/>
    <x v="11"/>
    <x v="5"/>
    <s v="JKL-U2-3F2PUMA"/>
    <x v="15"/>
    <x v="243"/>
  </r>
  <r>
    <s v="JKL-U2-3"/>
    <s v="F3"/>
    <x v="11"/>
    <x v="11"/>
    <x v="5"/>
    <s v="JKL-U2-3F3PUMA"/>
    <x v="7"/>
    <x v="244"/>
  </r>
  <r>
    <s v="JKL-U2-4"/>
    <s v="A1"/>
    <x v="11"/>
    <x v="11"/>
    <x v="5"/>
    <s v="JKL-U2-4A1PUMA"/>
    <x v="59"/>
    <x v="245"/>
  </r>
  <r>
    <s v="JKL-U2-4"/>
    <s v="A2"/>
    <x v="3"/>
    <x v="3"/>
    <x v="5"/>
    <s v="JKL-U2-4A2H &amp; M HENNES &amp; MAURITAZ GBC AB"/>
    <x v="63"/>
    <x v="246"/>
  </r>
  <r>
    <s v="JKL-U2-4"/>
    <s v="A2"/>
    <x v="9"/>
    <x v="9"/>
    <x v="5"/>
    <s v="JKL-U2-4A2GUESS EUROPE SAGL"/>
    <x v="34"/>
    <x v="247"/>
  </r>
  <r>
    <s v="JKL-U2-4"/>
    <s v="A3"/>
    <x v="0"/>
    <x v="0"/>
    <x v="5"/>
    <s v="JKL-U2-4A3C &amp; A BUYING GMBH &amp; CO. KG"/>
    <x v="44"/>
    <x v="248"/>
  </r>
  <r>
    <s v="JKL-U2-4"/>
    <s v="A3"/>
    <x v="11"/>
    <x v="11"/>
    <x v="5"/>
    <s v="JKL-U2-4A3PUMA"/>
    <x v="59"/>
    <x v="249"/>
  </r>
  <r>
    <s v="JKL-U2-4"/>
    <s v="B1"/>
    <x v="0"/>
    <x v="0"/>
    <x v="5"/>
    <s v="JKL-U2-4B1C &amp; A BUYING GMBH &amp; CO. KG"/>
    <x v="1"/>
    <x v="250"/>
  </r>
  <r>
    <s v="JKL-U2-4"/>
    <s v="B2"/>
    <x v="14"/>
    <x v="14"/>
    <x v="5"/>
    <s v="JKL-U2-4B2NEW FRONTIER"/>
    <x v="37"/>
    <x v="251"/>
  </r>
  <r>
    <s v="JKL-U2-4"/>
    <s v="B2"/>
    <x v="0"/>
    <x v="0"/>
    <x v="5"/>
    <s v="JKL-U2-4B2C &amp; A BUYING GMBH &amp; CO. KG"/>
    <x v="11"/>
    <x v="252"/>
  </r>
  <r>
    <s v="JKL-U2-4"/>
    <s v="B3"/>
    <x v="0"/>
    <x v="0"/>
    <x v="5"/>
    <s v="JKL-U2-4B3C &amp; A BUYING GMBH &amp; CO. KG"/>
    <x v="0"/>
    <x v="253"/>
  </r>
  <r>
    <s v="JKL-U2-4"/>
    <s v="C1"/>
    <x v="0"/>
    <x v="0"/>
    <x v="5"/>
    <s v="JKL-U2-4C1C &amp; A BUYING GMBH &amp; CO. KG"/>
    <x v="64"/>
    <x v="254"/>
  </r>
  <r>
    <s v="JKL-U2-4"/>
    <s v="C2"/>
    <x v="0"/>
    <x v="0"/>
    <x v="5"/>
    <s v="JKL-U2-4C2C &amp; A BUYING GMBH &amp; CO. KG"/>
    <x v="44"/>
    <x v="255"/>
  </r>
  <r>
    <s v="JKL-U2-4"/>
    <s v="C3"/>
    <x v="14"/>
    <x v="14"/>
    <x v="5"/>
    <s v="JKL-U2-4C3NEW FRONTIER"/>
    <x v="37"/>
    <x v="251"/>
  </r>
  <r>
    <s v="JKL-U2-4"/>
    <s v="D1"/>
    <x v="0"/>
    <x v="0"/>
    <x v="5"/>
    <s v="JKL-U2-4D1C &amp; A BUYING GMBH &amp; CO. KG"/>
    <x v="0"/>
    <x v="253"/>
  </r>
  <r>
    <s v="JKL-U2-4"/>
    <s v="D2"/>
    <x v="9"/>
    <x v="9"/>
    <x v="5"/>
    <s v="JKL-U2-4D2GUESS EUROPE SAGL"/>
    <x v="7"/>
    <x v="256"/>
  </r>
  <r>
    <s v="JKL-U2-4"/>
    <s v="D3"/>
    <x v="0"/>
    <x v="0"/>
    <x v="5"/>
    <s v="JKL-U2-4D3C &amp; A BUYING GMBH &amp; CO. KG"/>
    <x v="11"/>
    <x v="257"/>
  </r>
  <r>
    <s v="JKL-U2-4"/>
    <s v="E1"/>
    <x v="0"/>
    <x v="0"/>
    <x v="5"/>
    <s v="JKL-U2-4E1C &amp; A BUYING GMBH &amp; CO. KG"/>
    <x v="45"/>
    <x v="258"/>
  </r>
  <r>
    <s v="JKL-U2-4"/>
    <s v="E2"/>
    <x v="0"/>
    <x v="0"/>
    <x v="5"/>
    <s v="JKL-U2-4E2C &amp; A BUYING GMBH &amp; CO. KG"/>
    <x v="6"/>
    <x v="259"/>
  </r>
  <r>
    <s v="JKL-U2-4"/>
    <s v="E3"/>
    <x v="0"/>
    <x v="0"/>
    <x v="5"/>
    <s v="JKL-U2-4E3C &amp; A BUYING GMBH &amp; CO. KG"/>
    <x v="0"/>
    <x v="260"/>
  </r>
  <r>
    <s v="JKL-U2-4"/>
    <s v="F1"/>
    <x v="0"/>
    <x v="0"/>
    <x v="5"/>
    <s v="JKL-U2-4F1C &amp; A BUYING GMBH &amp; CO. KG"/>
    <x v="7"/>
    <x v="261"/>
  </r>
  <r>
    <s v="JKL-U2-4"/>
    <s v="F2"/>
    <x v="0"/>
    <x v="0"/>
    <x v="5"/>
    <s v="JKL-U2-4F2C &amp; A BUYING GMBH &amp; CO. KG"/>
    <x v="6"/>
    <x v="259"/>
  </r>
  <r>
    <s v="JKL-U2-4"/>
    <s v="F3"/>
    <x v="0"/>
    <x v="0"/>
    <x v="5"/>
    <s v="JKL-U2-4F3C &amp; A BUYING GMBH &amp; CO. KG"/>
    <x v="44"/>
    <x v="248"/>
  </r>
  <r>
    <s v="JKL-U2-5"/>
    <s v="A1"/>
    <x v="0"/>
    <x v="0"/>
    <x v="5"/>
    <s v="JKL-U2-5A1C &amp; A BUYING GMBH &amp; CO. KG"/>
    <x v="0"/>
    <x v="262"/>
  </r>
  <r>
    <s v="JKL-U2-5"/>
    <s v="A2"/>
    <x v="0"/>
    <x v="0"/>
    <x v="5"/>
    <s v="JKL-U2-5A2C &amp; A BUYING GMBH &amp; CO. KG"/>
    <x v="19"/>
    <x v="263"/>
  </r>
  <r>
    <s v="JKL-U2-5"/>
    <s v="A3"/>
    <x v="0"/>
    <x v="0"/>
    <x v="5"/>
    <s v="JKL-U2-5A3C &amp; A BUYING GMBH &amp; CO. KG"/>
    <x v="19"/>
    <x v="263"/>
  </r>
  <r>
    <s v="JKL-U2-5"/>
    <s v="B1"/>
    <x v="0"/>
    <x v="0"/>
    <x v="5"/>
    <s v="JKL-U2-5B1C &amp; A BUYING GMBH &amp; CO. KG"/>
    <x v="65"/>
    <x v="264"/>
  </r>
  <r>
    <s v="JKL-U2-5"/>
    <s v="B3"/>
    <x v="9"/>
    <x v="9"/>
    <x v="5"/>
    <s v="JKL-U2-5B3GUESS EUROPE SAGL"/>
    <x v="34"/>
    <x v="265"/>
  </r>
  <r>
    <s v="JKL-U2-5"/>
    <s v="B3"/>
    <x v="0"/>
    <x v="0"/>
    <x v="5"/>
    <s v="JKL-U2-5B3C &amp; A BUYING GMBH &amp; CO. KG"/>
    <x v="11"/>
    <x v="266"/>
  </r>
  <r>
    <s v="JKL-U2-5"/>
    <s v="C1"/>
    <x v="11"/>
    <x v="11"/>
    <x v="5"/>
    <s v="JKL-U2-5C1PUMA"/>
    <x v="59"/>
    <x v="267"/>
  </r>
  <r>
    <s v="JKL-U2-5"/>
    <s v="C3"/>
    <x v="9"/>
    <x v="9"/>
    <x v="5"/>
    <s v="JKL-U2-5C3GUESS EUROPE SAGL"/>
    <x v="34"/>
    <x v="268"/>
  </r>
  <r>
    <s v="JKL-U2-5"/>
    <s v="D1"/>
    <x v="11"/>
    <x v="11"/>
    <x v="5"/>
    <s v="JKL-U2-5D1PUMA"/>
    <x v="59"/>
    <x v="269"/>
  </r>
  <r>
    <s v="JKL-U2-5"/>
    <s v="D2"/>
    <x v="0"/>
    <x v="0"/>
    <x v="5"/>
    <s v="JKL-U2-5D2C &amp; A BUYING GMBH &amp; CO. KG"/>
    <x v="19"/>
    <x v="263"/>
  </r>
  <r>
    <s v="JKL-U2-5"/>
    <s v="D3"/>
    <x v="11"/>
    <x v="11"/>
    <x v="5"/>
    <s v="JKL-U2-5D3PUMA"/>
    <x v="59"/>
    <x v="269"/>
  </r>
  <r>
    <s v="JKL-U2-5"/>
    <s v="E1"/>
    <x v="0"/>
    <x v="0"/>
    <x v="5"/>
    <s v="JKL-U2-5E1C &amp; A BUYING GMBH &amp; CO. KG"/>
    <x v="11"/>
    <x v="270"/>
  </r>
  <r>
    <s v="JKL-U2-5"/>
    <s v="E2"/>
    <x v="4"/>
    <x v="4"/>
    <x v="5"/>
    <s v="JKL-U2-5E2BESTSELLER A/S"/>
    <x v="29"/>
    <x v="271"/>
  </r>
  <r>
    <s v="JKL-U2-5"/>
    <s v="E3"/>
    <x v="11"/>
    <x v="11"/>
    <x v="5"/>
    <s v="JKL-U2-5E3PUMA"/>
    <x v="39"/>
    <x v="272"/>
  </r>
  <r>
    <s v="JKL-U2-5"/>
    <s v="F1"/>
    <x v="0"/>
    <x v="0"/>
    <x v="5"/>
    <s v="JKL-U2-5F1C &amp; A BUYING GMBH &amp; CO. KG"/>
    <x v="0"/>
    <x v="273"/>
  </r>
  <r>
    <s v="JKL-U2-5"/>
    <s v="F3"/>
    <x v="0"/>
    <x v="0"/>
    <x v="5"/>
    <s v="JKL-U2-5F3C &amp; A BUYING GMBH &amp; CO. KG"/>
    <x v="0"/>
    <x v="274"/>
  </r>
  <r>
    <m/>
    <m/>
    <x v="18"/>
    <x v="18"/>
    <x v="6"/>
    <s v="0"/>
    <x v="66"/>
    <x v="275"/>
  </r>
  <r>
    <m/>
    <m/>
    <x v="18"/>
    <x v="18"/>
    <x v="6"/>
    <s v="0"/>
    <x v="64"/>
    <x v="276"/>
  </r>
  <r>
    <m/>
    <m/>
    <x v="18"/>
    <x v="18"/>
    <x v="6"/>
    <s v="0"/>
    <x v="59"/>
    <x v="269"/>
  </r>
  <r>
    <m/>
    <m/>
    <x v="18"/>
    <x v="18"/>
    <x v="6"/>
    <s v="0"/>
    <x v="59"/>
    <x v="269"/>
  </r>
  <r>
    <m/>
    <m/>
    <x v="18"/>
    <x v="18"/>
    <x v="6"/>
    <s v="0"/>
    <x v="59"/>
    <x v="277"/>
  </r>
  <r>
    <m/>
    <m/>
    <x v="18"/>
    <x v="18"/>
    <x v="6"/>
    <s v="0"/>
    <x v="44"/>
    <x v="262"/>
  </r>
  <r>
    <m/>
    <m/>
    <x v="18"/>
    <x v="18"/>
    <x v="6"/>
    <s v="0"/>
    <x v="67"/>
    <x v="258"/>
  </r>
  <r>
    <m/>
    <m/>
    <x v="18"/>
    <x v="18"/>
    <x v="6"/>
    <s v="0"/>
    <x v="59"/>
    <x v="278"/>
  </r>
  <r>
    <m/>
    <m/>
    <x v="18"/>
    <x v="18"/>
    <x v="6"/>
    <s v="0"/>
    <x v="68"/>
    <x v="279"/>
  </r>
  <r>
    <m/>
    <m/>
    <x v="18"/>
    <x v="18"/>
    <x v="6"/>
    <s v="0"/>
    <x v="69"/>
    <x v="280"/>
  </r>
  <r>
    <m/>
    <m/>
    <x v="18"/>
    <x v="18"/>
    <x v="6"/>
    <s v="0"/>
    <x v="46"/>
    <x v="281"/>
  </r>
  <r>
    <m/>
    <m/>
    <x v="18"/>
    <x v="18"/>
    <x v="6"/>
    <s v="0"/>
    <x v="59"/>
    <x v="277"/>
  </r>
  <r>
    <m/>
    <m/>
    <x v="18"/>
    <x v="18"/>
    <x v="6"/>
    <s v="0"/>
    <x v="59"/>
    <x v="278"/>
  </r>
  <r>
    <m/>
    <m/>
    <x v="18"/>
    <x v="18"/>
    <x v="6"/>
    <s v="0"/>
    <x v="44"/>
    <x v="262"/>
  </r>
  <r>
    <m/>
    <m/>
    <x v="18"/>
    <x v="18"/>
    <x v="6"/>
    <s v="0"/>
    <x v="70"/>
    <x v="282"/>
  </r>
  <r>
    <m/>
    <m/>
    <x v="18"/>
    <x v="18"/>
    <x v="6"/>
    <s v="0"/>
    <x v="38"/>
    <x v="283"/>
  </r>
  <r>
    <m/>
    <m/>
    <x v="18"/>
    <x v="18"/>
    <x v="6"/>
    <s v="0"/>
    <x v="67"/>
    <x v="258"/>
  </r>
  <r>
    <m/>
    <m/>
    <x v="18"/>
    <x v="18"/>
    <x v="6"/>
    <s v="0"/>
    <x v="59"/>
    <x v="278"/>
  </r>
  <r>
    <m/>
    <m/>
    <x v="18"/>
    <x v="18"/>
    <x v="6"/>
    <s v="0"/>
    <x v="71"/>
    <x v="284"/>
  </r>
  <r>
    <m/>
    <m/>
    <x v="18"/>
    <x v="18"/>
    <x v="6"/>
    <s v="0"/>
    <x v="44"/>
    <x v="285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  <r>
    <m/>
    <m/>
    <x v="18"/>
    <x v="18"/>
    <x v="6"/>
    <s v="0"/>
    <x v="72"/>
    <x v="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22" firstHeaderRow="1" firstDataRow="2" firstDataCol="1"/>
  <pivotFields count="8">
    <pivotField showAll="0"/>
    <pivotField dataField="1" showAll="0"/>
    <pivotField showAll="0"/>
    <pivotField axis="axisRow" showAll="0">
      <items count="20">
        <item x="11"/>
        <item x="3"/>
        <item x="0"/>
        <item x="4"/>
        <item x="1"/>
        <item x="7"/>
        <item x="8"/>
        <item x="9"/>
        <item x="10"/>
        <item x="15"/>
        <item x="18"/>
        <item x="13"/>
        <item x="14"/>
        <item x="6"/>
        <item x="2"/>
        <item x="5"/>
        <item x="12"/>
        <item x="17"/>
        <item x="16"/>
        <item t="default"/>
      </items>
    </pivotField>
    <pivotField axis="axisCol" showAll="0">
      <items count="9">
        <item x="4"/>
        <item x="0"/>
        <item x="1"/>
        <item x="2"/>
        <item x="5"/>
        <item x="3"/>
        <item x="6"/>
        <item m="1" x="7"/>
        <item t="default"/>
      </items>
    </pivotField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59" firstHeaderRow="1" firstDataRow="1" firstDataCol="1"/>
  <pivotFields count="8">
    <pivotField showAll="0"/>
    <pivotField showAll="0"/>
    <pivotField axis="axisRow" showAll="0">
      <items count="26">
        <item h="1" x="1"/>
        <item h="1" m="1" x="22"/>
        <item h="1" x="4"/>
        <item h="1" x="0"/>
        <item h="1" x="6"/>
        <item h="1" x="9"/>
        <item h="1" x="10"/>
        <item h="1" x="3"/>
        <item h="1" x="16"/>
        <item h="1" x="17"/>
        <item h="1" x="14"/>
        <item h="1" x="12"/>
        <item x="11"/>
        <item h="1" x="13"/>
        <item h="1" x="15"/>
        <item h="1" x="18"/>
        <item h="1" x="2"/>
        <item h="1" m="1" x="19"/>
        <item h="1" m="1" x="24"/>
        <item h="1" x="5"/>
        <item h="1" x="8"/>
        <item h="1" x="7"/>
        <item h="1" m="1" x="20"/>
        <item h="1" m="1" x="23"/>
        <item h="1" m="1" x="21"/>
        <item t="default"/>
      </items>
    </pivotField>
    <pivotField showAll="0"/>
    <pivotField axis="axisRow" showAll="0">
      <items count="9">
        <item x="4"/>
        <item x="0"/>
        <item x="1"/>
        <item x="2"/>
        <item x="5"/>
        <item x="3"/>
        <item x="6"/>
        <item m="1" x="7"/>
        <item t="default"/>
      </items>
    </pivotField>
    <pivotField dataField="1" showAll="0"/>
    <pivotField showAll="0"/>
    <pivotField axis="axisRow" showAll="0">
      <items count="2406">
        <item x="185"/>
        <item x="193"/>
        <item x="187"/>
        <item m="1" x="415"/>
        <item m="1" x="1106"/>
        <item m="1" x="1809"/>
        <item m="1" x="1652"/>
        <item m="1" x="1551"/>
        <item m="1" x="2118"/>
        <item m="1" x="1455"/>
        <item m="1" x="863"/>
        <item m="1" x="2043"/>
        <item m="1" x="553"/>
        <item m="1" x="949"/>
        <item m="1" x="1808"/>
        <item m="1" x="668"/>
        <item m="1" x="2310"/>
        <item m="1" x="2320"/>
        <item m="1" x="2315"/>
        <item m="1" x="2113"/>
        <item m="1" x="2286"/>
        <item x="30"/>
        <item m="1" x="1588"/>
        <item m="1" x="1837"/>
        <item m="1" x="975"/>
        <item m="1" x="2308"/>
        <item m="1" x="2398"/>
        <item m="1" x="1549"/>
        <item m="1" x="2083"/>
        <item m="1" x="2211"/>
        <item m="1" x="1955"/>
        <item m="1" x="1863"/>
        <item m="1" x="2205"/>
        <item m="1" x="1942"/>
        <item m="1" x="2341"/>
        <item m="1" x="2403"/>
        <item m="1" x="2369"/>
        <item m="1" x="2294"/>
        <item m="1" x="2400"/>
        <item x="161"/>
        <item m="1" x="2270"/>
        <item m="1" x="2291"/>
        <item m="1" x="2204"/>
        <item m="1" x="2198"/>
        <item m="1" x="2215"/>
        <item m="1" x="2247"/>
        <item m="1" x="2126"/>
        <item m="1" x="1611"/>
        <item m="1" x="2250"/>
        <item m="1" x="2396"/>
        <item m="1" x="2390"/>
        <item m="1" x="1048"/>
        <item m="1" x="530"/>
        <item m="1" x="1896"/>
        <item m="1" x="2110"/>
        <item m="1" x="1390"/>
        <item m="1" x="1766"/>
        <item m="1" x="2357"/>
        <item m="1" x="2392"/>
        <item m="1" x="2191"/>
        <item m="1" x="1668"/>
        <item m="1" x="2129"/>
        <item m="1" x="2394"/>
        <item m="1" x="2397"/>
        <item m="1" x="2168"/>
        <item m="1" x="2365"/>
        <item m="1" x="1904"/>
        <item m="1" x="1990"/>
        <item m="1" x="1929"/>
        <item m="1" x="1435"/>
        <item m="1" x="1511"/>
        <item m="1" x="2266"/>
        <item m="1" x="2239"/>
        <item m="1" x="2301"/>
        <item m="1" x="2007"/>
        <item m="1" x="2329"/>
        <item m="1" x="2339"/>
        <item m="1" x="1803"/>
        <item m="1" x="1311"/>
        <item m="1" x="1610"/>
        <item m="1" x="2393"/>
        <item m="1" x="730"/>
        <item m="1" x="1332"/>
        <item m="1" x="1954"/>
        <item m="1" x="2391"/>
        <item m="1" x="2370"/>
        <item m="1" x="2125"/>
        <item m="1" x="2001"/>
        <item m="1" x="2067"/>
        <item m="1" x="2289"/>
        <item m="1" x="2111"/>
        <item m="1" x="2298"/>
        <item m="1" x="2038"/>
        <item m="1" x="2356"/>
        <item m="1" x="2324"/>
        <item m="1" x="2299"/>
        <item m="1" x="2371"/>
        <item m="1" x="2262"/>
        <item m="1" x="1997"/>
        <item m="1" x="1941"/>
        <item m="1" x="1464"/>
        <item m="1" x="1699"/>
        <item m="1" x="615"/>
        <item m="1" x="2340"/>
        <item m="1" x="2012"/>
        <item x="283"/>
        <item m="1" x="2085"/>
        <item m="1" x="1607"/>
        <item m="1" x="1562"/>
        <item m="1" x="2214"/>
        <item x="169"/>
        <item m="1" x="1761"/>
        <item m="1" x="2331"/>
        <item m="1" x="2193"/>
        <item m="1" x="1671"/>
        <item m="1" x="1847"/>
        <item m="1" x="2327"/>
        <item m="1" x="2210"/>
        <item m="1" x="2364"/>
        <item m="1" x="1737"/>
        <item m="1" x="1875"/>
        <item m="1" x="2008"/>
        <item m="1" x="2249"/>
        <item x="6"/>
        <item m="1" x="1973"/>
        <item m="1" x="1130"/>
        <item m="1" x="2383"/>
        <item m="1" x="2382"/>
        <item m="1" x="2381"/>
        <item m="1" x="2101"/>
        <item m="1" x="1844"/>
        <item m="1" x="752"/>
        <item m="1" x="1423"/>
        <item m="1" x="899"/>
        <item m="1" x="648"/>
        <item m="1" x="1211"/>
        <item m="1" x="1509"/>
        <item m="1" x="2388"/>
        <item m="1" x="1536"/>
        <item m="1" x="1032"/>
        <item m="1" x="1247"/>
        <item m="1" x="999"/>
        <item m="1" x="2104"/>
        <item m="1" x="2203"/>
        <item x="281"/>
        <item m="1" x="1479"/>
        <item m="1" x="660"/>
        <item m="1" x="720"/>
        <item m="1" x="948"/>
        <item m="1" x="334"/>
        <item m="1" x="1541"/>
        <item m="1" x="2235"/>
        <item m="1" x="2234"/>
        <item m="1" x="460"/>
        <item m="1" x="768"/>
        <item m="1" x="1704"/>
        <item m="1" x="2243"/>
        <item m="1" x="931"/>
        <item m="1" x="2144"/>
        <item m="1" x="2268"/>
        <item m="1" x="1899"/>
        <item m="1" x="1573"/>
        <item m="1" x="486"/>
        <item m="1" x="639"/>
        <item m="1" x="318"/>
        <item m="1" x="536"/>
        <item m="1" x="2385"/>
        <item m="1" x="769"/>
        <item m="1" x="1483"/>
        <item m="1" x="2040"/>
        <item x="127"/>
        <item m="1" x="1753"/>
        <item m="1" x="1086"/>
        <item m="1" x="2281"/>
        <item m="1" x="1514"/>
        <item m="1" x="1849"/>
        <item m="1" x="2363"/>
        <item m="1" x="2148"/>
        <item m="1" x="2332"/>
        <item m="1" x="2389"/>
        <item m="1" x="2362"/>
        <item m="1" x="1688"/>
        <item m="1" x="2275"/>
        <item m="1" x="1787"/>
        <item m="1" x="1876"/>
        <item m="1" x="2030"/>
        <item m="1" x="1212"/>
        <item m="1" x="2025"/>
        <item m="1" x="2127"/>
        <item m="1" x="2386"/>
        <item m="1" x="2182"/>
        <item m="1" x="1489"/>
        <item m="1" x="756"/>
        <item m="1" x="1640"/>
        <item m="1" x="2354"/>
        <item m="1" x="1493"/>
        <item m="1" x="710"/>
        <item m="1" x="1323"/>
        <item m="1" x="934"/>
        <item m="1" x="600"/>
        <item m="1" x="474"/>
        <item m="1" x="1983"/>
        <item m="1" x="2322"/>
        <item m="1" x="2133"/>
        <item m="1" x="2029"/>
        <item m="1" x="2377"/>
        <item m="1" x="655"/>
        <item m="1" x="838"/>
        <item m="1" x="1961"/>
        <item m="1" x="1577"/>
        <item m="1" x="2375"/>
        <item m="1" x="2384"/>
        <item m="1" x="2373"/>
        <item m="1" x="1691"/>
        <item m="1" x="2175"/>
        <item m="1" x="2372"/>
        <item m="1" x="1777"/>
        <item m="1" x="2380"/>
        <item m="1" x="1958"/>
        <item m="1" x="2256"/>
        <item m="1" x="2379"/>
        <item m="1" x="2306"/>
        <item m="1" x="1873"/>
        <item m="1" x="2028"/>
        <item m="1" x="2343"/>
        <item m="1" x="1717"/>
        <item m="1" x="779"/>
        <item m="1" x="2374"/>
        <item m="1" x="2060"/>
        <item m="1" x="2271"/>
        <item m="1" x="1869"/>
        <item m="1" x="2305"/>
        <item m="1" x="1965"/>
        <item m="1" x="2342"/>
        <item m="1" x="2348"/>
        <item m="1" x="2222"/>
        <item m="1" x="1623"/>
        <item m="1" x="1684"/>
        <item m="1" x="1624"/>
        <item m="1" x="2349"/>
        <item m="1" x="2378"/>
        <item m="1" x="2352"/>
        <item m="1" x="2401"/>
        <item m="1" x="1635"/>
        <item m="1" x="2095"/>
        <item m="1" x="2358"/>
        <item m="1" x="2359"/>
        <item m="1" x="2399"/>
        <item m="1" x="2387"/>
        <item m="1" x="2185"/>
        <item m="1" x="2333"/>
        <item m="1" x="1477"/>
        <item m="1" x="2334"/>
        <item m="1" x="2402"/>
        <item m="1" x="2395"/>
        <item m="1" x="2376"/>
        <item m="1" x="1859"/>
        <item m="1" x="598"/>
        <item m="1" x="1492"/>
        <item m="1" x="1636"/>
        <item m="1" x="2404"/>
        <item m="1" x="1831"/>
        <item m="1" x="1977"/>
        <item m="1" x="2199"/>
        <item m="1" x="2367"/>
        <item m="1" x="1602"/>
        <item m="1" x="2161"/>
        <item m="1" x="1650"/>
        <item x="286"/>
        <item m="1" x="1259"/>
        <item m="1" x="1821"/>
        <item m="1" x="1612"/>
        <item m="1" x="2011"/>
        <item m="1" x="682"/>
        <item m="1" x="1165"/>
        <item m="1" x="2218"/>
        <item m="1" x="1673"/>
        <item m="1" x="2134"/>
        <item m="1" x="1718"/>
        <item m="1" x="2344"/>
        <item m="1" x="2345"/>
        <item m="1" x="2273"/>
        <item m="1" x="2346"/>
        <item m="1" x="2309"/>
        <item m="1" x="1531"/>
        <item x="79"/>
        <item m="1" x="2347"/>
        <item m="1" x="793"/>
        <item m="1" x="581"/>
        <item m="1" x="885"/>
        <item m="1" x="2350"/>
        <item m="1" x="2351"/>
        <item m="1" x="1177"/>
        <item m="1" x="2145"/>
        <item m="1" x="2317"/>
        <item m="1" x="2146"/>
        <item m="1" x="2353"/>
        <item m="1" x="1794"/>
        <item m="1" x="1882"/>
        <item m="1" x="1637"/>
        <item m="1" x="468"/>
        <item m="1" x="402"/>
        <item m="1" x="2233"/>
        <item m="1" x="656"/>
        <item m="1" x="534"/>
        <item m="1" x="1220"/>
        <item m="1" x="2259"/>
        <item m="1" x="1799"/>
        <item m="1" x="1186"/>
        <item m="1" x="2355"/>
        <item m="1" x="2109"/>
        <item m="1" x="2325"/>
        <item m="1" x="1701"/>
        <item m="1" x="2261"/>
        <item m="1" x="2326"/>
        <item m="1" x="1335"/>
        <item m="1" x="1807"/>
        <item m="1" x="1591"/>
        <item m="1" x="1338"/>
        <item m="1" x="1996"/>
        <item m="1" x="2070"/>
        <item m="1" x="1193"/>
        <item m="1" x="2360"/>
        <item m="1" x="2361"/>
        <item m="1" x="1507"/>
        <item m="1" x="2074"/>
        <item m="1" x="2076"/>
        <item m="1" x="2202"/>
        <item m="1" x="1948"/>
        <item m="1" x="1014"/>
        <item m="1" x="2366"/>
        <item m="1" x="1757"/>
        <item m="1" x="2368"/>
        <item m="1" x="2207"/>
        <item m="1" x="2337"/>
        <item m="1" x="2338"/>
        <item m="1" x="2296"/>
        <item m="1" x="2297"/>
        <item m="1" x="2300"/>
        <item m="1" x="2248"/>
        <item m="1" x="2302"/>
        <item m="1" x="2088"/>
        <item m="1" x="616"/>
        <item m="1" x="1519"/>
        <item m="1" x="2217"/>
        <item m="1" x="2014"/>
        <item m="1" x="2219"/>
        <item m="1" x="1963"/>
        <item m="1" x="2096"/>
        <item m="1" x="2303"/>
        <item m="1" x="2304"/>
        <item m="1" x="2178"/>
        <item m="1" x="2307"/>
        <item m="1" x="2274"/>
        <item m="1" x="1621"/>
        <item m="1" x="2276"/>
        <item m="1" x="2021"/>
        <item m="1" x="2179"/>
        <item m="1" x="1214"/>
        <item m="1" x="2311"/>
        <item m="1" x="2312"/>
        <item m="1" x="2313"/>
        <item m="1" x="1367"/>
        <item m="1" x="454"/>
        <item m="1" x="1880"/>
        <item m="1" x="2314"/>
        <item m="1" x="1632"/>
        <item m="1" x="2226"/>
        <item m="1" x="2316"/>
        <item m="1" x="2230"/>
        <item m="1" x="2318"/>
        <item m="1" x="2319"/>
        <item m="1" x="2321"/>
        <item m="1" x="938"/>
        <item m="1" x="1928"/>
        <item m="1" x="1296"/>
        <item m="1" x="596"/>
        <item m="1" x="2323"/>
        <item m="1" x="2033"/>
        <item m="1" x="1648"/>
        <item m="1" x="2238"/>
        <item m="1" x="1934"/>
        <item m="1" x="2114"/>
        <item m="1" x="2263"/>
        <item m="1" x="2328"/>
        <item m="1" x="2330"/>
        <item m="1" x="1303"/>
        <item m="1" x="2265"/>
        <item m="1" x="1901"/>
        <item m="1" x="2158"/>
        <item m="1" x="2335"/>
        <item m="1" x="2042"/>
        <item m="1" x="2336"/>
        <item m="1" x="1947"/>
        <item m="1" x="1397"/>
        <item m="1" x="1907"/>
        <item m="1" x="1598"/>
        <item m="1" x="2246"/>
        <item m="1" x="2079"/>
        <item m="1" x="2080"/>
        <item m="1" x="1852"/>
        <item m="1" x="1758"/>
        <item m="1" x="1559"/>
        <item x="276"/>
        <item m="1" x="2208"/>
        <item m="1" x="1606"/>
        <item m="1" x="2051"/>
        <item m="1" x="2132"/>
        <item m="1" x="1237"/>
        <item m="1" x="2055"/>
        <item m="1" x="2016"/>
        <item m="1" x="2097"/>
        <item m="1" x="2251"/>
        <item m="1" x="2139"/>
        <item m="1" x="2176"/>
        <item m="1" x="1968"/>
        <item m="1" x="2272"/>
        <item m="1" x="1918"/>
        <item m="1" x="1916"/>
        <item m="1" x="2252"/>
        <item m="1" x="1972"/>
        <item m="1" x="2102"/>
        <item m="1" x="1409"/>
        <item m="1" x="2277"/>
        <item m="1" x="2023"/>
        <item m="1" x="1790"/>
        <item m="1" x="2278"/>
        <item m="1" x="2279"/>
        <item m="1" x="2027"/>
        <item m="1" x="2183"/>
        <item m="1" x="2227"/>
        <item m="1" x="804"/>
        <item m="1" x="2186"/>
        <item m="1" x="643"/>
        <item m="1" x="1690"/>
        <item m="1" x="2280"/>
        <item m="1" x="2258"/>
        <item m="1" x="589"/>
        <item m="1" x="591"/>
        <item m="1" x="2282"/>
        <item m="1" x="2283"/>
        <item m="1" x="755"/>
        <item m="1" x="2187"/>
        <item m="1" x="2260"/>
        <item m="1" x="1496"/>
        <item m="1" x="2034"/>
        <item m="1" x="2190"/>
        <item m="1" x="2237"/>
        <item m="1" x="2284"/>
        <item m="1" x="2285"/>
        <item m="1" x="1802"/>
        <item m="1" x="2287"/>
        <item m="1" x="1936"/>
        <item m="1" x="2288"/>
        <item m="1" x="2290"/>
        <item m="1" x="1501"/>
        <item m="1" x="1008"/>
        <item m="1" x="2156"/>
        <item m="1" x="2069"/>
        <item m="1" x="2292"/>
        <item m="1" x="1651"/>
        <item m="1" x="550"/>
        <item m="1" x="1748"/>
        <item m="1" x="2119"/>
        <item x="215"/>
        <item m="1" x="2293"/>
        <item m="1" x="2044"/>
        <item m="1" x="1552"/>
        <item m="1" x="2267"/>
        <item m="1" x="1510"/>
        <item m="1" x="1950"/>
        <item m="1" x="2201"/>
        <item m="1" x="2123"/>
        <item m="1" x="2295"/>
        <item m="1" x="2165"/>
        <item m="1" x="2166"/>
        <item m="1" x="2167"/>
        <item m="1" x="2209"/>
        <item m="1" x="2131"/>
        <item m="1" x="1433"/>
        <item m="1" x="2010"/>
        <item m="1" x="2216"/>
        <item m="1" x="509"/>
        <item m="1" x="2093"/>
        <item m="1" x="2091"/>
        <item m="1" x="2137"/>
        <item m="1" x="2220"/>
        <item m="1" x="2140"/>
        <item m="1" x="2253"/>
        <item m="1" x="1919"/>
        <item m="1" x="1570"/>
        <item m="1" x="2223"/>
        <item m="1" x="2254"/>
        <item m="1" x="2180"/>
        <item m="1" x="2181"/>
        <item m="1" x="1291"/>
        <item m="1" x="2255"/>
        <item m="1" x="1923"/>
        <item m="1" x="2225"/>
        <item m="1" x="1689"/>
        <item m="1" x="463"/>
        <item m="1" x="2257"/>
        <item m="1" x="1638"/>
        <item m="1" x="1982"/>
        <item m="1" x="1413"/>
        <item m="1" x="812"/>
        <item m="1" x="712"/>
        <item m="1" x="1546"/>
        <item m="1" x="2189"/>
        <item m="1" x="2064"/>
        <item m="1" x="2112"/>
        <item m="1" x="2264"/>
        <item m="1" x="1500"/>
        <item m="1" x="860"/>
        <item m="1" x="2195"/>
        <item m="1" x="1459"/>
        <item m="1" x="1813"/>
        <item m="1" x="2071"/>
        <item m="1" x="1751"/>
        <item m="1" x="1851"/>
        <item m="1" x="1946"/>
        <item m="1" x="2162"/>
        <item m="1" x="2269"/>
        <item m="1" x="1857"/>
        <item m="1" x="2128"/>
        <item m="1" x="1953"/>
        <item m="1" x="2169"/>
        <item m="1" x="2212"/>
        <item m="1" x="2213"/>
        <item m="1" x="2173"/>
        <item m="1" x="1913"/>
        <item m="1" x="2177"/>
        <item m="1" x="2100"/>
        <item m="1" x="1915"/>
        <item m="1" x="2221"/>
        <item m="1" x="1970"/>
        <item m="1" x="915"/>
        <item m="1" x="1679"/>
        <item m="1" x="580"/>
        <item m="1" x="2224"/>
        <item m="1" x="745"/>
        <item m="1" x="704"/>
        <item m="1" x="2228"/>
        <item m="1" x="2229"/>
        <item m="1" x="2231"/>
        <item m="1" x="2232"/>
        <item m="1" x="586"/>
        <item m="1" x="1294"/>
        <item m="1" x="1380"/>
        <item m="1" x="594"/>
        <item m="1" x="1379"/>
        <item m="1" x="1494"/>
        <item m="1" x="475"/>
        <item m="1" x="597"/>
        <item m="1" x="2236"/>
        <item m="1" x="2240"/>
        <item m="1" x="2241"/>
        <item m="1" x="2242"/>
        <item m="1" x="2155"/>
        <item m="1" x="1939"/>
        <item m="1" x="2039"/>
        <item m="1" x="1192"/>
        <item m="1" x="2244"/>
        <item m="1" x="2163"/>
        <item m="1" x="2245"/>
        <item m="1" x="2164"/>
        <item x="249"/>
        <item m="1" x="2003"/>
        <item m="1" x="1516"/>
        <item m="1" x="2130"/>
        <item m="1" x="2170"/>
        <item m="1" x="2171"/>
        <item m="1" x="1404"/>
        <item m="1" x="2172"/>
        <item m="1" x="1521"/>
        <item m="1" x="1609"/>
        <item m="1" x="292"/>
        <item m="1" x="1566"/>
        <item m="1" x="2174"/>
        <item m="1" x="2136"/>
        <item m="1" x="2135"/>
        <item m="1" x="2098"/>
        <item m="1" x="2138"/>
        <item m="1" x="2141"/>
        <item m="1" x="2142"/>
        <item m="1" x="1240"/>
        <item m="1" x="744"/>
        <item m="1" x="2143"/>
        <item m="1" x="925"/>
        <item m="1" x="927"/>
        <item m="1" x="2184"/>
        <item m="1" x="2103"/>
        <item m="1" x="2147"/>
        <item m="1" x="746"/>
        <item m="1" x="1244"/>
        <item m="1" x="325"/>
        <item m="1" x="1321"/>
        <item m="1" x="403"/>
        <item m="1" x="1639"/>
        <item m="1" x="815"/>
        <item m="1" x="2106"/>
        <item m="1" x="540"/>
        <item m="1" x="2188"/>
        <item m="1" x="1643"/>
        <item m="1" x="2151"/>
        <item m="1" x="1698"/>
        <item m="1" x="2192"/>
        <item m="1" x="2194"/>
        <item m="1" x="2196"/>
        <item m="1" x="2197"/>
        <item m="1" x="2120"/>
        <item m="1" x="1994"/>
        <item m="1" x="2041"/>
        <item m="1" x="1902"/>
        <item m="1" x="2121"/>
        <item m="1" x="2200"/>
        <item m="1" x="2000"/>
        <item m="1" x="376"/>
        <item m="1" x="2004"/>
        <item m="1" x="2206"/>
        <item m="1" x="2049"/>
        <item m="1" x="2048"/>
        <item m="1" x="1860"/>
        <item x="14"/>
        <item m="1" x="2086"/>
        <item m="1" x="1563"/>
        <item m="1" x="1823"/>
        <item m="1" x="2053"/>
        <item m="1" x="2092"/>
        <item m="1" x="2094"/>
        <item m="1" x="1914"/>
        <item m="1" x="2017"/>
        <item m="1" x="2018"/>
        <item m="1" x="1917"/>
        <item m="1" x="2099"/>
        <item m="1" x="696"/>
        <item m="1" x="1682"/>
        <item m="1" x="1789"/>
        <item m="1" x="395"/>
        <item m="1" x="1634"/>
        <item m="1" x="2149"/>
        <item m="1" x="1926"/>
        <item x="130"/>
        <item m="1" x="889"/>
        <item m="1" x="1373"/>
        <item m="1" x="1693"/>
        <item m="1" x="751"/>
        <item m="1" x="1299"/>
        <item m="1" x="2150"/>
        <item m="1" x="2108"/>
        <item m="1" x="1889"/>
        <item m="1" x="1931"/>
        <item m="1" x="2036"/>
        <item m="1" x="2152"/>
        <item m="1" x="2153"/>
        <item m="1" x="1892"/>
        <item m="1" x="2037"/>
        <item m="1" x="2154"/>
        <item m="1" x="2117"/>
        <item m="1" x="2157"/>
        <item m="1" x="2159"/>
        <item m="1" x="1945"/>
        <item m="1" x="2160"/>
        <item m="1" x="2045"/>
        <item m="1" x="2046"/>
        <item m="1" x="1399"/>
        <item m="1" x="2075"/>
        <item m="1" x="1112"/>
        <item x="245"/>
        <item m="1" x="2124"/>
        <item m="1" x="1855"/>
        <item m="1" x="1457"/>
        <item m="1" x="2050"/>
        <item m="1" x="1856"/>
        <item m="1" x="2084"/>
        <item m="1" x="1605"/>
        <item m="1" x="833"/>
        <item m="1" x="560"/>
        <item m="1" x="1561"/>
        <item m="1" x="2087"/>
        <item m="1" x="1283"/>
        <item m="1" x="2089"/>
        <item m="1" x="1765"/>
        <item m="1" x="1667"/>
        <item m="1" x="2090"/>
        <item m="1" x="1966"/>
        <item m="1" x="2019"/>
        <item m="1" x="1921"/>
        <item m="1" x="2058"/>
        <item m="1" x="884"/>
        <item m="1" x="1572"/>
        <item m="1" x="1369"/>
        <item m="1" x="2024"/>
        <item m="1" x="803"/>
        <item m="1" x="1838"/>
        <item m="1" x="1411"/>
        <item m="1" x="1839"/>
        <item m="1" x="1444"/>
        <item m="1" x="939"/>
        <item m="1" x="2105"/>
        <item m="1" x="1378"/>
        <item m="1" x="1377"/>
        <item m="1" x="1221"/>
        <item m="1" x="1547"/>
        <item m="1" x="2107"/>
        <item m="1" x="1696"/>
        <item m="1" x="1930"/>
        <item m="1" x="1893"/>
        <item m="1" x="1276"/>
        <item m="1" x="2115"/>
        <item m="1" x="2116"/>
        <item m="1" x="1940"/>
        <item m="1" x="1304"/>
        <item m="1" x="1594"/>
        <item m="1" x="1903"/>
        <item m="1" x="1998"/>
        <item m="1" x="2073"/>
        <item m="1" x="1427"/>
        <item m="1" x="2122"/>
        <item m="1" x="1195"/>
        <item x="254"/>
        <item m="1" x="1661"/>
        <item m="1" x="2082"/>
        <item m="1" x="1347"/>
        <item m="1" x="2006"/>
        <item m="1" x="1952"/>
        <item m="1" x="1910"/>
        <item m="1" x="2009"/>
        <item m="1" x="1713"/>
        <item m="1" x="2052"/>
        <item m="1" x="1710"/>
        <item m="1" x="1358"/>
        <item m="1" x="2054"/>
        <item m="1" x="1960"/>
        <item m="1" x="1866"/>
        <item m="1" x="2056"/>
        <item m="1" x="1565"/>
        <item m="1" x="1771"/>
        <item m="1" x="1167"/>
        <item m="1" x="1774"/>
        <item m="1" x="2057"/>
        <item m="1" x="1676"/>
        <item m="1" x="1618"/>
        <item m="1" x="1723"/>
        <item m="1" x="1362"/>
        <item m="1" x="1971"/>
        <item m="1" x="1872"/>
        <item m="1" x="1127"/>
        <item m="1" x="1290"/>
        <item m="1" x="1629"/>
        <item m="1" x="2026"/>
        <item m="1" x="2059"/>
        <item m="1" x="1580"/>
        <item m="1" x="527"/>
        <item m="1" x="705"/>
        <item m="1" x="848"/>
        <item m="1" x="2031"/>
        <item m="1" x="1738"/>
        <item m="1" x="2061"/>
        <item m="1" x="2062"/>
        <item m="1" x="1331"/>
        <item m="1" x="1739"/>
        <item m="1" x="1986"/>
        <item m="1" x="2063"/>
        <item m="1" x="2035"/>
        <item m="1" x="1416"/>
        <item x="190"/>
        <item m="1" x="819"/>
        <item m="1" x="2065"/>
        <item m="1" x="2066"/>
        <item m="1" x="1935"/>
        <item m="1" x="1226"/>
        <item m="1" x="1386"/>
        <item m="1" x="2068"/>
        <item m="1" x="1745"/>
        <item m="1" x="1306"/>
        <item m="1" x="1943"/>
        <item m="1" x="1995"/>
        <item m="1" x="1811"/>
        <item m="1" x="1812"/>
        <item m="1" x="2072"/>
        <item m="1" x="1657"/>
        <item m="1" x="1424"/>
        <item m="1" x="2077"/>
        <item m="1" x="2078"/>
        <item m="1" x="2047"/>
        <item m="1" x="2081"/>
        <item m="1" x="2005"/>
        <item m="1" x="1709"/>
        <item m="1" x="1430"/>
        <item x="277"/>
        <item m="1" x="1557"/>
        <item m="1" x="375"/>
        <item m="1" x="724"/>
        <item m="1" x="291"/>
        <item m="1" x="1908"/>
        <item m="1" x="1763"/>
        <item m="1" x="1861"/>
        <item m="1" x="1071"/>
        <item m="1" x="1471"/>
        <item m="1" x="2013"/>
        <item m="1" x="2015"/>
        <item m="1" x="912"/>
        <item m="1" x="1964"/>
        <item m="1" x="1775"/>
        <item m="1" x="1721"/>
        <item m="1" x="1780"/>
        <item m="1" x="1829"/>
        <item m="1" x="2020"/>
        <item m="1" x="2022"/>
        <item m="1" x="1975"/>
        <item m="1" x="1792"/>
        <item m="1" x="888"/>
        <item m="1" x="1579"/>
        <item m="1" x="937"/>
        <item m="1" x="2032"/>
        <item m="1" x="1582"/>
        <item m="1" x="749"/>
        <item m="1" x="1884"/>
        <item m="1" x="1985"/>
        <item m="1" x="1000"/>
        <item m="1" x="1189"/>
        <item m="1" x="1450"/>
        <item m="1" x="1933"/>
        <item m="1" x="1987"/>
        <item m="1" x="1891"/>
        <item m="1" x="1989"/>
        <item m="1" x="1894"/>
        <item m="1" x="1895"/>
        <item m="1" x="1499"/>
        <item m="1" x="1938"/>
        <item m="1" x="1991"/>
        <item m="1" x="1992"/>
        <item m="1" x="1278"/>
        <item m="1" x="1944"/>
        <item m="1" x="1595"/>
        <item m="1" x="1850"/>
        <item m="1" x="1504"/>
        <item m="1" x="1011"/>
        <item m="1" x="1905"/>
        <item m="1" x="1109"/>
        <item m="1" x="1949"/>
        <item m="1" x="1999"/>
        <item m="1" x="870"/>
        <item m="1" x="1600"/>
        <item m="1" x="2002"/>
        <item m="1" x="1858"/>
        <item m="1" x="1558"/>
        <item m="1" x="1560"/>
        <item m="1" x="1351"/>
        <item m="1" x="1909"/>
        <item m="1" x="1862"/>
        <item m="1" x="968"/>
        <item m="1" x="1956"/>
        <item m="1" x="1467"/>
        <item m="1" x="1957"/>
        <item m="1" x="1670"/>
        <item m="1" x="1959"/>
        <item m="1" x="1867"/>
        <item m="1" x="1962"/>
        <item m="1" x="1967"/>
        <item m="1" x="1825"/>
        <item m="1" x="739"/>
        <item m="1" x="1969"/>
        <item m="1" x="1871"/>
        <item m="1" x="1974"/>
        <item m="1" x="1129"/>
        <item m="1" x="1922"/>
        <item m="1" x="1874"/>
        <item m="1" x="1361"/>
        <item m="1" x="1976"/>
        <item m="1" x="1485"/>
        <item m="1" x="701"/>
        <item m="1" x="1292"/>
        <item m="1" x="1978"/>
        <item m="1" x="1179"/>
        <item m="1" x="1180"/>
        <item m="1" x="1881"/>
        <item m="1" x="1979"/>
        <item m="1" x="1980"/>
        <item m="1" x="1981"/>
        <item m="1" x="329"/>
        <item m="1" x="996"/>
        <item m="1" x="1984"/>
        <item m="1" x="1741"/>
        <item m="1" x="1932"/>
        <item m="1" x="1988"/>
        <item m="1" x="1005"/>
        <item m="1" x="1150"/>
        <item m="1" x="1153"/>
        <item m="1" x="1848"/>
        <item m="1" x="1419"/>
        <item m="1" x="1229"/>
        <item m="1" x="1993"/>
        <item m="1" x="951"/>
        <item x="223"/>
        <item m="1" x="1553"/>
        <item m="1" x="1814"/>
        <item m="1" x="1817"/>
        <item m="1" x="1512"/>
        <item m="1" x="1663"/>
        <item m="1" x="1346"/>
        <item m="1" x="1711"/>
        <item m="1" x="1864"/>
        <item m="1" x="1469"/>
        <item m="1" x="1355"/>
        <item m="1" x="1911"/>
        <item m="1" x="1770"/>
        <item m="1" x="1473"/>
        <item m="1" x="1865"/>
        <item m="1" x="299"/>
        <item m="1" x="1912"/>
        <item m="1" x="1824"/>
        <item m="1" x="689"/>
        <item m="1" x="1920"/>
        <item m="1" x="1532"/>
        <item m="1" x="1728"/>
        <item m="1" x="1574"/>
        <item m="1" x="1366"/>
        <item m="1" x="1788"/>
        <item m="1" x="1877"/>
        <item m="1" x="887"/>
        <item m="1" x="702"/>
        <item m="1" x="1135"/>
        <item m="1" x="1924"/>
        <item m="1" x="1925"/>
        <item m="1" x="646"/>
        <item m="1" x="1927"/>
        <item m="1" x="1097"/>
        <item m="1" x="1295"/>
        <item m="1" x="1845"/>
        <item m="1" x="1887"/>
        <item m="1" x="1740"/>
        <item m="1" x="1805"/>
        <item m="1" x="1700"/>
        <item m="1" x="1937"/>
        <item m="1" x="666"/>
        <item m="1" x="1592"/>
        <item m="1" x="551"/>
        <item m="1" x="1456"/>
        <item m="1" x="1458"/>
        <item m="1" x="1705"/>
        <item m="1" x="1599"/>
        <item m="1" x="1113"/>
        <item m="1" x="1513"/>
        <item m="1" x="1429"/>
        <item m="1" x="1951"/>
        <item m="1" x="906"/>
        <item m="1" x="373"/>
        <item m="1" x="1157"/>
        <item m="1" x="1820"/>
        <item m="1" x="1517"/>
        <item x="51"/>
        <item m="1" x="1868"/>
        <item m="1" x="1773"/>
        <item m="1" x="1716"/>
        <item m="1" x="1826"/>
        <item m="1" x="1827"/>
        <item m="1" x="1870"/>
        <item m="1" x="1779"/>
        <item m="1" x="1172"/>
        <item m="1" x="1530"/>
        <item m="1" x="880"/>
        <item m="1" x="1784"/>
        <item m="1" x="1029"/>
        <item m="1" x="1626"/>
        <item m="1" x="1729"/>
        <item m="1" x="1484"/>
        <item m="1" x="1878"/>
        <item m="1" x="1879"/>
        <item m="1" x="1035"/>
        <item m="1" x="1575"/>
        <item m="1" x="1488"/>
        <item m="1" x="1840"/>
        <item m="1" x="531"/>
        <item m="1" x="1842"/>
        <item m="1" x="1883"/>
        <item m="1" x="808"/>
        <item m="1" x="1330"/>
        <item m="1" x="1885"/>
        <item m="1" x="1886"/>
        <item m="1" x="1888"/>
        <item m="1" x="1252"/>
        <item m="1" x="1742"/>
        <item m="1" x="1890"/>
        <item m="1" x="1702"/>
        <item m="1" x="1225"/>
        <item m="1" x="1587"/>
        <item m="1" x="1846"/>
        <item m="1" x="346"/>
        <item m="1" x="1897"/>
        <item m="1" x="1649"/>
        <item m="1" x="1898"/>
        <item m="1" x="1900"/>
        <item m="1" x="1391"/>
        <item m="1" x="1810"/>
        <item m="1" x="1654"/>
        <item m="1" x="1906"/>
        <item m="1" x="1853"/>
        <item m="1" x="1604"/>
        <item m="1" x="1016"/>
        <item m="1" x="1198"/>
        <item m="1" x="1432"/>
        <item m="1" x="1664"/>
        <item m="1" x="1764"/>
        <item m="1" x="1822"/>
        <item m="1" x="1522"/>
        <item m="1" x="1768"/>
        <item m="1" x="780"/>
        <item m="1" x="1769"/>
        <item m="1" x="1615"/>
        <item m="1" x="1772"/>
        <item m="1" x="784"/>
        <item m="1" x="1209"/>
        <item m="1" x="576"/>
        <item m="1" x="1828"/>
        <item m="1" x="1830"/>
        <item m="1" x="1786"/>
        <item m="1" x="1628"/>
        <item m="1" x="1791"/>
        <item m="1" x="1832"/>
        <item m="1" x="1084"/>
        <item m="1" x="1833"/>
        <item m="1" x="1834"/>
        <item m="1" x="1835"/>
        <item m="1" x="1836"/>
        <item m="1" x="805"/>
        <item m="1" x="1841"/>
        <item m="1" x="1327"/>
        <item m="1" x="991"/>
        <item m="1" x="1182"/>
        <item m="1" x="1448"/>
        <item m="1" x="1843"/>
        <item m="1" x="407"/>
        <item m="1" x="1796"/>
        <item m="1" x="894"/>
        <item m="1" x="1098"/>
        <item m="1" x="413"/>
        <item m="1" x="1800"/>
        <item m="1" x="1801"/>
        <item m="1" x="1589"/>
        <item m="1" x="347"/>
        <item m="1" x="1749"/>
        <item m="1" x="1503"/>
        <item m="1" x="1597"/>
        <item m="1" x="1508"/>
        <item m="1" x="1815"/>
        <item m="1" x="959"/>
        <item m="1" x="1232"/>
        <item m="1" x="1755"/>
        <item m="1" x="1816"/>
        <item m="1" x="1819"/>
        <item m="1" x="1759"/>
        <item x="269"/>
        <item m="1" x="722"/>
        <item m="1" x="1854"/>
        <item m="1" x="1309"/>
        <item m="1" x="1762"/>
        <item m="1" x="1712"/>
        <item m="1" x="1666"/>
        <item m="1" x="1767"/>
        <item m="1" x="1776"/>
        <item m="1" x="981"/>
        <item m="1" x="1778"/>
        <item m="1" x="1781"/>
        <item m="1" x="1782"/>
        <item m="1" x="1783"/>
        <item m="1" x="1785"/>
        <item m="1" x="1630"/>
        <item m="1" x="1486"/>
        <item m="1" x="1132"/>
        <item m="1" x="1134"/>
        <item m="1" x="1633"/>
        <item m="1" x="1735"/>
        <item m="1" x="1793"/>
        <item m="1" x="1795"/>
        <item m="1" x="1736"/>
        <item m="1" x="747"/>
        <item m="1" x="1692"/>
        <item m="1" x="811"/>
        <item m="1" x="813"/>
        <item m="1" x="1797"/>
        <item m="1" x="337"/>
        <item m="1" x="473"/>
        <item m="1" x="1545"/>
        <item m="1" x="1585"/>
        <item m="1" x="1798"/>
        <item m="1" x="1495"/>
        <item m="1" x="1804"/>
        <item m="1" x="1806"/>
        <item m="1" x="953"/>
        <item m="1" x="822"/>
        <item m="1" x="1750"/>
        <item m="1" x="1752"/>
        <item m="1" x="1655"/>
        <item m="1" x="1461"/>
        <item m="1" x="1110"/>
        <item m="1" x="1754"/>
        <item m="1" x="1658"/>
        <item m="1" x="1818"/>
        <item x="280"/>
        <item x="282"/>
        <item m="1" x="1601"/>
        <item m="1" x="1603"/>
        <item m="1" x="1405"/>
        <item m="1" x="1353"/>
        <item m="1" x="1066"/>
        <item x="25"/>
        <item m="1" x="1470"/>
        <item m="1" x="1669"/>
        <item m="1" x="1714"/>
        <item m="1" x="1672"/>
        <item m="1" x="910"/>
        <item x="48"/>
        <item m="1" x="1073"/>
        <item m="1" x="1715"/>
        <item m="1" x="1527"/>
        <item m="1" x="1719"/>
        <item m="1" x="1675"/>
        <item m="1" x="1436"/>
        <item m="1" x="1720"/>
        <item m="1" x="1722"/>
        <item m="1" x="1622"/>
        <item m="1" x="1724"/>
        <item m="1" x="1681"/>
        <item m="1" x="1080"/>
        <item m="1" x="1725"/>
        <item m="1" x="1726"/>
        <item m="1" x="1625"/>
        <item m="1" x="1175"/>
        <item m="1" x="1727"/>
        <item x="84"/>
        <item m="1" x="1685"/>
        <item m="1" x="1730"/>
        <item m="1" x="631"/>
        <item m="1" x="1686"/>
        <item m="1" x="1731"/>
        <item m="1" x="1732"/>
        <item m="1" x="1442"/>
        <item m="1" x="1733"/>
        <item m="1" x="1734"/>
        <item m="1" x="1687"/>
        <item m="1" x="1178"/>
        <item m="1" x="1095"/>
        <item m="1" x="1445"/>
        <item m="1" x="1322"/>
        <item m="1" x="849"/>
        <item m="1" x="593"/>
        <item m="1" x="1544"/>
        <item m="1" x="654"/>
        <item m="1" x="893"/>
        <item m="1" x="1246"/>
        <item m="1" x="1043"/>
        <item m="1" x="1694"/>
        <item m="1" x="1642"/>
        <item m="1" x="1002"/>
        <item m="1" x="546"/>
        <item m="1" x="1645"/>
        <item m="1" x="1249"/>
        <item m="1" x="1417"/>
        <item m="1" x="1102"/>
        <item m="1" x="1498"/>
        <item m="1" x="1151"/>
        <item m="1" x="1743"/>
        <item m="1" x="1744"/>
        <item m="1" x="1746"/>
        <item m="1" x="1590"/>
        <item m="1" x="1747"/>
        <item m="1" x="1393"/>
        <item m="1" x="821"/>
        <item m="1" x="1653"/>
        <item m="1" x="1505"/>
        <item m="1" x="1307"/>
        <item m="1" x="1659"/>
        <item m="1" x="1460"/>
        <item m="1" x="1231"/>
        <item m="1" x="1234"/>
        <item m="1" x="1756"/>
        <item m="1" x="1660"/>
        <item x="262"/>
        <item x="278"/>
        <item m="1" x="1760"/>
        <item m="1" x="1196"/>
        <item m="1" x="1665"/>
        <item m="1" x="1201"/>
        <item m="1" x="732"/>
        <item m="1" x="1614"/>
        <item m="1" x="1616"/>
        <item m="1" x="1674"/>
        <item m="1" x="1075"/>
        <item m="1" x="1474"/>
        <item m="1" x="1617"/>
        <item m="1" x="693"/>
        <item m="1" x="1677"/>
        <item m="1" x="1678"/>
        <item m="1" x="1568"/>
        <item m="1" x="1620"/>
        <item m="1" x="1478"/>
        <item m="1" x="1408"/>
        <item m="1" x="1680"/>
        <item m="1" x="578"/>
        <item m="1" x="1683"/>
        <item m="1" x="1535"/>
        <item m="1" x="1627"/>
        <item m="1" x="1576"/>
        <item m="1" x="393"/>
        <item m="1" x="932"/>
        <item m="1" x="1491"/>
        <item m="1" x="1372"/>
        <item m="1" x="1375"/>
        <item m="1" x="895"/>
        <item m="1" x="1695"/>
        <item m="1" x="1697"/>
        <item m="1" x="1385"/>
        <item m="1" x="1646"/>
        <item m="1" x="348"/>
        <item m="1" x="1647"/>
        <item x="194"/>
        <item m="1" x="1703"/>
        <item m="1" x="1394"/>
        <item m="1" x="1277"/>
        <item m="1" x="555"/>
        <item m="1" x="1656"/>
        <item m="1" x="1230"/>
        <item x="246"/>
        <item m="1" x="1706"/>
        <item m="1" x="1707"/>
        <item m="1" x="1708"/>
        <item x="284"/>
        <item m="1" x="1345"/>
        <item m="1" x="677"/>
        <item m="1" x="1608"/>
        <item m="1" x="1403"/>
        <item m="1" x="1613"/>
        <item m="1" x="1468"/>
        <item m="1" x="1564"/>
        <item m="1" x="1263"/>
        <item m="1" x="626"/>
        <item m="1" x="1619"/>
        <item m="1" x="789"/>
        <item m="1" x="1481"/>
        <item m="1" x="1533"/>
        <item m="1" x="794"/>
        <item m="1" x="1365"/>
        <item m="1" x="839"/>
        <item m="1" x="1631"/>
        <item x="106"/>
        <item m="1" x="1267"/>
        <item m="1" x="1293"/>
        <item m="1" x="806"/>
        <item m="1" x="1093"/>
        <item m="1" x="807"/>
        <item m="1" x="706"/>
        <item m="1" x="1381"/>
        <item m="1" x="1584"/>
        <item m="1" x="1641"/>
        <item m="1" x="1001"/>
        <item m="1" x="1273"/>
        <item x="163"/>
        <item m="1" x="1644"/>
        <item m="1" x="1586"/>
        <item m="1" x="1250"/>
        <item x="258"/>
        <item m="1" x="1257"/>
        <item m="1" x="1428"/>
        <item m="1" x="1662"/>
        <item m="1" x="964"/>
        <item m="1" x="1465"/>
        <item m="1" x="1069"/>
        <item m="1" x="1354"/>
        <item m="1" x="1236"/>
        <item m="1" x="1466"/>
        <item m="1" x="1357"/>
        <item m="1" x="1523"/>
        <item m="1" x="1524"/>
        <item x="47"/>
        <item m="1" x="1526"/>
        <item m="1" x="1567"/>
        <item m="1" x="306"/>
        <item m="1" x="1476"/>
        <item m="1" x="1438"/>
        <item m="1" x="1360"/>
        <item m="1" x="448"/>
        <item m="1" x="1569"/>
        <item m="1" x="1480"/>
        <item m="1" x="1174"/>
        <item m="1" x="698"/>
        <item x="71"/>
        <item m="1" x="1363"/>
        <item m="1" x="1571"/>
        <item x="90"/>
        <item m="1" x="1317"/>
        <item m="1" x="1578"/>
        <item m="1" x="700"/>
        <item m="1" x="1537"/>
        <item m="1" x="1370"/>
        <item m="1" x="1539"/>
        <item m="1" x="933"/>
        <item m="1" x="936"/>
        <item m="1" x="1542"/>
        <item m="1" x="1581"/>
        <item m="1" x="1142"/>
        <item m="1" x="1583"/>
        <item m="1" x="1376"/>
        <item m="1" x="942"/>
        <item m="1" x="810"/>
        <item m="1" x="1415"/>
        <item m="1" x="1248"/>
        <item m="1" x="1548"/>
        <item m="1" x="1497"/>
        <item m="1" x="1550"/>
        <item m="1" x="603"/>
        <item m="1" x="1302"/>
        <item m="1" x="1453"/>
        <item m="1" x="1389"/>
        <item m="1" x="1454"/>
        <item m="1" x="1593"/>
        <item m="1" x="355"/>
        <item m="1" x="1279"/>
        <item m="1" x="1191"/>
        <item m="1" x="1502"/>
        <item m="1" x="357"/>
        <item m="1" x="1421"/>
        <item m="1" x="1340"/>
        <item m="1" x="1308"/>
        <item m="1" x="1596"/>
        <item m="1" x="1055"/>
        <item m="1" x="1462"/>
        <item m="1" x="1235"/>
        <item m="1" x="377"/>
        <item x="267"/>
        <item x="285"/>
        <item m="1" x="1515"/>
        <item m="1" x="1431"/>
        <item m="1" x="1518"/>
        <item m="1" x="1520"/>
        <item m="1" x="729"/>
        <item m="1" x="684"/>
        <item m="1" x="685"/>
        <item m="1" x="971"/>
        <item m="1" x="875"/>
        <item m="1" x="1203"/>
        <item m="1" x="1525"/>
        <item m="1" x="688"/>
        <item m="1" x="1528"/>
        <item m="1" x="1472"/>
        <item m="1" x="1475"/>
        <item m="1" x="1529"/>
        <item m="1" x="1534"/>
        <item m="1" x="1364"/>
        <item m="1" x="640"/>
        <item m="1" x="1216"/>
        <item m="1" x="1443"/>
        <item m="1" x="1319"/>
        <item m="1" x="1538"/>
        <item m="1" x="1320"/>
        <item m="1" x="1540"/>
        <item m="1" x="1490"/>
        <item m="1" x="1039"/>
        <item x="136"/>
        <item m="1" x="1543"/>
        <item m="1" x="336"/>
        <item m="1" x="708"/>
        <item m="1" x="1449"/>
        <item m="1" x="897"/>
        <item m="1" x="1223"/>
        <item m="1" x="1451"/>
        <item m="1" x="1452"/>
        <item m="1" x="1339"/>
        <item m="1" x="1116"/>
        <item m="1" x="1554"/>
        <item m="1" x="1053"/>
        <item m="1" x="1506"/>
        <item m="1" x="869"/>
        <item m="1" x="1555"/>
        <item m="1" x="1233"/>
        <item m="1" x="1556"/>
        <item m="1" x="1463"/>
        <item m="1" x="1158"/>
        <item m="1" x="1064"/>
        <item m="1" x="379"/>
        <item m="1" x="1122"/>
        <item m="1" x="1314"/>
        <item m="1" x="1315"/>
        <item m="1" x="1262"/>
        <item m="1" x="1407"/>
        <item m="1" x="1359"/>
        <item m="1" x="1288"/>
        <item m="1" x="792"/>
        <item m="1" x="1482"/>
        <item m="1" x="1487"/>
        <item m="1" x="1410"/>
        <item m="1" x="988"/>
        <item m="1" x="464"/>
        <item m="1" x="989"/>
        <item m="1" x="1136"/>
        <item m="1" x="1138"/>
        <item m="1" x="1446"/>
        <item m="1" x="1328"/>
        <item m="1" x="1447"/>
        <item m="1" x="1099"/>
        <item m="1" x="1188"/>
        <item m="1" x="481"/>
        <item m="1" x="858"/>
        <item m="1" x="1152"/>
        <item m="1" x="1154"/>
        <item m="1" x="1007"/>
        <item m="1" x="864"/>
        <item m="1" x="766"/>
        <item m="1" x="1420"/>
        <item m="1" x="1422"/>
        <item m="1" x="1400"/>
        <item m="1" x="902"/>
        <item m="1" x="1342"/>
        <item m="1" x="1058"/>
        <item m="1" x="675"/>
        <item m="1" x="1348"/>
        <item m="1" x="1350"/>
        <item x="23"/>
        <item m="1" x="1163"/>
        <item m="1" x="1310"/>
        <item m="1" x="970"/>
        <item m="1" x="1434"/>
        <item m="1" x="563"/>
        <item m="1" x="1313"/>
        <item m="1" x="573"/>
        <item m="1" x="781"/>
        <item m="1" x="1437"/>
        <item m="1" x="1210"/>
        <item m="1" x="1173"/>
        <item m="1" x="1030"/>
        <item m="1" x="1439"/>
        <item m="1" x="1440"/>
        <item m="1" x="920"/>
        <item m="1" x="1441"/>
        <item m="1" x="459"/>
        <item m="1" x="1217"/>
        <item m="1" x="404"/>
        <item m="1" x="1147"/>
        <item m="1" x="1271"/>
        <item m="1" x="1383"/>
        <item m="1" x="943"/>
        <item m="1" x="349"/>
        <item m="1" x="482"/>
        <item m="1" x="1418"/>
        <item m="1" x="1343"/>
        <item m="1" x="364"/>
        <item m="1" x="868"/>
        <item m="1" x="500"/>
        <item m="1" x="1256"/>
        <item m="1" x="1426"/>
        <item x="260"/>
        <item x="259"/>
        <item x="9"/>
        <item m="1" x="1349"/>
        <item m="1" x="1161"/>
        <item m="1" x="1402"/>
        <item m="1" x="1352"/>
        <item m="1" x="967"/>
        <item m="1" x="907"/>
        <item m="1" x="731"/>
        <item m="1" x="1286"/>
        <item m="1" x="1406"/>
        <item m="1" x="1168"/>
        <item m="1" x="1169"/>
        <item m="1" x="1368"/>
        <item m="1" x="841"/>
        <item m="1" x="1412"/>
        <item m="1" x="1326"/>
        <item m="1" x="1139"/>
        <item x="131"/>
        <item m="1" x="1143"/>
        <item m="1" x="651"/>
        <item m="1" x="1374"/>
        <item m="1" x="1414"/>
        <item m="1" x="1185"/>
        <item m="1" x="1042"/>
        <item m="1" x="1300"/>
        <item m="1" x="1384"/>
        <item m="1" x="898"/>
        <item m="1" x="856"/>
        <item m="1" x="1336"/>
        <item m="1" x="1388"/>
        <item x="201"/>
        <item m="1" x="1190"/>
        <item x="210"/>
        <item m="1" x="1392"/>
        <item m="1" x="1009"/>
        <item m="1" x="670"/>
        <item m="1" x="1111"/>
        <item m="1" x="1344"/>
        <item m="1" x="1425"/>
        <item m="1" x="1156"/>
        <item m="1" x="1280"/>
        <item m="1" x="1159"/>
        <item m="1" x="1160"/>
        <item m="1" x="831"/>
        <item m="1" x="1284"/>
        <item m="1" x="1356"/>
        <item m="1" x="1287"/>
        <item m="1" x="1261"/>
        <item m="1" x="1266"/>
        <item m="1" x="1318"/>
        <item m="1" x="458"/>
        <item m="1" x="1088"/>
        <item m="1" x="1371"/>
        <item m="1" x="1094"/>
        <item m="1" x="1324"/>
        <item m="1" x="470"/>
        <item m="1" x="1145"/>
        <item m="1" x="1382"/>
        <item m="1" x="1222"/>
        <item m="1" x="1333"/>
        <item x="166"/>
        <item m="1" x="1387"/>
        <item m="1" x="1275"/>
        <item x="208"/>
        <item m="1" x="1395"/>
        <item m="1" x="1396"/>
        <item m="1" x="1255"/>
        <item m="1" x="957"/>
        <item m="1" x="1398"/>
        <item m="1" x="1401"/>
        <item m="1" x="1013"/>
        <item x="275"/>
        <item x="279"/>
        <item m="1" x="1281"/>
        <item m="1" x="1015"/>
        <item m="1" x="829"/>
        <item m="1" x="1063"/>
        <item m="1" x="1199"/>
        <item m="1" x="1282"/>
        <item m="1" x="1120"/>
        <item m="1" x="1200"/>
        <item m="1" x="381"/>
        <item m="1" x="1238"/>
        <item m="1" x="1285"/>
        <item m="1" x="1312"/>
        <item m="1" x="1260"/>
        <item m="1" x="1207"/>
        <item m="1" x="1076"/>
        <item m="1" x="740"/>
        <item m="1" x="1026"/>
        <item m="1" x="1264"/>
        <item m="1" x="742"/>
        <item m="1" x="1265"/>
        <item m="1" x="1316"/>
        <item m="1" x="524"/>
        <item m="1" x="1242"/>
        <item m="1" x="800"/>
        <item m="1" x="846"/>
        <item m="1" x="748"/>
        <item m="1" x="1325"/>
        <item m="1" x="406"/>
        <item m="1" x="1329"/>
        <item m="1" x="709"/>
        <item m="1" x="995"/>
        <item m="1" x="604"/>
        <item m="1" x="818"/>
        <item m="1" x="1334"/>
        <item m="1" x="1187"/>
        <item m="1" x="1251"/>
        <item m="1" x="1337"/>
        <item m="1" x="1253"/>
        <item x="195"/>
        <item x="224"/>
        <item m="1" x="1107"/>
        <item m="1" x="955"/>
        <item m="1" x="956"/>
        <item m="1" x="501"/>
        <item m="1" x="1341"/>
        <item m="1" x="1056"/>
        <item m="1" x="823"/>
        <item m="1" x="1114"/>
        <item m="1" x="827"/>
        <item m="1" x="1119"/>
        <item m="1" x="678"/>
        <item m="1" x="293"/>
        <item x="39"/>
        <item m="1" x="1205"/>
        <item m="1" x="978"/>
        <item m="1" x="1239"/>
        <item m="1" x="1289"/>
        <item m="1" x="1241"/>
        <item m="1" x="1176"/>
        <item m="1" x="1215"/>
        <item x="108"/>
        <item m="1" x="1133"/>
        <item m="1" x="928"/>
        <item m="1" x="1089"/>
        <item m="1" x="1268"/>
        <item m="1" x="644"/>
        <item m="1" x="1096"/>
        <item m="1" x="1140"/>
        <item m="1" x="324"/>
        <item m="1" x="993"/>
        <item m="1" x="1184"/>
        <item m="1" x="1297"/>
        <item m="1" x="1146"/>
        <item m="1" x="1298"/>
        <item m="1" x="1272"/>
        <item m="1" x="817"/>
        <item m="1" x="1149"/>
        <item m="1" x="1301"/>
        <item m="1" x="1101"/>
        <item m="1" x="352"/>
        <item m="1" x="1305"/>
        <item x="273"/>
        <item m="1" x="1012"/>
        <item m="1" x="374"/>
        <item m="1" x="1258"/>
        <item m="1" x="963"/>
        <item x="10"/>
        <item m="1" x="1162"/>
        <item m="1" x="562"/>
        <item x="26"/>
        <item m="1" x="1018"/>
        <item m="1" x="1121"/>
        <item m="1" x="1021"/>
        <item m="1" x="1166"/>
        <item x="62"/>
        <item m="1" x="786"/>
        <item m="1" x="517"/>
        <item m="1" x="391"/>
        <item m="1" x="1243"/>
        <item m="1" x="1091"/>
        <item m="1" x="1218"/>
        <item m="1" x="935"/>
        <item m="1" x="890"/>
        <item m="1" x="467"/>
        <item m="1" x="1269"/>
        <item m="1" x="754"/>
        <item m="1" x="1270"/>
        <item m="1" x="1148"/>
        <item m="1" x="1274"/>
        <item x="211"/>
        <item m="1" x="669"/>
        <item m="1" x="1052"/>
        <item m="1" x="904"/>
        <item m="1" x="871"/>
        <item m="1" x="1117"/>
        <item m="1" x="1197"/>
        <item m="1" x="1019"/>
        <item m="1" x="1204"/>
        <item m="1" x="1123"/>
        <item m="1" x="1074"/>
        <item m="1" x="1206"/>
        <item m="1" x="514"/>
        <item m="1" x="690"/>
        <item m="1" x="622"/>
        <item m="1" x="879"/>
        <item m="1" x="1171"/>
        <item m="1" x="797"/>
        <item m="1" x="802"/>
        <item m="1" x="1036"/>
        <item m="1" x="1245"/>
        <item m="1" x="992"/>
        <item m="1" x="1224"/>
        <item m="1" x="1227"/>
        <item m="1" x="946"/>
        <item m="1" x="1228"/>
        <item m="1" x="1254"/>
        <item m="1" x="865"/>
        <item m="1" x="1108"/>
        <item m="1" x="1054"/>
        <item m="1" x="1059"/>
        <item m="1" x="1118"/>
        <item x="7"/>
        <item m="1" x="504"/>
        <item x="20"/>
        <item m="1" x="1202"/>
        <item m="1" x="691"/>
        <item m="1" x="1208"/>
        <item m="1" x="1079"/>
        <item m="1" x="1128"/>
        <item m="1" x="1213"/>
        <item m="1" x="1081"/>
        <item m="1" x="921"/>
        <item m="1" x="457"/>
        <item m="1" x="1085"/>
        <item m="1" x="929"/>
        <item m="1" x="1092"/>
        <item m="1" x="649"/>
        <item m="1" x="1219"/>
        <item m="1" x="941"/>
        <item m="1" x="1041"/>
        <item m="1" x="853"/>
        <item m="1" x="476"/>
        <item m="1" x="1103"/>
        <item m="1" x="359"/>
        <item m="1" x="767"/>
        <item m="1" x="1061"/>
        <item m="1" x="439"/>
        <item m="1" x="728"/>
        <item m="1" x="294"/>
        <item m="1" x="1020"/>
        <item m="1" x="1164"/>
        <item m="1" x="972"/>
        <item m="1" x="569"/>
        <item m="1" x="1124"/>
        <item m="1" x="1078"/>
        <item m="1" x="1170"/>
        <item m="1" x="305"/>
        <item m="1" x="1027"/>
        <item m="1" x="882"/>
        <item m="1" x="699"/>
        <item m="1" x="1033"/>
        <item m="1" x="635"/>
        <item m="1" x="1131"/>
        <item m="1" x="399"/>
        <item m="1" x="1181"/>
        <item m="1" x="1183"/>
        <item m="1" x="537"/>
        <item m="1" x="1144"/>
        <item m="1" x="814"/>
        <item x="125"/>
        <item m="1" x="852"/>
        <item m="1" x="1100"/>
        <item m="1" x="478"/>
        <item m="1" x="857"/>
        <item x="175"/>
        <item m="1" x="664"/>
        <item m="1" x="1104"/>
        <item m="1" x="945"/>
        <item m="1" x="947"/>
        <item m="1" x="1049"/>
        <item m="1" x="1051"/>
        <item m="1" x="958"/>
        <item m="1" x="1194"/>
        <item m="1" x="611"/>
        <item m="1" x="726"/>
        <item m="1" x="771"/>
        <item m="1" x="830"/>
        <item m="1" x="1065"/>
        <item m="1" x="1067"/>
        <item m="1" x="1068"/>
        <item m="1" x="832"/>
        <item m="1" x="735"/>
        <item m="1" x="383"/>
        <item m="1" x="1022"/>
        <item m="1" x="977"/>
        <item m="1" x="692"/>
        <item m="1" x="1125"/>
        <item x="65"/>
        <item m="1" x="574"/>
        <item m="1" x="1126"/>
        <item m="1" x="1028"/>
        <item m="1" x="1083"/>
        <item m="1" x="1090"/>
        <item m="1" x="1037"/>
        <item m="1" x="1137"/>
        <item m="1" x="847"/>
        <item m="1" x="1141"/>
        <item m="1" x="707"/>
        <item m="1" x="533"/>
        <item m="1" x="333"/>
        <item x="162"/>
        <item m="1" x="544"/>
        <item m="1" x="1046"/>
        <item m="1" x="1105"/>
        <item m="1" x="1155"/>
        <item m="1" x="960"/>
        <item m="1" x="1057"/>
        <item m="1" x="1115"/>
        <item m="1" x="1060"/>
        <item m="1" x="1062"/>
        <item m="1" x="559"/>
        <item m="1" x="1070"/>
        <item m="1" x="382"/>
        <item m="1" x="834"/>
        <item m="1" x="565"/>
        <item m="1" x="1072"/>
        <item x="45"/>
        <item x="49"/>
        <item m="1" x="976"/>
        <item m="1" x="1077"/>
        <item m="1" x="308"/>
        <item m="1" x="881"/>
        <item m="1" x="632"/>
        <item m="1" x="982"/>
        <item m="1" x="983"/>
        <item x="82"/>
        <item m="1" x="984"/>
        <item m="1" x="1031"/>
        <item m="1" x="1082"/>
        <item m="1" x="924"/>
        <item m="1" x="843"/>
        <item m="1" x="1087"/>
        <item m="1" x="801"/>
        <item m="1" x="930"/>
        <item m="1" x="990"/>
        <item x="147"/>
        <item m="1" x="997"/>
        <item m="1" x="416"/>
        <item m="1" x="760"/>
        <item m="1" x="1045"/>
        <item m="1" x="1004"/>
        <item x="164"/>
        <item m="1" x="950"/>
        <item m="1" x="1050"/>
        <item m="1" x="487"/>
        <item m="1" x="667"/>
        <item m="1" x="900"/>
        <item m="1" x="903"/>
        <item m="1" x="723"/>
        <item m="1" x="676"/>
        <item m="1" x="1017"/>
        <item m="1" x="908"/>
        <item m="1" x="965"/>
        <item m="1" x="909"/>
        <item m="1" x="966"/>
        <item m="1" x="773"/>
        <item m="1" x="969"/>
        <item m="1" x="507"/>
        <item m="1" x="973"/>
        <item m="1" x="733"/>
        <item m="1" x="974"/>
        <item m="1" x="1023"/>
        <item m="1" x="1024"/>
        <item x="57"/>
        <item m="1" x="513"/>
        <item m="1" x="1025"/>
        <item m="1" x="980"/>
        <item m="1" x="629"/>
        <item m="1" x="630"/>
        <item m="1" x="916"/>
        <item m="1" x="886"/>
        <item m="1" x="453"/>
        <item m="1" x="1034"/>
        <item m="1" x="985"/>
        <item m="1" x="922"/>
        <item m="1" x="986"/>
        <item m="1" x="394"/>
        <item m="1" x="926"/>
        <item m="1" x="583"/>
        <item m="1" x="321"/>
        <item m="1" x="1038"/>
        <item m="1" x="465"/>
        <item m="1" x="940"/>
        <item m="1" x="1040"/>
        <item m="1" x="994"/>
        <item m="1" x="409"/>
        <item m="1" x="998"/>
        <item m="1" x="896"/>
        <item m="1" x="484"/>
        <item m="1" x="343"/>
        <item m="1" x="1003"/>
        <item m="1" x="944"/>
        <item m="1" x="1044"/>
        <item m="1" x="424"/>
        <item m="1" x="762"/>
        <item m="1" x="547"/>
        <item m="1" x="1047"/>
        <item m="1" x="954"/>
        <item m="1" x="952"/>
        <item m="1" x="672"/>
        <item m="1" x="673"/>
        <item m="1" x="867"/>
        <item m="1" x="361"/>
        <item m="1" x="434"/>
        <item m="1" x="556"/>
        <item m="1" x="610"/>
        <item m="1" x="368"/>
        <item m="1" x="502"/>
        <item x="35"/>
        <item m="1" x="876"/>
        <item m="1" x="877"/>
        <item m="1" x="836"/>
        <item m="1" x="738"/>
        <item m="1" x="878"/>
        <item m="1" x="913"/>
        <item m="1" x="979"/>
        <item m="1" x="314"/>
        <item m="1" x="987"/>
        <item m="1" x="809"/>
        <item m="1" x="891"/>
        <item m="1" x="750"/>
        <item m="1" x="420"/>
        <item m="1" x="548"/>
        <item m="1" x="1006"/>
        <item m="1" x="354"/>
        <item m="1" x="716"/>
        <item m="1" x="765"/>
        <item m="1" x="1010"/>
        <item x="233"/>
        <item m="1" x="901"/>
        <item m="1" x="866"/>
        <item m="1" x="362"/>
        <item m="1" x="719"/>
        <item m="1" x="499"/>
        <item m="1" x="370"/>
        <item m="1" x="612"/>
        <item x="274"/>
        <item m="1" x="826"/>
        <item m="1" x="725"/>
        <item m="1" x="828"/>
        <item m="1" x="561"/>
        <item m="1" x="774"/>
        <item m="1" x="873"/>
        <item m="1" x="775"/>
        <item m="1" x="911"/>
        <item m="1" x="387"/>
        <item m="1" x="914"/>
        <item m="1" x="790"/>
        <item m="1" x="917"/>
        <item m="1" x="918"/>
        <item m="1" x="919"/>
        <item m="1" x="451"/>
        <item m="1" x="452"/>
        <item m="1" x="795"/>
        <item m="1" x="923"/>
        <item m="1" x="840"/>
        <item m="1" x="636"/>
        <item m="1" x="462"/>
        <item x="120"/>
        <item m="1" x="642"/>
        <item m="1" x="851"/>
        <item x="149"/>
        <item x="151"/>
        <item m="1" x="816"/>
        <item m="1" x="662"/>
        <item m="1" x="663"/>
        <item m="1" x="859"/>
        <item m="1" x="861"/>
        <item m="1" x="764"/>
        <item m="1" x="494"/>
        <item x="248"/>
        <item x="255"/>
        <item m="1" x="961"/>
        <item m="1" x="962"/>
        <item x="197"/>
        <item m="1" x="905"/>
        <item m="1" x="872"/>
        <item m="1" x="288"/>
        <item m="1" x="679"/>
        <item x="29"/>
        <item m="1" x="874"/>
        <item m="1" x="566"/>
        <item m="1" x="835"/>
        <item m="1" x="623"/>
        <item m="1" x="783"/>
        <item m="1" x="511"/>
        <item x="76"/>
        <item m="1" x="883"/>
        <item m="1" x="796"/>
        <item m="1" x="842"/>
        <item m="1" x="638"/>
        <item m="1" x="844"/>
        <item m="1" x="845"/>
        <item m="1" x="396"/>
        <item x="119"/>
        <item m="1" x="647"/>
        <item m="1" x="469"/>
        <item m="1" x="892"/>
        <item m="1" x="417"/>
        <item m="1" x="854"/>
        <item m="1" x="419"/>
        <item m="1" x="479"/>
        <item m="1" x="425"/>
        <item x="200"/>
        <item m="1" x="671"/>
        <item m="1" x="825"/>
        <item m="1" x="772"/>
        <item m="1" x="614"/>
        <item x="11"/>
        <item m="1" x="287"/>
        <item x="28"/>
        <item m="1" x="505"/>
        <item x="36"/>
        <item x="37"/>
        <item m="1" x="617"/>
        <item m="1" x="687"/>
        <item m="1" x="627"/>
        <item m="1" x="508"/>
        <item m="1" x="510"/>
        <item m="1" x="512"/>
        <item m="1" x="837"/>
        <item m="1" x="741"/>
        <item m="1" x="449"/>
        <item m="1" x="743"/>
        <item m="1" x="791"/>
        <item x="87"/>
        <item m="1" x="798"/>
        <item x="103"/>
        <item m="1" x="703"/>
        <item m="1" x="532"/>
        <item x="132"/>
        <item m="1" x="466"/>
        <item m="1" x="850"/>
        <item m="1" x="338"/>
        <item m="1" x="758"/>
        <item m="1" x="713"/>
        <item m="1" x="855"/>
        <item x="173"/>
        <item m="1" x="480"/>
        <item x="183"/>
        <item m="1" x="862"/>
        <item m="1" x="715"/>
        <item m="1" x="493"/>
        <item m="1" x="496"/>
        <item m="1" x="721"/>
        <item m="1" x="770"/>
        <item m="1" x="503"/>
        <item x="4"/>
        <item m="1" x="440"/>
        <item x="24"/>
        <item x="33"/>
        <item m="1" x="564"/>
        <item x="41"/>
        <item m="1" x="776"/>
        <item m="1" x="570"/>
        <item m="1" x="620"/>
        <item m="1" x="777"/>
        <item x="52"/>
        <item m="1" x="778"/>
        <item m="1" x="782"/>
        <item m="1" x="785"/>
        <item m="1" x="787"/>
        <item m="1" x="575"/>
        <item m="1" x="788"/>
        <item m="1" x="697"/>
        <item x="81"/>
        <item m="1" x="522"/>
        <item m="1" x="637"/>
        <item m="1" x="799"/>
        <item m="1" x="526"/>
        <item m="1" x="650"/>
        <item x="140"/>
        <item x="133"/>
        <item m="1" x="657"/>
        <item m="1" x="599"/>
        <item x="168"/>
        <item x="171"/>
        <item m="1" x="820"/>
        <item x="177"/>
        <item x="207"/>
        <item m="1" x="606"/>
        <item m="1" x="718"/>
        <item x="264"/>
        <item m="1" x="824"/>
        <item x="265"/>
        <item m="1" x="558"/>
        <item m="1" x="378"/>
        <item m="1" x="613"/>
        <item m="1" x="727"/>
        <item m="1" x="681"/>
        <item x="3"/>
        <item m="1" x="442"/>
        <item m="1" x="686"/>
        <item m="1" x="295"/>
        <item m="1" x="734"/>
        <item m="1" x="619"/>
        <item m="1" x="736"/>
        <item m="1" x="384"/>
        <item m="1" x="737"/>
        <item m="1" x="301"/>
        <item m="1" x="515"/>
        <item m="1" x="633"/>
        <item m="1" x="634"/>
        <item m="1" x="390"/>
        <item m="1" x="582"/>
        <item m="1" x="584"/>
        <item m="1" x="652"/>
        <item m="1" x="653"/>
        <item m="1" x="410"/>
        <item m="1" x="753"/>
        <item m="1" x="757"/>
        <item m="1" x="759"/>
        <item m="1" x="761"/>
        <item m="1" x="543"/>
        <item m="1" x="422"/>
        <item m="1" x="763"/>
        <item x="192"/>
        <item m="1" x="717"/>
        <item x="216"/>
        <item m="1" x="367"/>
        <item m="1" x="557"/>
        <item m="1" x="674"/>
        <item x="0"/>
        <item x="15"/>
        <item m="1" x="680"/>
        <item m="1" x="683"/>
        <item m="1" x="567"/>
        <item m="1" x="618"/>
        <item m="1" x="300"/>
        <item m="1" x="447"/>
        <item m="1" x="694"/>
        <item m="1" x="695"/>
        <item x="74"/>
        <item x="75"/>
        <item m="1" x="389"/>
        <item x="92"/>
        <item m="1" x="328"/>
        <item m="1" x="472"/>
        <item x="145"/>
        <item m="1" x="658"/>
        <item m="1" x="711"/>
        <item x="178"/>
        <item m="1" x="714"/>
        <item m="1" x="353"/>
        <item m="1" x="488"/>
        <item m="1" x="549"/>
        <item m="1" x="495"/>
        <item m="1" x="363"/>
        <item x="263"/>
        <item m="1" x="380"/>
        <item m="1" x="506"/>
        <item m="1" x="443"/>
        <item m="1" x="568"/>
        <item x="44"/>
        <item m="1" x="445"/>
        <item m="1" x="298"/>
        <item m="1" x="621"/>
        <item m="1" x="386"/>
        <item m="1" x="303"/>
        <item m="1" x="304"/>
        <item m="1" x="624"/>
        <item m="1" x="625"/>
        <item m="1" x="628"/>
        <item m="1" x="577"/>
        <item m="1" x="317"/>
        <item m="1" x="521"/>
        <item m="1" x="388"/>
        <item x="101"/>
        <item m="1" x="461"/>
        <item m="1" x="525"/>
        <item x="116"/>
        <item m="1" x="641"/>
        <item m="1" x="528"/>
        <item x="123"/>
        <item m="1" x="645"/>
        <item m="1" x="401"/>
        <item m="1" x="590"/>
        <item m="1" x="535"/>
        <item x="143"/>
        <item m="1" x="411"/>
        <item m="1" x="659"/>
        <item m="1" x="661"/>
        <item m="1" x="340"/>
        <item m="1" x="601"/>
        <item x="167"/>
        <item x="170"/>
        <item m="1" x="602"/>
        <item x="189"/>
        <item m="1" x="665"/>
        <item m="1" x="341"/>
        <item m="1" x="485"/>
        <item x="196"/>
        <item m="1" x="427"/>
        <item m="1" x="607"/>
        <item m="1" x="608"/>
        <item m="1" x="366"/>
        <item x="253"/>
        <item x="251"/>
        <item m="1" x="369"/>
        <item m="1" x="438"/>
        <item x="34"/>
        <item x="16"/>
        <item x="50"/>
        <item m="1" x="571"/>
        <item x="59"/>
        <item m="1" x="572"/>
        <item m="1" x="516"/>
        <item x="64"/>
        <item m="1" x="518"/>
        <item m="1" x="579"/>
        <item m="1" x="315"/>
        <item m="1" x="520"/>
        <item m="1" x="455"/>
        <item m="1" x="523"/>
        <item m="1" x="529"/>
        <item m="1" x="585"/>
        <item m="1" x="398"/>
        <item x="124"/>
        <item m="1" x="587"/>
        <item m="1" x="588"/>
        <item m="1" x="405"/>
        <item m="1" x="592"/>
        <item x="137"/>
        <item x="141"/>
        <item m="1" x="595"/>
        <item m="1" x="344"/>
        <item m="1" x="605"/>
        <item m="1" x="552"/>
        <item m="1" x="491"/>
        <item m="1" x="554"/>
        <item m="1" x="360"/>
        <item x="236"/>
        <item m="1" x="609"/>
        <item m="1" x="497"/>
        <item x="272"/>
        <item x="5"/>
        <item x="13"/>
        <item m="1" x="441"/>
        <item m="1" x="290"/>
        <item m="1" x="297"/>
        <item x="42"/>
        <item m="1" x="444"/>
        <item m="1" x="310"/>
        <item x="78"/>
        <item x="80"/>
        <item m="1" x="450"/>
        <item m="1" x="519"/>
        <item x="114"/>
        <item m="1" x="397"/>
        <item m="1" x="323"/>
        <item m="1" x="327"/>
        <item m="1" x="538"/>
        <item m="1" x="539"/>
        <item m="1" x="541"/>
        <item m="1" x="542"/>
        <item m="1" x="418"/>
        <item m="1" x="483"/>
        <item m="1" x="545"/>
        <item x="204"/>
        <item x="217"/>
        <item m="1" x="430"/>
        <item x="221"/>
        <item x="227"/>
        <item x="228"/>
        <item x="231"/>
        <item m="1" x="432"/>
        <item m="1" x="433"/>
        <item x="232"/>
        <item m="1" x="498"/>
        <item x="268"/>
        <item x="12"/>
        <item x="17"/>
        <item m="1" x="289"/>
        <item x="22"/>
        <item m="1" x="296"/>
        <item m="1" x="446"/>
        <item x="58"/>
        <item x="67"/>
        <item x="88"/>
        <item m="1" x="392"/>
        <item m="1" x="456"/>
        <item x="100"/>
        <item m="1" x="319"/>
        <item m="1" x="320"/>
        <item x="115"/>
        <item m="1" x="322"/>
        <item m="1" x="332"/>
        <item m="1" x="471"/>
        <item m="1" x="339"/>
        <item m="1" x="414"/>
        <item m="1" x="477"/>
        <item x="157"/>
        <item m="1" x="345"/>
        <item m="1" x="351"/>
        <item x="205"/>
        <item x="212"/>
        <item m="1" x="428"/>
        <item m="1" x="489"/>
        <item m="1" x="490"/>
        <item x="225"/>
        <item m="1" x="492"/>
        <item m="1" x="431"/>
        <item x="237"/>
        <item x="235"/>
        <item x="240"/>
        <item m="1" x="435"/>
        <item m="1" x="436"/>
        <item m="1" x="437"/>
        <item x="18"/>
        <item x="43"/>
        <item m="1" x="385"/>
        <item m="1" x="312"/>
        <item m="1" x="313"/>
        <item m="1" x="316"/>
        <item x="91"/>
        <item x="93"/>
        <item x="95"/>
        <item x="96"/>
        <item x="97"/>
        <item x="98"/>
        <item x="107"/>
        <item x="117"/>
        <item x="126"/>
        <item m="1" x="400"/>
        <item x="135"/>
        <item x="139"/>
        <item m="1" x="408"/>
        <item m="1" x="335"/>
        <item x="150"/>
        <item m="1" x="412"/>
        <item x="152"/>
        <item x="156"/>
        <item m="1" x="421"/>
        <item m="1" x="423"/>
        <item x="186"/>
        <item m="1" x="426"/>
        <item x="198"/>
        <item m="1" x="429"/>
        <item x="218"/>
        <item m="1" x="358"/>
        <item x="229"/>
        <item x="230"/>
        <item x="234"/>
        <item x="242"/>
        <item x="244"/>
        <item x="247"/>
        <item x="250"/>
        <item m="1" x="371"/>
        <item x="1"/>
        <item x="8"/>
        <item x="32"/>
        <item x="40"/>
        <item m="1" x="302"/>
        <item x="54"/>
        <item x="60"/>
        <item m="1" x="307"/>
        <item m="1" x="309"/>
        <item m="1" x="311"/>
        <item x="102"/>
        <item x="105"/>
        <item x="111"/>
        <item x="121"/>
        <item x="122"/>
        <item x="128"/>
        <item m="1" x="326"/>
        <item m="1" x="330"/>
        <item m="1" x="331"/>
        <item x="142"/>
        <item x="154"/>
        <item x="155"/>
        <item x="158"/>
        <item x="159"/>
        <item m="1" x="342"/>
        <item x="174"/>
        <item x="181"/>
        <item m="1" x="350"/>
        <item x="199"/>
        <item x="202"/>
        <item x="209"/>
        <item m="1" x="356"/>
        <item x="214"/>
        <item x="203"/>
        <item x="226"/>
        <item x="238"/>
        <item x="239"/>
        <item x="241"/>
        <item m="1" x="365"/>
        <item x="270"/>
        <item m="1" x="372"/>
        <item x="2"/>
        <item x="19"/>
        <item x="21"/>
        <item x="27"/>
        <item x="31"/>
        <item x="38"/>
        <item x="46"/>
        <item x="53"/>
        <item x="55"/>
        <item x="56"/>
        <item x="61"/>
        <item x="63"/>
        <item x="66"/>
        <item x="68"/>
        <item x="69"/>
        <item x="70"/>
        <item x="72"/>
        <item x="73"/>
        <item x="77"/>
        <item x="83"/>
        <item x="85"/>
        <item x="86"/>
        <item x="89"/>
        <item x="94"/>
        <item x="99"/>
        <item x="104"/>
        <item x="109"/>
        <item x="110"/>
        <item x="112"/>
        <item x="113"/>
        <item x="118"/>
        <item x="129"/>
        <item x="134"/>
        <item x="138"/>
        <item x="144"/>
        <item x="146"/>
        <item x="148"/>
        <item x="153"/>
        <item x="160"/>
        <item x="165"/>
        <item x="172"/>
        <item x="176"/>
        <item x="179"/>
        <item x="180"/>
        <item x="182"/>
        <item x="184"/>
        <item x="188"/>
        <item x="191"/>
        <item x="206"/>
        <item x="213"/>
        <item x="219"/>
        <item x="220"/>
        <item x="222"/>
        <item x="243"/>
        <item x="252"/>
        <item x="256"/>
        <item x="257"/>
        <item x="261"/>
        <item x="266"/>
        <item x="271"/>
        <item t="default"/>
      </items>
    </pivotField>
  </pivotFields>
  <rowFields count="3">
    <field x="2"/>
    <field x="4"/>
    <field x="7"/>
  </rowFields>
  <rowItems count="44">
    <i>
      <x v="12"/>
    </i>
    <i r="1">
      <x v="3"/>
    </i>
    <i r="2">
      <x v="1246"/>
    </i>
    <i r="2">
      <x v="1586"/>
    </i>
    <i r="2">
      <x v="1781"/>
    </i>
    <i r="2">
      <x v="1942"/>
    </i>
    <i r="2">
      <x v="1950"/>
    </i>
    <i r="2">
      <x v="1981"/>
    </i>
    <i r="2">
      <x v="2021"/>
    </i>
    <i r="2">
      <x v="2091"/>
    </i>
    <i r="2">
      <x v="2234"/>
    </i>
    <i r="2">
      <x v="2271"/>
    </i>
    <i r="2">
      <x v="2275"/>
    </i>
    <i r="2">
      <x v="2316"/>
    </i>
    <i r="2">
      <x v="2369"/>
    </i>
    <i r="1">
      <x v="4"/>
    </i>
    <i r="2">
      <x v="464"/>
    </i>
    <i r="2">
      <x v="566"/>
    </i>
    <i r="2">
      <x v="668"/>
    </i>
    <i r="2">
      <x v="1053"/>
    </i>
    <i r="2">
      <x v="1330"/>
    </i>
    <i r="2">
      <x v="1483"/>
    </i>
    <i r="2">
      <x v="1565"/>
    </i>
    <i r="2">
      <x v="1884"/>
    </i>
    <i r="2">
      <x v="1959"/>
    </i>
    <i r="2">
      <x v="2035"/>
    </i>
    <i r="2">
      <x v="2074"/>
    </i>
    <i r="2">
      <x v="2190"/>
    </i>
    <i r="2">
      <x v="2220"/>
    </i>
    <i r="2">
      <x v="2260"/>
    </i>
    <i r="2">
      <x v="2300"/>
    </i>
    <i r="2">
      <x v="2333"/>
    </i>
    <i r="2">
      <x v="2340"/>
    </i>
    <i r="2">
      <x v="2398"/>
    </i>
    <i r="1">
      <x v="5"/>
    </i>
    <i r="2">
      <x v="170"/>
    </i>
    <i r="2">
      <x v="1791"/>
    </i>
    <i r="2">
      <x v="1918"/>
    </i>
    <i r="2">
      <x v="2094"/>
    </i>
    <i r="2">
      <x v="2134"/>
    </i>
    <i r="2">
      <x v="2278"/>
    </i>
    <i r="2">
      <x v="2281"/>
    </i>
    <i r="2">
      <x v="2324"/>
    </i>
    <i t="grand">
      <x/>
    </i>
  </rowItems>
  <colItems count="1">
    <i/>
  </colItems>
  <dataFields count="1">
    <dataField name="Count of concatinated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yer">
  <location ref="A3:E12" firstHeaderRow="1" firstDataRow="2" firstDataCol="1"/>
  <pivotFields count="8">
    <pivotField showAll="0"/>
    <pivotField showAll="0"/>
    <pivotField showAll="0"/>
    <pivotField axis="axisRow" showAll="0">
      <items count="20">
        <item h="1" x="1"/>
        <item h="1" x="4"/>
        <item h="1" x="0"/>
        <item h="1" x="9"/>
        <item h="1" x="3"/>
        <item h="1" x="10"/>
        <item h="1" x="8"/>
        <item x="11"/>
        <item h="1" x="7"/>
        <item h="1" x="15"/>
        <item h="1" x="18"/>
        <item h="1" x="13"/>
        <item h="1" x="14"/>
        <item h="1" x="6"/>
        <item h="1" x="2"/>
        <item h="1" x="5"/>
        <item h="1" x="12"/>
        <item h="1" x="17"/>
        <item h="1" x="16"/>
        <item t="default"/>
      </items>
    </pivotField>
    <pivotField axis="axisCol" showAll="0">
      <items count="9">
        <item x="4"/>
        <item x="0"/>
        <item x="1"/>
        <item x="2"/>
        <item x="5"/>
        <item x="3"/>
        <item x="6"/>
        <item m="1" x="7"/>
        <item t="default"/>
      </items>
    </pivotField>
    <pivotField dataField="1" showAll="0"/>
    <pivotField axis="axisRow" showAll="0">
      <items count="79">
        <item m="1" x="75"/>
        <item m="1" x="74"/>
        <item m="1" x="73"/>
        <item m="1" x="77"/>
        <item m="1" x="76"/>
        <item x="66"/>
        <item x="69"/>
        <item x="46"/>
        <item x="38"/>
        <item x="59"/>
        <item x="64"/>
        <item x="23"/>
        <item x="72"/>
        <item x="17"/>
        <item x="50"/>
        <item x="39"/>
        <item x="44"/>
        <item x="16"/>
        <item x="67"/>
        <item x="22"/>
        <item x="68"/>
        <item x="29"/>
        <item x="7"/>
        <item x="6"/>
        <item x="36"/>
        <item x="70"/>
        <item x="71"/>
        <item x="9"/>
        <item x="41"/>
        <item x="34"/>
        <item x="28"/>
        <item x="3"/>
        <item x="0"/>
        <item x="2"/>
        <item x="33"/>
        <item x="21"/>
        <item x="1"/>
        <item x="53"/>
        <item x="14"/>
        <item x="4"/>
        <item x="35"/>
        <item x="15"/>
        <item x="11"/>
        <item x="19"/>
        <item x="10"/>
        <item x="58"/>
        <item x="37"/>
        <item x="20"/>
        <item x="5"/>
        <item x="61"/>
        <item x="18"/>
        <item x="13"/>
        <item x="49"/>
        <item x="12"/>
        <item x="25"/>
        <item x="42"/>
        <item x="51"/>
        <item x="8"/>
        <item x="47"/>
        <item x="62"/>
        <item x="24"/>
        <item x="26"/>
        <item x="30"/>
        <item x="40"/>
        <item x="54"/>
        <item x="56"/>
        <item x="65"/>
        <item x="45"/>
        <item x="27"/>
        <item x="31"/>
        <item x="32"/>
        <item x="43"/>
        <item x="48"/>
        <item x="52"/>
        <item x="55"/>
        <item x="57"/>
        <item x="60"/>
        <item x="63"/>
        <item t="default"/>
      </items>
    </pivotField>
    <pivotField showAll="0"/>
  </pivotFields>
  <rowFields count="2">
    <field x="3"/>
    <field x="6"/>
  </rowFields>
  <rowItems count="8">
    <i>
      <x v="7"/>
    </i>
    <i r="1">
      <x v="7"/>
    </i>
    <i r="1">
      <x v="9"/>
    </i>
    <i r="1">
      <x v="13"/>
    </i>
    <i r="1">
      <x v="15"/>
    </i>
    <i r="1">
      <x v="22"/>
    </i>
    <i r="1">
      <x v="41"/>
    </i>
    <i t="grand">
      <x/>
    </i>
  </rowItems>
  <colFields count="1">
    <field x="4"/>
  </colFields>
  <colItems count="4">
    <i>
      <x v="3"/>
    </i>
    <i>
      <x v="4"/>
    </i>
    <i>
      <x v="5"/>
    </i>
    <i t="grand">
      <x/>
    </i>
  </colItems>
  <dataFields count="1">
    <dataField name="Count of concatinated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ion" displayName="Production" ref="A1:C22" totalsRowCount="1" headerRowDxfId="11">
  <autoFilter ref="A1:C21" xr:uid="{00000000-0009-0000-0100-000001000000}"/>
  <tableColumns count="3">
    <tableColumn id="1" xr3:uid="{00000000-0010-0000-0000-000001000000}" name="Buyer" totalsRowLabel="Total">
      <calculatedColumnFormula>#REF!</calculatedColumnFormula>
    </tableColumn>
    <tableColumn id="2" xr3:uid="{00000000-0010-0000-0000-000002000000}" name="Name" dataDxfId="10">
      <calculatedColumnFormula>VLOOKUP(A2,lookup!$G$1:$H$50,2,FALSE)</calculatedColumnFormula>
    </tableColumn>
    <tableColumn id="3" xr3:uid="{00000000-0010-0000-0000-000003000000}" name="Qnt" totalsRowFunction="sum">
      <calculatedColumnFormula>#REF!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" displayName="data" ref="A1:H500" totalsRowShown="0">
  <autoFilter ref="A1:H500" xr:uid="{00000000-0009-0000-0100-000002000000}">
    <filterColumn colId="3">
      <filters>
        <filter val="G-STAR RAW CV"/>
      </filters>
    </filterColumn>
  </autoFilter>
  <tableColumns count="8">
    <tableColumn id="1" xr3:uid="{00000000-0010-0000-0100-000001000000}" name="Unit"/>
    <tableColumn id="2" xr3:uid="{00000000-0010-0000-0100-000002000000}" name="Line"/>
    <tableColumn id="3" xr3:uid="{00000000-0010-0000-0100-000003000000}" name="Buyers" dataDxfId="9"/>
    <tableColumn id="4" xr3:uid="{00000000-0010-0000-0100-000004000000}" name="Buyer_Full_Name" dataDxfId="8">
      <calculatedColumnFormula>_xlfn.XLOOKUP(data[[#This Row],[Buyers]],lookup!$G$1:$G$50,lookup!$H$1:$H$50)</calculatedColumnFormula>
    </tableColumn>
    <tableColumn id="5" xr3:uid="{00000000-0010-0000-0100-000005000000}" name="Factory" dataDxfId="7">
      <calculatedColumnFormula>VLOOKUP(A2,lookup!$D$1:$E$30,2,)</calculatedColumnFormula>
    </tableColumn>
    <tableColumn id="6" xr3:uid="{00000000-0010-0000-0100-000006000000}" name="concatinated" dataDxfId="6">
      <calculatedColumnFormula>_xlfn.CONCAT(A2,B2,D2)</calculatedColumnFormula>
    </tableColumn>
    <tableColumn id="7" xr3:uid="{00000000-0010-0000-0100-000007000000}" name="Shipment" dataDxfId="5"/>
    <tableColumn id="8" xr3:uid="{00000000-0010-0000-0100-000008000000}" name="Order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A10" sqref="A10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3.85546875" bestFit="1" customWidth="1"/>
    <col min="4" max="4" width="3.5703125" bestFit="1" customWidth="1"/>
    <col min="5" max="5" width="3.7109375" bestFit="1" customWidth="1"/>
    <col min="6" max="6" width="6.85546875" bestFit="1" customWidth="1"/>
    <col min="7" max="7" width="4.7109375" bestFit="1" customWidth="1"/>
    <col min="8" max="8" width="5.5703125" bestFit="1" customWidth="1"/>
    <col min="9" max="9" width="11.28515625" bestFit="1" customWidth="1"/>
  </cols>
  <sheetData>
    <row r="1" spans="1:9" x14ac:dyDescent="0.25">
      <c r="A1" s="2" t="s">
        <v>0</v>
      </c>
      <c r="B1" s="2" t="s">
        <v>1</v>
      </c>
    </row>
    <row r="2" spans="1:9" x14ac:dyDescent="0.2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3" t="s">
        <v>11</v>
      </c>
      <c r="B3" s="41"/>
      <c r="C3" s="41"/>
      <c r="D3" s="41"/>
      <c r="E3" s="41">
        <v>13</v>
      </c>
      <c r="F3" s="41">
        <v>21</v>
      </c>
      <c r="G3" s="41">
        <v>9</v>
      </c>
      <c r="H3" s="41"/>
      <c r="I3" s="41">
        <v>43</v>
      </c>
    </row>
    <row r="4" spans="1:9" x14ac:dyDescent="0.25">
      <c r="A4" s="3" t="s">
        <v>12</v>
      </c>
      <c r="B4" s="41">
        <v>52</v>
      </c>
      <c r="C4" s="41">
        <v>23</v>
      </c>
      <c r="D4" s="41"/>
      <c r="E4" s="41"/>
      <c r="F4" s="41">
        <v>2</v>
      </c>
      <c r="G4" s="41"/>
      <c r="H4" s="41"/>
      <c r="I4" s="41">
        <v>77</v>
      </c>
    </row>
    <row r="5" spans="1:9" x14ac:dyDescent="0.25">
      <c r="A5" s="3" t="s">
        <v>13</v>
      </c>
      <c r="B5" s="41">
        <v>4</v>
      </c>
      <c r="C5" s="41">
        <v>21</v>
      </c>
      <c r="D5" s="41"/>
      <c r="E5" s="41"/>
      <c r="F5" s="41">
        <v>41</v>
      </c>
      <c r="G5" s="41"/>
      <c r="H5" s="41"/>
      <c r="I5" s="41">
        <v>66</v>
      </c>
    </row>
    <row r="6" spans="1:9" x14ac:dyDescent="0.25">
      <c r="A6" s="3" t="s">
        <v>14</v>
      </c>
      <c r="B6" s="41"/>
      <c r="C6" s="41"/>
      <c r="D6" s="41">
        <v>12</v>
      </c>
      <c r="E6" s="41"/>
      <c r="F6" s="41">
        <v>11</v>
      </c>
      <c r="G6" s="41"/>
      <c r="H6" s="41"/>
      <c r="I6" s="41">
        <v>23</v>
      </c>
    </row>
    <row r="7" spans="1:9" x14ac:dyDescent="0.25">
      <c r="A7" s="3" t="s">
        <v>15</v>
      </c>
      <c r="B7" s="41"/>
      <c r="C7" s="41">
        <v>13</v>
      </c>
      <c r="D7" s="41">
        <v>20</v>
      </c>
      <c r="E7" s="41">
        <v>6</v>
      </c>
      <c r="F7" s="41"/>
      <c r="G7" s="41">
        <v>6</v>
      </c>
      <c r="H7" s="41"/>
      <c r="I7" s="41">
        <v>45</v>
      </c>
    </row>
    <row r="8" spans="1:9" x14ac:dyDescent="0.25">
      <c r="A8" s="3" t="s">
        <v>16</v>
      </c>
      <c r="B8" s="41"/>
      <c r="C8" s="41"/>
      <c r="D8" s="41"/>
      <c r="E8" s="41">
        <v>12</v>
      </c>
      <c r="F8" s="41"/>
      <c r="G8" s="41"/>
      <c r="H8" s="41"/>
      <c r="I8" s="41">
        <v>12</v>
      </c>
    </row>
    <row r="9" spans="1:9" x14ac:dyDescent="0.25">
      <c r="A9" s="3" t="s">
        <v>17</v>
      </c>
      <c r="B9" s="41"/>
      <c r="C9" s="41"/>
      <c r="D9" s="41"/>
      <c r="E9" s="41">
        <v>11</v>
      </c>
      <c r="F9" s="41"/>
      <c r="G9" s="41"/>
      <c r="H9" s="41"/>
      <c r="I9" s="41">
        <v>11</v>
      </c>
    </row>
    <row r="10" spans="1:9" x14ac:dyDescent="0.25">
      <c r="A10" s="3" t="s">
        <v>18</v>
      </c>
      <c r="B10" s="41"/>
      <c r="C10" s="41"/>
      <c r="D10" s="41"/>
      <c r="E10" s="41">
        <v>7</v>
      </c>
      <c r="F10" s="41">
        <v>13</v>
      </c>
      <c r="G10" s="41"/>
      <c r="H10" s="41"/>
      <c r="I10" s="41">
        <v>20</v>
      </c>
    </row>
    <row r="11" spans="1:9" x14ac:dyDescent="0.25">
      <c r="A11" s="3" t="s">
        <v>19</v>
      </c>
      <c r="B11" s="41"/>
      <c r="C11" s="41"/>
      <c r="D11" s="41"/>
      <c r="E11" s="41">
        <v>9</v>
      </c>
      <c r="F11" s="41"/>
      <c r="G11" s="41"/>
      <c r="H11" s="41"/>
      <c r="I11" s="41">
        <v>9</v>
      </c>
    </row>
    <row r="12" spans="1:9" x14ac:dyDescent="0.25">
      <c r="A12" s="3" t="s">
        <v>20</v>
      </c>
      <c r="B12" s="41"/>
      <c r="C12" s="41"/>
      <c r="D12" s="41"/>
      <c r="E12" s="41"/>
      <c r="F12" s="41"/>
      <c r="G12" s="41">
        <v>26</v>
      </c>
      <c r="H12" s="41"/>
      <c r="I12" s="41">
        <v>26</v>
      </c>
    </row>
    <row r="13" spans="1:9" x14ac:dyDescent="0.25">
      <c r="A13" s="3">
        <v>0</v>
      </c>
      <c r="B13" s="41"/>
      <c r="C13" s="41"/>
      <c r="D13" s="41"/>
      <c r="E13" s="41"/>
      <c r="F13" s="41"/>
      <c r="G13" s="41"/>
      <c r="H13" s="41"/>
      <c r="I13" s="41"/>
    </row>
    <row r="14" spans="1:9" x14ac:dyDescent="0.25">
      <c r="A14" s="3" t="s">
        <v>21</v>
      </c>
      <c r="B14" s="41"/>
      <c r="C14" s="41"/>
      <c r="D14" s="41"/>
      <c r="E14" s="41">
        <v>2</v>
      </c>
      <c r="F14" s="41"/>
      <c r="G14" s="41"/>
      <c r="H14" s="41"/>
      <c r="I14" s="41">
        <v>2</v>
      </c>
    </row>
    <row r="15" spans="1:9" x14ac:dyDescent="0.25">
      <c r="A15" s="3" t="s">
        <v>22</v>
      </c>
      <c r="B15" s="41"/>
      <c r="C15" s="41"/>
      <c r="D15" s="41"/>
      <c r="E15" s="41"/>
      <c r="F15" s="41">
        <v>2</v>
      </c>
      <c r="G15" s="41">
        <v>2</v>
      </c>
      <c r="H15" s="41"/>
      <c r="I15" s="41">
        <v>4</v>
      </c>
    </row>
    <row r="16" spans="1:9" x14ac:dyDescent="0.25">
      <c r="A16" s="3" t="s">
        <v>23</v>
      </c>
      <c r="B16" s="41"/>
      <c r="C16" s="41"/>
      <c r="D16" s="41"/>
      <c r="E16" s="41">
        <v>4</v>
      </c>
      <c r="F16" s="41"/>
      <c r="G16" s="41"/>
      <c r="H16" s="41"/>
      <c r="I16" s="41">
        <v>4</v>
      </c>
    </row>
    <row r="17" spans="1:9" x14ac:dyDescent="0.25">
      <c r="A17" s="3" t="s">
        <v>24</v>
      </c>
      <c r="B17" s="41"/>
      <c r="C17" s="41">
        <v>3</v>
      </c>
      <c r="D17" s="41"/>
      <c r="E17" s="41"/>
      <c r="F17" s="41"/>
      <c r="G17" s="41"/>
      <c r="H17" s="41"/>
      <c r="I17" s="41">
        <v>3</v>
      </c>
    </row>
    <row r="18" spans="1:9" x14ac:dyDescent="0.25">
      <c r="A18" s="3" t="s">
        <v>25</v>
      </c>
      <c r="B18" s="41"/>
      <c r="C18" s="41"/>
      <c r="D18" s="41">
        <v>1</v>
      </c>
      <c r="E18" s="41"/>
      <c r="F18" s="41"/>
      <c r="G18" s="41"/>
      <c r="H18" s="41"/>
      <c r="I18" s="41">
        <v>1</v>
      </c>
    </row>
    <row r="19" spans="1:9" x14ac:dyDescent="0.25">
      <c r="A19" s="3" t="s">
        <v>26</v>
      </c>
      <c r="B19" s="41"/>
      <c r="C19" s="41"/>
      <c r="D19" s="41"/>
      <c r="E19" s="41">
        <v>3</v>
      </c>
      <c r="F19" s="41"/>
      <c r="G19" s="41"/>
      <c r="H19" s="41"/>
      <c r="I19" s="41">
        <v>3</v>
      </c>
    </row>
    <row r="20" spans="1:9" x14ac:dyDescent="0.25">
      <c r="A20" s="3" t="s">
        <v>27</v>
      </c>
      <c r="B20" s="41"/>
      <c r="C20" s="41"/>
      <c r="D20" s="41"/>
      <c r="E20" s="41"/>
      <c r="F20" s="41">
        <v>7</v>
      </c>
      <c r="G20" s="41"/>
      <c r="H20" s="41"/>
      <c r="I20" s="41">
        <v>7</v>
      </c>
    </row>
    <row r="21" spans="1:9" x14ac:dyDescent="0.25">
      <c r="A21" s="3" t="s">
        <v>38</v>
      </c>
      <c r="B21" s="41">
        <v>1</v>
      </c>
      <c r="C21" s="41"/>
      <c r="D21" s="41"/>
      <c r="E21" s="41"/>
      <c r="F21" s="41"/>
      <c r="G21" s="41"/>
      <c r="H21" s="41"/>
      <c r="I21" s="41">
        <v>1</v>
      </c>
    </row>
    <row r="22" spans="1:9" x14ac:dyDescent="0.25">
      <c r="A22" s="3" t="s">
        <v>10</v>
      </c>
      <c r="B22" s="41">
        <v>57</v>
      </c>
      <c r="C22" s="41">
        <v>60</v>
      </c>
      <c r="D22" s="41">
        <v>33</v>
      </c>
      <c r="E22" s="41">
        <v>67</v>
      </c>
      <c r="F22" s="41">
        <v>97</v>
      </c>
      <c r="G22" s="41">
        <v>43</v>
      </c>
      <c r="H22" s="41"/>
      <c r="I22" s="41">
        <v>357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topLeftCell="A14" zoomScaleNormal="100" workbookViewId="0">
      <selection sqref="A1:J29"/>
    </sheetView>
  </sheetViews>
  <sheetFormatPr defaultRowHeight="15" x14ac:dyDescent="0.25"/>
  <cols>
    <col min="1" max="1" width="16.7109375" style="4" bestFit="1" customWidth="1"/>
    <col min="2" max="2" width="32.7109375" style="31" customWidth="1"/>
    <col min="3" max="3" width="10.85546875" style="6" customWidth="1"/>
    <col min="4" max="4" width="10.28515625" style="6" customWidth="1"/>
    <col min="5" max="5" width="9.5703125" style="6" customWidth="1"/>
    <col min="6" max="6" width="9.7109375" style="6" customWidth="1"/>
    <col min="7" max="7" width="12.7109375" style="6" customWidth="1"/>
    <col min="8" max="8" width="10.28515625" style="6" customWidth="1"/>
    <col min="9" max="9" width="12" style="6" bestFit="1" customWidth="1"/>
    <col min="10" max="10" width="13.5703125" style="5" bestFit="1" customWidth="1"/>
    <col min="11" max="74" width="9.140625" style="4" customWidth="1"/>
    <col min="75" max="16384" width="9.140625" style="4"/>
  </cols>
  <sheetData>
    <row r="1" spans="1:10" ht="32.25" customHeight="1" x14ac:dyDescent="0.25">
      <c r="A1" s="39" t="s">
        <v>29</v>
      </c>
      <c r="B1" s="40"/>
      <c r="C1" s="34"/>
      <c r="D1" s="34"/>
      <c r="E1" s="34"/>
      <c r="F1" s="34"/>
      <c r="G1" s="18"/>
      <c r="H1" s="33">
        <f ca="1">TODAY()-1</f>
        <v>45782</v>
      </c>
      <c r="I1" s="34"/>
      <c r="J1" s="35"/>
    </row>
    <row r="2" spans="1:10" x14ac:dyDescent="0.25">
      <c r="A2" s="17"/>
      <c r="B2" s="27" t="s">
        <v>30</v>
      </c>
      <c r="C2" s="28">
        <f t="shared" ref="C2:J2" si="0">SUM(C4,C10,C16)</f>
        <v>57</v>
      </c>
      <c r="D2" s="28">
        <f t="shared" si="0"/>
        <v>60</v>
      </c>
      <c r="E2" s="28">
        <f t="shared" si="0"/>
        <v>33</v>
      </c>
      <c r="F2" s="28">
        <f t="shared" si="0"/>
        <v>67</v>
      </c>
      <c r="G2" s="28">
        <f t="shared" si="0"/>
        <v>97</v>
      </c>
      <c r="H2" s="28">
        <f t="shared" si="0"/>
        <v>43</v>
      </c>
      <c r="I2" s="28">
        <f t="shared" si="0"/>
        <v>357</v>
      </c>
      <c r="J2" s="29">
        <f t="shared" si="0"/>
        <v>535809</v>
      </c>
    </row>
    <row r="3" spans="1:10" x14ac:dyDescent="0.25">
      <c r="A3" s="19" t="s">
        <v>31</v>
      </c>
      <c r="B3" s="19" t="s">
        <v>32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33</v>
      </c>
      <c r="J3" s="21" t="s">
        <v>34</v>
      </c>
    </row>
    <row r="4" spans="1:10" x14ac:dyDescent="0.25">
      <c r="A4" s="36" t="s">
        <v>35</v>
      </c>
      <c r="B4" s="22" t="s">
        <v>30</v>
      </c>
      <c r="C4" s="23">
        <f t="shared" ref="C4:H4" si="1">SUM(C5:C9)</f>
        <v>0</v>
      </c>
      <c r="D4" s="23">
        <f t="shared" si="1"/>
        <v>13</v>
      </c>
      <c r="E4" s="23">
        <f t="shared" si="1"/>
        <v>32</v>
      </c>
      <c r="F4" s="23">
        <f t="shared" si="1"/>
        <v>6</v>
      </c>
      <c r="G4" s="23">
        <f t="shared" si="1"/>
        <v>18</v>
      </c>
      <c r="H4" s="23">
        <f t="shared" si="1"/>
        <v>32</v>
      </c>
      <c r="I4" s="23">
        <f t="shared" ref="I4:I15" si="2">IF(SUM(C4:H4) = 0, "", SUM(C4:H4))</f>
        <v>101</v>
      </c>
      <c r="J4" s="24">
        <f>SUM(J5:J9)</f>
        <v>174623</v>
      </c>
    </row>
    <row r="5" spans="1:10" x14ac:dyDescent="0.25">
      <c r="A5" s="37"/>
      <c r="B5" s="30" t="s">
        <v>15</v>
      </c>
      <c r="C5" s="25" t="str">
        <f>IF(_xlfn.XLOOKUP($B5,Report!$A$3:$A$28,Report!B$3:B$28,"")=0,"",_xlfn.XLOOKUP($B5,Report!$A$3:$A$28,Report!B$3:B$28,""))</f>
        <v/>
      </c>
      <c r="D5" s="25">
        <f>IF(_xlfn.XLOOKUP($B5,Report!$A$3:$A$28,Report!C$3:C$28,"")=0,"",_xlfn.XLOOKUP($B5,Report!$A$3:$A$28,Report!C$3:C$28,""))</f>
        <v>13</v>
      </c>
      <c r="E5" s="25">
        <f>IF(_xlfn.XLOOKUP($B5,Report!$A$3:$A$28,Report!D$3:D$28,"")=0,"",_xlfn.XLOOKUP($B5,Report!$A$3:$A$28,Report!D$3:D$28,""))</f>
        <v>20</v>
      </c>
      <c r="F5" s="25">
        <f>IF(_xlfn.XLOOKUP($B5,Report!$A$3:$A$28,Report!E$3:E$28,"")=0,"",_xlfn.XLOOKUP($B5,Report!$A$3:$A$28,Report!E$3:E$28,""))</f>
        <v>6</v>
      </c>
      <c r="G5" s="25" t="str">
        <f>IF(_xlfn.XLOOKUP($B5,Report!$A$3:$A$28,Report!F$3:F$28,"")=0,"",_xlfn.XLOOKUP($B5,Report!$A$3:$A$28,Report!F$3:F$28,""))</f>
        <v/>
      </c>
      <c r="H5" s="25">
        <f>IF(_xlfn.XLOOKUP($B5,Report!$A$3:$A$28,Report!G$3:G$28,"")=0,"",_xlfn.XLOOKUP($B5,Report!$A$3:$A$28,Report!G$3:G$28,""))</f>
        <v>6</v>
      </c>
      <c r="I5" s="32">
        <f t="shared" si="2"/>
        <v>45</v>
      </c>
      <c r="J5" s="26">
        <f>IF(_xlfn.XLOOKUP(B5,Production[Name],Production[Qnt],0)=0,"",_xlfn.XLOOKUP(B5,Production[Name],Production[Qnt],0))</f>
        <v>91548</v>
      </c>
    </row>
    <row r="6" spans="1:10" x14ac:dyDescent="0.25">
      <c r="A6" s="37"/>
      <c r="B6" s="30" t="s">
        <v>14</v>
      </c>
      <c r="C6" s="25" t="str">
        <f>IF(_xlfn.XLOOKUP($B6,Report!$A$3:$A$28,Report!B$3:B$28,"")=0,"",_xlfn.XLOOKUP($B6,Report!$A$3:$A$28,Report!B$3:B$28,""))</f>
        <v/>
      </c>
      <c r="D6" s="25" t="str">
        <f>IF(_xlfn.XLOOKUP($B6,Report!$A$3:$A$28,Report!C$3:C$28,"")=0,"",_xlfn.XLOOKUP($B6,Report!$A$3:$A$28,Report!C$3:C$28,""))</f>
        <v/>
      </c>
      <c r="E6" s="25">
        <f>IF(_xlfn.XLOOKUP($B6,Report!$A$3:$A$28,Report!D$3:D$28,"")=0,"",_xlfn.XLOOKUP($B6,Report!$A$3:$A$28,Report!D$3:D$28,""))</f>
        <v>12</v>
      </c>
      <c r="F6" s="25" t="str">
        <f>IF(_xlfn.XLOOKUP($B6,Report!$A$3:$A$28,Report!E$3:E$28,"")=0,"",_xlfn.XLOOKUP($B6,Report!$A$3:$A$28,Report!E$3:E$28,""))</f>
        <v/>
      </c>
      <c r="G6" s="25">
        <f>IF(_xlfn.XLOOKUP($B6,Report!$A$3:$A$28,Report!F$3:F$28,"")=0,"",_xlfn.XLOOKUP($B6,Report!$A$3:$A$28,Report!F$3:F$28,""))</f>
        <v>11</v>
      </c>
      <c r="H6" s="25" t="str">
        <f>IF(_xlfn.XLOOKUP($B6,Report!$A$3:$A$28,Report!G$3:G$28,"")=0,"",_xlfn.XLOOKUP($B6,Report!$A$3:$A$28,Report!G$3:G$28,""))</f>
        <v/>
      </c>
      <c r="I6" s="32">
        <f t="shared" si="2"/>
        <v>23</v>
      </c>
      <c r="J6" s="26">
        <f>IF(_xlfn.XLOOKUP(B6,Production[Name],Production[Qnt],0)=0,"",_xlfn.XLOOKUP(B6,Production[Name],Production[Qnt],0))</f>
        <v>27523</v>
      </c>
    </row>
    <row r="7" spans="1:10" x14ac:dyDescent="0.25">
      <c r="A7" s="37"/>
      <c r="B7" s="30" t="s">
        <v>27</v>
      </c>
      <c r="C7" s="25" t="str">
        <f>IF(_xlfn.XLOOKUP($B7,Report!$A$3:$A$28,Report!B$3:B$28,"")=0,"",_xlfn.XLOOKUP($B7,Report!$A$3:$A$28,Report!B$3:B$28,""))</f>
        <v/>
      </c>
      <c r="D7" s="25" t="str">
        <f>IF(_xlfn.XLOOKUP($B7,Report!$A$3:$A$28,Report!C$3:C$28,"")=0,"",_xlfn.XLOOKUP($B7,Report!$A$3:$A$28,Report!C$3:C$28,""))</f>
        <v/>
      </c>
      <c r="E7" s="25" t="str">
        <f>IF(_xlfn.XLOOKUP($B7,Report!$A$3:$A$28,Report!D$3:D$28,"")=0,"",_xlfn.XLOOKUP($B7,Report!$A$3:$A$28,Report!D$3:D$28,""))</f>
        <v/>
      </c>
      <c r="F7" s="25" t="str">
        <f>IF(_xlfn.XLOOKUP($B7,Report!$A$3:$A$28,Report!E$3:E$28,"")=0,"",_xlfn.XLOOKUP($B7,Report!$A$3:$A$28,Report!E$3:E$28,""))</f>
        <v/>
      </c>
      <c r="G7" s="25">
        <f>IF(_xlfn.XLOOKUP($B7,Report!$A$3:$A$28,Report!F$3:F$28,"")=0,"",_xlfn.XLOOKUP($B7,Report!$A$3:$A$28,Report!F$3:F$28,""))</f>
        <v>7</v>
      </c>
      <c r="H7" s="25" t="str">
        <f>IF(_xlfn.XLOOKUP($B7,Report!$A$3:$A$28,Report!G$3:G$28,"")=0,"",_xlfn.XLOOKUP($B7,Report!$A$3:$A$28,Report!G$3:G$28,""))</f>
        <v/>
      </c>
      <c r="I7" s="32">
        <f t="shared" si="2"/>
        <v>7</v>
      </c>
      <c r="J7" s="26">
        <f>IF(_xlfn.XLOOKUP(B7,Production[Name],Production[Qnt],0)=0,"",_xlfn.XLOOKUP(B7,Production[Name],Production[Qnt],0))</f>
        <v>11305</v>
      </c>
    </row>
    <row r="8" spans="1:10" x14ac:dyDescent="0.25">
      <c r="A8" s="37"/>
      <c r="B8" s="30" t="s">
        <v>20</v>
      </c>
      <c r="C8" s="25" t="str">
        <f>IF(_xlfn.XLOOKUP($B8,Report!$A$3:$A$28,Report!B$3:B$28,"")=0,"",_xlfn.XLOOKUP($B8,Report!$A$3:$A$28,Report!B$3:B$28,""))</f>
        <v/>
      </c>
      <c r="D8" s="25" t="str">
        <f>IF(_xlfn.XLOOKUP($B8,Report!$A$3:$A$28,Report!C$3:C$28,"")=0,"",_xlfn.XLOOKUP($B8,Report!$A$3:$A$28,Report!C$3:C$28,""))</f>
        <v/>
      </c>
      <c r="E8" s="25" t="str">
        <f>IF(_xlfn.XLOOKUP($B8,Report!$A$3:$A$28,Report!D$3:D$28,"")=0,"",_xlfn.XLOOKUP($B8,Report!$A$3:$A$28,Report!D$3:D$28,""))</f>
        <v/>
      </c>
      <c r="F8" s="25" t="str">
        <f>IF(_xlfn.XLOOKUP($B8,Report!$A$3:$A$28,Report!E$3:E$28,"")=0,"",_xlfn.XLOOKUP($B8,Report!$A$3:$A$28,Report!E$3:E$28,""))</f>
        <v/>
      </c>
      <c r="G8" s="25" t="str">
        <f>IF(_xlfn.XLOOKUP($B8,Report!$A$3:$A$28,Report!F$3:F$28,"")=0,"",_xlfn.XLOOKUP($B8,Report!$A$3:$A$28,Report!F$3:F$28,""))</f>
        <v/>
      </c>
      <c r="H8" s="25">
        <f>IF(_xlfn.XLOOKUP($B8,Report!$A$3:$A$28,Report!G$3:G$28,"")=0,"",_xlfn.XLOOKUP($B8,Report!$A$3:$A$28,Report!G$3:G$28,""))</f>
        <v>26</v>
      </c>
      <c r="I8" s="32">
        <f t="shared" si="2"/>
        <v>26</v>
      </c>
      <c r="J8" s="26">
        <f>IF(_xlfn.XLOOKUP(B8,Production[Name],Production[Qnt],0)=0,"",_xlfn.XLOOKUP(B8,Production[Name],Production[Qnt],0))</f>
        <v>44247</v>
      </c>
    </row>
    <row r="9" spans="1:10" x14ac:dyDescent="0.25">
      <c r="A9" s="38"/>
      <c r="B9" s="30" t="s">
        <v>36</v>
      </c>
      <c r="C9" s="25" t="str">
        <f>IF(_xlfn.XLOOKUP($B9,Report!$A$3:$A$28,Report!B$3:B$28,"")=0,"",_xlfn.XLOOKUP($B9,Report!$A$3:$A$28,Report!B$3:B$28,""))</f>
        <v/>
      </c>
      <c r="D9" s="25" t="str">
        <f>IF(_xlfn.XLOOKUP($B9,Report!$A$3:$A$28,Report!C$3:C$28,"")=0,"",_xlfn.XLOOKUP($B9,Report!$A$3:$A$28,Report!C$3:C$28,""))</f>
        <v/>
      </c>
      <c r="E9" s="25" t="str">
        <f>IF(_xlfn.XLOOKUP($B9,Report!$A$3:$A$28,Report!D$3:D$28,"")=0,"",_xlfn.XLOOKUP($B9,Report!$A$3:$A$28,Report!D$3:D$28,""))</f>
        <v/>
      </c>
      <c r="F9" s="25" t="str">
        <f>IF(_xlfn.XLOOKUP($B9,Report!$A$3:$A$28,Report!E$3:E$28,"")=0,"",_xlfn.XLOOKUP($B9,Report!$A$3:$A$28,Report!E$3:E$28,""))</f>
        <v/>
      </c>
      <c r="G9" s="25" t="str">
        <f>IF(_xlfn.XLOOKUP($B9,Report!$A$3:$A$28,Report!F$3:F$28,"")=0,"",_xlfn.XLOOKUP($B9,Report!$A$3:$A$28,Report!F$3:F$28,""))</f>
        <v/>
      </c>
      <c r="H9" s="25" t="str">
        <f>IF(_xlfn.XLOOKUP($B9,Report!$A$3:$A$28,Report!G$3:G$28,"")=0,"",_xlfn.XLOOKUP($B9,Report!$A$3:$A$28,Report!G$3:G$28,""))</f>
        <v/>
      </c>
      <c r="I9" s="32" t="str">
        <f t="shared" si="2"/>
        <v/>
      </c>
      <c r="J9" s="26" t="str">
        <f>IF(_xlfn.XLOOKUP(B9,Production[Name],Production[Qnt],0)=0,"",_xlfn.XLOOKUP(B9,Production[Name],Production[Qnt],0))</f>
        <v/>
      </c>
    </row>
    <row r="10" spans="1:10" x14ac:dyDescent="0.25">
      <c r="A10" s="36" t="s">
        <v>37</v>
      </c>
      <c r="B10" s="22" t="s">
        <v>30</v>
      </c>
      <c r="C10" s="23">
        <f t="shared" ref="C10:H10" si="3">SUM(C11:C15)</f>
        <v>57</v>
      </c>
      <c r="D10" s="23">
        <f t="shared" si="3"/>
        <v>47</v>
      </c>
      <c r="E10" s="23">
        <f t="shared" si="3"/>
        <v>0</v>
      </c>
      <c r="F10" s="23">
        <f t="shared" si="3"/>
        <v>0</v>
      </c>
      <c r="G10" s="23">
        <f t="shared" si="3"/>
        <v>43</v>
      </c>
      <c r="H10" s="23">
        <f t="shared" si="3"/>
        <v>0</v>
      </c>
      <c r="I10" s="23">
        <f t="shared" si="2"/>
        <v>147</v>
      </c>
      <c r="J10" s="24">
        <f>SUM(J11:J15)</f>
        <v>238484</v>
      </c>
    </row>
    <row r="11" spans="1:10" x14ac:dyDescent="0.25">
      <c r="A11" s="37"/>
      <c r="B11" s="30" t="s">
        <v>13</v>
      </c>
      <c r="C11" s="25">
        <f>IF(_xlfn.XLOOKUP($B11,Report!$A$3:$A$28,Report!B$3:B$28,"")=0,"",_xlfn.XLOOKUP($B11,Report!$A$3:$A$28,Report!B$3:B$28,""))</f>
        <v>4</v>
      </c>
      <c r="D11" s="25">
        <f>IF(_xlfn.XLOOKUP($B11,Report!$A$3:$A$28,Report!C$3:C$28,"")=0,"",_xlfn.XLOOKUP($B11,Report!$A$3:$A$28,Report!C$3:C$28,""))</f>
        <v>21</v>
      </c>
      <c r="E11" s="25" t="str">
        <f>IF(_xlfn.XLOOKUP($B11,Report!$A$3:$A$28,Report!D$3:D$28,"")=0,"",_xlfn.XLOOKUP($B11,Report!$A$3:$A$28,Report!D$3:D$28,""))</f>
        <v/>
      </c>
      <c r="F11" s="25" t="str">
        <f>IF(_xlfn.XLOOKUP($B11,Report!$A$3:$A$28,Report!E$3:E$28,"")=0,"",_xlfn.XLOOKUP($B11,Report!$A$3:$A$28,Report!E$3:E$28,""))</f>
        <v/>
      </c>
      <c r="G11" s="25">
        <f>IF(_xlfn.XLOOKUP($B11,Report!$A$3:$A$28,Report!F$3:F$28,"")=0,"",_xlfn.XLOOKUP($B11,Report!$A$3:$A$28,Report!F$3:F$28,""))</f>
        <v>41</v>
      </c>
      <c r="H11" s="25" t="str">
        <f>IF(_xlfn.XLOOKUP($B11,Report!$A$3:$A$28,Report!G$3:G$28,"")=0,"",_xlfn.XLOOKUP($B11,Report!$A$3:$A$28,Report!G$3:G$28,""))</f>
        <v/>
      </c>
      <c r="I11" s="32">
        <f t="shared" si="2"/>
        <v>66</v>
      </c>
      <c r="J11" s="26">
        <f>IF(_xlfn.XLOOKUP(B11,Production[Name],Production[Qnt],0)=0,"",_xlfn.XLOOKUP(B11,Production[Name],Production[Qnt],0))</f>
        <v>93962</v>
      </c>
    </row>
    <row r="12" spans="1:10" x14ac:dyDescent="0.25">
      <c r="A12" s="37"/>
      <c r="B12" s="30" t="s">
        <v>12</v>
      </c>
      <c r="C12" s="25">
        <f>IF(_xlfn.XLOOKUP($B12,Report!$A$3:$A$28,Report!B$3:B$28,"")=0,"",_xlfn.XLOOKUP($B12,Report!$A$3:$A$28,Report!B$3:B$28,""))</f>
        <v>52</v>
      </c>
      <c r="D12" s="25">
        <f>IF(_xlfn.XLOOKUP($B12,Report!$A$3:$A$28,Report!C$3:C$28,"")=0,"",_xlfn.XLOOKUP($B12,Report!$A$3:$A$28,Report!C$3:C$28,""))</f>
        <v>23</v>
      </c>
      <c r="E12" s="25" t="str">
        <f>IF(_xlfn.XLOOKUP($B12,Report!$A$3:$A$28,Report!D$3:D$28,"")=0,"",_xlfn.XLOOKUP($B12,Report!$A$3:$A$28,Report!D$3:D$28,""))</f>
        <v/>
      </c>
      <c r="F12" s="25" t="str">
        <f>IF(_xlfn.XLOOKUP($B12,Report!$A$3:$A$28,Report!E$3:E$28,"")=0,"",_xlfn.XLOOKUP($B12,Report!$A$3:$A$28,Report!E$3:E$28,""))</f>
        <v/>
      </c>
      <c r="G12" s="25">
        <f>IF(_xlfn.XLOOKUP($B12,Report!$A$3:$A$28,Report!F$3:F$28,"")=0,"",_xlfn.XLOOKUP($B12,Report!$A$3:$A$28,Report!F$3:F$28,""))</f>
        <v>2</v>
      </c>
      <c r="H12" s="25" t="str">
        <f>IF(_xlfn.XLOOKUP($B12,Report!$A$3:$A$28,Report!G$3:G$28,"")=0,"",_xlfn.XLOOKUP($B12,Report!$A$3:$A$28,Report!G$3:G$28,""))</f>
        <v/>
      </c>
      <c r="I12" s="32">
        <f t="shared" si="2"/>
        <v>77</v>
      </c>
      <c r="J12" s="26">
        <f>IF(_xlfn.XLOOKUP(B12,Production[Name],Production[Qnt],0)=0,"",_xlfn.XLOOKUP(B12,Production[Name],Production[Qnt],0))</f>
        <v>140792</v>
      </c>
    </row>
    <row r="13" spans="1:10" x14ac:dyDescent="0.25">
      <c r="A13" s="37"/>
      <c r="B13" s="30" t="s">
        <v>24</v>
      </c>
      <c r="C13" s="25" t="str">
        <f>IF(_xlfn.XLOOKUP($B13,Report!$A$3:$A$28,Report!B$3:B$28,"")=0,"",_xlfn.XLOOKUP($B13,Report!$A$3:$A$28,Report!B$3:B$28,""))</f>
        <v/>
      </c>
      <c r="D13" s="25">
        <f>IF(_xlfn.XLOOKUP($B13,Report!$A$3:$A$28,Report!C$3:C$28,"")=0,"",_xlfn.XLOOKUP($B13,Report!$A$3:$A$28,Report!C$3:C$28,""))</f>
        <v>3</v>
      </c>
      <c r="E13" s="25" t="str">
        <f>IF(_xlfn.XLOOKUP($B13,Report!$A$3:$A$28,Report!D$3:D$28,"")=0,"",_xlfn.XLOOKUP($B13,Report!$A$3:$A$28,Report!D$3:D$28,""))</f>
        <v/>
      </c>
      <c r="F13" s="25" t="str">
        <f>IF(_xlfn.XLOOKUP($B13,Report!$A$3:$A$28,Report!E$3:E$28,"")=0,"",_xlfn.XLOOKUP($B13,Report!$A$3:$A$28,Report!E$3:E$28,""))</f>
        <v/>
      </c>
      <c r="G13" s="25" t="str">
        <f>IF(_xlfn.XLOOKUP($B13,Report!$A$3:$A$28,Report!F$3:F$28,"")=0,"",_xlfn.XLOOKUP($B13,Report!$A$3:$A$28,Report!F$3:F$28,""))</f>
        <v/>
      </c>
      <c r="H13" s="25" t="str">
        <f>IF(_xlfn.XLOOKUP($B13,Report!$A$3:$A$28,Report!G$3:G$28,"")=0,"",_xlfn.XLOOKUP($B13,Report!$A$3:$A$28,Report!G$3:G$28,""))</f>
        <v/>
      </c>
      <c r="I13" s="32">
        <f t="shared" si="2"/>
        <v>3</v>
      </c>
      <c r="J13" s="26">
        <f>IF(_xlfn.XLOOKUP(B13,Production[Name],Production[Qnt],0)=0,"",_xlfn.XLOOKUP(B13,Production[Name],Production[Qnt],0))</f>
        <v>2590</v>
      </c>
    </row>
    <row r="14" spans="1:10" x14ac:dyDescent="0.25">
      <c r="A14" s="37"/>
      <c r="B14" s="30" t="s">
        <v>38</v>
      </c>
      <c r="C14" s="25">
        <f>IF(_xlfn.XLOOKUP($B14,Report!$A$3:$A$28,Report!B$3:B$28,"")=0,"",_xlfn.XLOOKUP($B14,Report!$A$3:$A$28,Report!B$3:B$28,""))</f>
        <v>1</v>
      </c>
      <c r="D14" s="25" t="str">
        <f>IF(_xlfn.XLOOKUP($B14,Report!$A$3:$A$28,Report!C$3:C$28,"")=0,"",_xlfn.XLOOKUP($B14,Report!$A$3:$A$28,Report!C$3:C$28,""))</f>
        <v/>
      </c>
      <c r="E14" s="25" t="str">
        <f>IF(_xlfn.XLOOKUP($B14,Report!$A$3:$A$28,Report!D$3:D$28,"")=0,"",_xlfn.XLOOKUP($B14,Report!$A$3:$A$28,Report!D$3:D$28,""))</f>
        <v/>
      </c>
      <c r="F14" s="25" t="str">
        <f>IF(_xlfn.XLOOKUP($B14,Report!$A$3:$A$28,Report!E$3:E$28,"")=0,"",_xlfn.XLOOKUP($B14,Report!$A$3:$A$28,Report!E$3:E$28,""))</f>
        <v/>
      </c>
      <c r="G14" s="25" t="str">
        <f>IF(_xlfn.XLOOKUP($B14,Report!$A$3:$A$28,Report!F$3:F$28,"")=0,"",_xlfn.XLOOKUP($B14,Report!$A$3:$A$28,Report!F$3:F$28,""))</f>
        <v/>
      </c>
      <c r="H14" s="25" t="str">
        <f>IF(_xlfn.XLOOKUP($B14,Report!$A$3:$A$28,Report!G$3:G$28,"")=0,"",_xlfn.XLOOKUP($B14,Report!$A$3:$A$28,Report!G$3:G$28,""))</f>
        <v/>
      </c>
      <c r="I14" s="32">
        <f t="shared" si="2"/>
        <v>1</v>
      </c>
      <c r="J14" s="26">
        <f>IF(_xlfn.XLOOKUP(B14,Production[Name],Production[Qnt],0)=0,"",_xlfn.XLOOKUP(B14,Production[Name],Production[Qnt],0))</f>
        <v>1140</v>
      </c>
    </row>
    <row r="15" spans="1:10" x14ac:dyDescent="0.25">
      <c r="A15" s="38"/>
      <c r="B15" s="30" t="s">
        <v>39</v>
      </c>
      <c r="C15" s="25" t="str">
        <f>IF(_xlfn.XLOOKUP($B15,Report!$A$3:$A$28,Report!B$3:B$28,"")=0,"",_xlfn.XLOOKUP($B15,Report!$A$3:$A$28,Report!B$3:B$28,""))</f>
        <v/>
      </c>
      <c r="D15" s="25" t="str">
        <f>IF(_xlfn.XLOOKUP($B15,Report!$A$3:$A$28,Report!C$3:C$28,"")=0,"",_xlfn.XLOOKUP($B15,Report!$A$3:$A$28,Report!C$3:C$28,""))</f>
        <v/>
      </c>
      <c r="E15" s="25" t="str">
        <f>IF(_xlfn.XLOOKUP($B15,Report!$A$3:$A$28,Report!D$3:D$28,"")=0,"",_xlfn.XLOOKUP($B15,Report!$A$3:$A$28,Report!D$3:D$28,""))</f>
        <v/>
      </c>
      <c r="F15" s="25" t="str">
        <f>IF(_xlfn.XLOOKUP($B15,Report!$A$3:$A$28,Report!E$3:E$28,"")=0,"",_xlfn.XLOOKUP($B15,Report!$A$3:$A$28,Report!E$3:E$28,""))</f>
        <v/>
      </c>
      <c r="G15" s="25" t="str">
        <f>IF(_xlfn.XLOOKUP($B15,Report!$A$3:$A$28,Report!F$3:F$28,"")=0,"",_xlfn.XLOOKUP($B15,Report!$A$3:$A$28,Report!F$3:F$28,""))</f>
        <v/>
      </c>
      <c r="H15" s="25" t="str">
        <f>IF(_xlfn.XLOOKUP($B15,Report!$A$3:$A$28,Report!G$3:G$28,"")=0,"",_xlfn.XLOOKUP($B15,Report!$A$3:$A$28,Report!G$3:G$28,""))</f>
        <v/>
      </c>
      <c r="I15" s="32" t="str">
        <f t="shared" si="2"/>
        <v/>
      </c>
      <c r="J15" s="26" t="str">
        <f>IF(_xlfn.XLOOKUP(B15,Production[Name],Production[Qnt],0)=0,"",_xlfn.XLOOKUP(B15,Production[Name],Production[Qnt],0))</f>
        <v/>
      </c>
    </row>
    <row r="16" spans="1:10" x14ac:dyDescent="0.25">
      <c r="A16" s="36" t="s">
        <v>40</v>
      </c>
      <c r="B16" s="22" t="s">
        <v>30</v>
      </c>
      <c r="C16" s="23">
        <f t="shared" ref="C16:J16" si="4">SUM(C17:C29)</f>
        <v>0</v>
      </c>
      <c r="D16" s="23">
        <f t="shared" si="4"/>
        <v>0</v>
      </c>
      <c r="E16" s="23">
        <f t="shared" si="4"/>
        <v>1</v>
      </c>
      <c r="F16" s="23">
        <f t="shared" si="4"/>
        <v>61</v>
      </c>
      <c r="G16" s="23">
        <f t="shared" si="4"/>
        <v>36</v>
      </c>
      <c r="H16" s="23">
        <f t="shared" si="4"/>
        <v>11</v>
      </c>
      <c r="I16" s="23">
        <f t="shared" si="4"/>
        <v>109</v>
      </c>
      <c r="J16" s="24">
        <f t="shared" si="4"/>
        <v>122702</v>
      </c>
    </row>
    <row r="17" spans="1:10" x14ac:dyDescent="0.25">
      <c r="A17" s="37"/>
      <c r="B17" s="30" t="s">
        <v>11</v>
      </c>
      <c r="C17" s="25" t="str">
        <f>IF(_xlfn.XLOOKUP($B17,Report!$A$3:$A$28,Report!B$3:B$28,"")=0,"",_xlfn.XLOOKUP($B17,Report!$A$3:$A$28,Report!B$3:B$28,""))</f>
        <v/>
      </c>
      <c r="D17" s="25" t="str">
        <f>IF(_xlfn.XLOOKUP($B17,Report!$A$3:$A$28,Report!C$3:C$28,"")=0,"",_xlfn.XLOOKUP($B17,Report!$A$3:$A$28,Report!C$3:C$28,""))</f>
        <v/>
      </c>
      <c r="E17" s="25" t="str">
        <f>IF(_xlfn.XLOOKUP($B17,Report!$A$3:$A$28,Report!D$3:D$28,"")=0,"",_xlfn.XLOOKUP($B17,Report!$A$3:$A$28,Report!D$3:D$28,""))</f>
        <v/>
      </c>
      <c r="F17" s="25">
        <f>IF(_xlfn.XLOOKUP($B17,Report!$A$3:$A$28,Report!E$3:E$28,"")=0,"",_xlfn.XLOOKUP($B17,Report!$A$3:$A$28,Report!E$3:E$28,""))</f>
        <v>13</v>
      </c>
      <c r="G17" s="25">
        <f>IF(_xlfn.XLOOKUP($B17,Report!$A$3:$A$28,Report!F$3:F$28,"")=0,"",_xlfn.XLOOKUP($B17,Report!$A$3:$A$28,Report!F$3:F$28,""))</f>
        <v>21</v>
      </c>
      <c r="H17" s="25">
        <f>IF(_xlfn.XLOOKUP($B17,Report!$A$3:$A$28,Report!G$3:G$28,"")=0,"",_xlfn.XLOOKUP($B17,Report!$A$3:$A$28,Report!G$3:G$28,""))</f>
        <v>9</v>
      </c>
      <c r="I17" s="32">
        <f t="shared" ref="I17:I29" si="5">IF(SUM(C17:H17) = 0, "", SUM(C17:H17))</f>
        <v>43</v>
      </c>
      <c r="J17" s="26">
        <f>IF(_xlfn.XLOOKUP(B17,Production[Name],Production[Qnt],0)=0,"",_xlfn.XLOOKUP(B17,Production[Name],Production[Qnt],0))</f>
        <v>41858</v>
      </c>
    </row>
    <row r="18" spans="1:10" x14ac:dyDescent="0.25">
      <c r="A18" s="37"/>
      <c r="B18" s="30" t="s">
        <v>41</v>
      </c>
      <c r="C18" s="25" t="str">
        <f>IF(_xlfn.XLOOKUP($B18,Report!$A$3:$A$28,Report!B$3:B$28,"")=0,"",_xlfn.XLOOKUP($B18,Report!$A$3:$A$28,Report!B$3:B$28,""))</f>
        <v/>
      </c>
      <c r="D18" s="25" t="str">
        <f>IF(_xlfn.XLOOKUP($B18,Report!$A$3:$A$28,Report!C$3:C$28,"")=0,"",_xlfn.XLOOKUP($B18,Report!$A$3:$A$28,Report!C$3:C$28,""))</f>
        <v/>
      </c>
      <c r="E18" s="25" t="str">
        <f>IF(_xlfn.XLOOKUP($B18,Report!$A$3:$A$28,Report!D$3:D$28,"")=0,"",_xlfn.XLOOKUP($B18,Report!$A$3:$A$28,Report!D$3:D$28,""))</f>
        <v/>
      </c>
      <c r="F18" s="25" t="str">
        <f>IF(_xlfn.XLOOKUP($B18,Report!$A$3:$A$28,Report!E$3:E$28,"")=0,"",_xlfn.XLOOKUP($B18,Report!$A$3:$A$28,Report!E$3:E$28,""))</f>
        <v/>
      </c>
      <c r="G18" s="25" t="str">
        <f>IF(_xlfn.XLOOKUP($B18,Report!$A$3:$A$28,Report!F$3:F$28,"")=0,"",_xlfn.XLOOKUP($B18,Report!$A$3:$A$28,Report!F$3:F$28,""))</f>
        <v/>
      </c>
      <c r="H18" s="25" t="str">
        <f>IF(_xlfn.XLOOKUP($B18,Report!$A$3:$A$28,Report!G$3:G$28,"")=0,"",_xlfn.XLOOKUP($B18,Report!$A$3:$A$28,Report!G$3:G$28,""))</f>
        <v/>
      </c>
      <c r="I18" s="32" t="str">
        <f t="shared" si="5"/>
        <v/>
      </c>
      <c r="J18" s="26" t="str">
        <f>IF(_xlfn.XLOOKUP(B18,Production[Name],Production[Qnt],0)=0,"",_xlfn.XLOOKUP(B18,Production[Name],Production[Qnt],0))</f>
        <v/>
      </c>
    </row>
    <row r="19" spans="1:10" x14ac:dyDescent="0.25">
      <c r="A19" s="37"/>
      <c r="B19" s="30" t="s">
        <v>22</v>
      </c>
      <c r="C19" s="25" t="str">
        <f>IF(_xlfn.XLOOKUP($B19,Report!$A$3:$A$28,Report!B$3:B$28,"")=0,"",_xlfn.XLOOKUP($B19,Report!$A$3:$A$28,Report!B$3:B$28,""))</f>
        <v/>
      </c>
      <c r="D19" s="25" t="str">
        <f>IF(_xlfn.XLOOKUP($B19,Report!$A$3:$A$28,Report!C$3:C$28,"")=0,"",_xlfn.XLOOKUP($B19,Report!$A$3:$A$28,Report!C$3:C$28,""))</f>
        <v/>
      </c>
      <c r="E19" s="25" t="str">
        <f>IF(_xlfn.XLOOKUP($B19,Report!$A$3:$A$28,Report!D$3:D$28,"")=0,"",_xlfn.XLOOKUP($B19,Report!$A$3:$A$28,Report!D$3:D$28,""))</f>
        <v/>
      </c>
      <c r="F19" s="25" t="str">
        <f>IF(_xlfn.XLOOKUP($B19,Report!$A$3:$A$28,Report!E$3:E$28,"")=0,"",_xlfn.XLOOKUP($B19,Report!$A$3:$A$28,Report!E$3:E$28,""))</f>
        <v/>
      </c>
      <c r="G19" s="25">
        <f>IF(_xlfn.XLOOKUP($B19,Report!$A$3:$A$28,Report!F$3:F$28,"")=0,"",_xlfn.XLOOKUP($B19,Report!$A$3:$A$28,Report!F$3:F$28,""))</f>
        <v>2</v>
      </c>
      <c r="H19" s="25">
        <f>IF(_xlfn.XLOOKUP($B19,Report!$A$3:$A$28,Report!G$3:G$28,"")=0,"",_xlfn.XLOOKUP($B19,Report!$A$3:$A$28,Report!G$3:G$28,""))</f>
        <v>2</v>
      </c>
      <c r="I19" s="32">
        <f t="shared" si="5"/>
        <v>4</v>
      </c>
      <c r="J19" s="26">
        <f>IF(_xlfn.XLOOKUP(B19,Production[Name],Production[Qnt],0)=0,"",_xlfn.XLOOKUP(B19,Production[Name],Production[Qnt],0))</f>
        <v>8551</v>
      </c>
    </row>
    <row r="20" spans="1:10" x14ac:dyDescent="0.25">
      <c r="A20" s="37"/>
      <c r="B20" s="30" t="s">
        <v>18</v>
      </c>
      <c r="C20" s="25" t="str">
        <f>IF(_xlfn.XLOOKUP($B20,Report!$A$3:$A$28,Report!B$3:B$28,"")=0,"",_xlfn.XLOOKUP($B20,Report!$A$3:$A$28,Report!B$3:B$28,""))</f>
        <v/>
      </c>
      <c r="D20" s="25" t="str">
        <f>IF(_xlfn.XLOOKUP($B20,Report!$A$3:$A$28,Report!C$3:C$28,"")=0,"",_xlfn.XLOOKUP($B20,Report!$A$3:$A$28,Report!C$3:C$28,""))</f>
        <v/>
      </c>
      <c r="E20" s="25" t="str">
        <f>IF(_xlfn.XLOOKUP($B20,Report!$A$3:$A$28,Report!D$3:D$28,"")=0,"",_xlfn.XLOOKUP($B20,Report!$A$3:$A$28,Report!D$3:D$28,""))</f>
        <v/>
      </c>
      <c r="F20" s="25">
        <f>IF(_xlfn.XLOOKUP($B20,Report!$A$3:$A$28,Report!E$3:E$28,"")=0,"",_xlfn.XLOOKUP($B20,Report!$A$3:$A$28,Report!E$3:E$28,""))</f>
        <v>7</v>
      </c>
      <c r="G20" s="25">
        <f>IF(_xlfn.XLOOKUP($B20,Report!$A$3:$A$28,Report!F$3:F$28,"")=0,"",_xlfn.XLOOKUP($B20,Report!$A$3:$A$28,Report!F$3:F$28,""))</f>
        <v>13</v>
      </c>
      <c r="H20" s="25" t="str">
        <f>IF(_xlfn.XLOOKUP($B20,Report!$A$3:$A$28,Report!G$3:G$28,"")=0,"",_xlfn.XLOOKUP($B20,Report!$A$3:$A$28,Report!G$3:G$28,""))</f>
        <v/>
      </c>
      <c r="I20" s="32">
        <f t="shared" si="5"/>
        <v>20</v>
      </c>
      <c r="J20" s="26">
        <f>IF(_xlfn.XLOOKUP(B20,Production[Name],Production[Qnt],0)=0,"",_xlfn.XLOOKUP(B20,Production[Name],Production[Qnt],0))</f>
        <v>19848</v>
      </c>
    </row>
    <row r="21" spans="1:10" x14ac:dyDescent="0.25">
      <c r="A21" s="37"/>
      <c r="B21" s="30" t="s">
        <v>16</v>
      </c>
      <c r="C21" s="25" t="str">
        <f>IF(_xlfn.XLOOKUP($B21,Report!$A$3:$A$28,Report!B$3:B$28,"")=0,"",_xlfn.XLOOKUP($B21,Report!$A$3:$A$28,Report!B$3:B$28,""))</f>
        <v/>
      </c>
      <c r="D21" s="25" t="str">
        <f>IF(_xlfn.XLOOKUP($B21,Report!$A$3:$A$28,Report!C$3:C$28,"")=0,"",_xlfn.XLOOKUP($B21,Report!$A$3:$A$28,Report!C$3:C$28,""))</f>
        <v/>
      </c>
      <c r="E21" s="25" t="str">
        <f>IF(_xlfn.XLOOKUP($B21,Report!$A$3:$A$28,Report!D$3:D$28,"")=0,"",_xlfn.XLOOKUP($B21,Report!$A$3:$A$28,Report!D$3:D$28,""))</f>
        <v/>
      </c>
      <c r="F21" s="25">
        <f>IF(_xlfn.XLOOKUP($B21,Report!$A$3:$A$28,Report!E$3:E$28,"")=0,"",_xlfn.XLOOKUP($B21,Report!$A$3:$A$28,Report!E$3:E$28,""))</f>
        <v>12</v>
      </c>
      <c r="G21" s="25" t="str">
        <f>IF(_xlfn.XLOOKUP($B21,Report!$A$3:$A$28,Report!F$3:F$28,"")=0,"",_xlfn.XLOOKUP($B21,Report!$A$3:$A$28,Report!F$3:F$28,""))</f>
        <v/>
      </c>
      <c r="H21" s="25" t="str">
        <f>IF(_xlfn.XLOOKUP($B21,Report!$A$3:$A$28,Report!G$3:G$28,"")=0,"",_xlfn.XLOOKUP($B21,Report!$A$3:$A$28,Report!G$3:G$28,""))</f>
        <v/>
      </c>
      <c r="I21" s="32">
        <f t="shared" si="5"/>
        <v>12</v>
      </c>
      <c r="J21" s="26">
        <f>IF(_xlfn.XLOOKUP(B21,Production[Name],Production[Qnt],0)=0,"",_xlfn.XLOOKUP(B21,Production[Name],Production[Qnt],0))</f>
        <v>12102</v>
      </c>
    </row>
    <row r="22" spans="1:10" x14ac:dyDescent="0.25">
      <c r="A22" s="37"/>
      <c r="B22" s="30" t="s">
        <v>25</v>
      </c>
      <c r="C22" s="25" t="str">
        <f>IF(_xlfn.XLOOKUP($B22,Report!$A$3:$A$28,Report!B$3:B$28,"")=0,"",_xlfn.XLOOKUP($B22,Report!$A$3:$A$28,Report!B$3:B$28,""))</f>
        <v/>
      </c>
      <c r="D22" s="25" t="str">
        <f>IF(_xlfn.XLOOKUP($B22,Report!$A$3:$A$28,Report!C$3:C$28,"")=0,"",_xlfn.XLOOKUP($B22,Report!$A$3:$A$28,Report!C$3:C$28,""))</f>
        <v/>
      </c>
      <c r="E22" s="25">
        <f>IF(_xlfn.XLOOKUP($B22,Report!$A$3:$A$28,Report!D$3:D$28,"")=0,"",_xlfn.XLOOKUP($B22,Report!$A$3:$A$28,Report!D$3:D$28,""))</f>
        <v>1</v>
      </c>
      <c r="F22" s="25" t="str">
        <f>IF(_xlfn.XLOOKUP($B22,Report!$A$3:$A$28,Report!E$3:E$28,"")=0,"",_xlfn.XLOOKUP($B22,Report!$A$3:$A$28,Report!E$3:E$28,""))</f>
        <v/>
      </c>
      <c r="G22" s="25" t="str">
        <f>IF(_xlfn.XLOOKUP($B22,Report!$A$3:$A$28,Report!F$3:F$28,"")=0,"",_xlfn.XLOOKUP($B22,Report!$A$3:$A$28,Report!F$3:F$28,""))</f>
        <v/>
      </c>
      <c r="H22" s="25" t="str">
        <f>IF(_xlfn.XLOOKUP($B22,Report!$A$3:$A$28,Report!G$3:G$28,"")=0,"",_xlfn.XLOOKUP($B22,Report!$A$3:$A$28,Report!G$3:G$28,""))</f>
        <v/>
      </c>
      <c r="I22" s="32">
        <f t="shared" si="5"/>
        <v>1</v>
      </c>
      <c r="J22" s="26">
        <f>IF(_xlfn.XLOOKUP(B22,Production[Name],Production[Qnt],0)=0,"",_xlfn.XLOOKUP(B22,Production[Name],Production[Qnt],0))</f>
        <v>1874</v>
      </c>
    </row>
    <row r="23" spans="1:10" x14ac:dyDescent="0.25">
      <c r="A23" s="37"/>
      <c r="B23" s="30" t="s">
        <v>21</v>
      </c>
      <c r="C23" s="25" t="str">
        <f>IF(_xlfn.XLOOKUP($B23,Report!$A$3:$A$28,Report!B$3:B$28,"")=0,"",_xlfn.XLOOKUP($B23,Report!$A$3:$A$28,Report!B$3:B$28,""))</f>
        <v/>
      </c>
      <c r="D23" s="25" t="str">
        <f>IF(_xlfn.XLOOKUP($B23,Report!$A$3:$A$28,Report!C$3:C$28,"")=0,"",_xlfn.XLOOKUP($B23,Report!$A$3:$A$28,Report!C$3:C$28,""))</f>
        <v/>
      </c>
      <c r="E23" s="25" t="str">
        <f>IF(_xlfn.XLOOKUP($B23,Report!$A$3:$A$28,Report!D$3:D$28,"")=0,"",_xlfn.XLOOKUP($B23,Report!$A$3:$A$28,Report!D$3:D$28,""))</f>
        <v/>
      </c>
      <c r="F23" s="25">
        <f>IF(_xlfn.XLOOKUP($B23,Report!$A$3:$A$28,Report!E$3:E$28,"")=0,"",_xlfn.XLOOKUP($B23,Report!$A$3:$A$28,Report!E$3:E$28,""))</f>
        <v>2</v>
      </c>
      <c r="G23" s="25" t="str">
        <f>IF(_xlfn.XLOOKUP($B23,Report!$A$3:$A$28,Report!F$3:F$28,"")=0,"",_xlfn.XLOOKUP($B23,Report!$A$3:$A$28,Report!F$3:F$28,""))</f>
        <v/>
      </c>
      <c r="H23" s="25" t="str">
        <f>IF(_xlfn.XLOOKUP($B23,Report!$A$3:$A$28,Report!G$3:G$28,"")=0,"",_xlfn.XLOOKUP($B23,Report!$A$3:$A$28,Report!G$3:G$28,""))</f>
        <v/>
      </c>
      <c r="I23" s="32">
        <f t="shared" si="5"/>
        <v>2</v>
      </c>
      <c r="J23" s="26">
        <f>IF(_xlfn.XLOOKUP(B23,Production[Name],Production[Qnt],0)=0,"",_xlfn.XLOOKUP(B23,Production[Name],Production[Qnt],0))</f>
        <v>2249</v>
      </c>
    </row>
    <row r="24" spans="1:10" x14ac:dyDescent="0.25">
      <c r="A24" s="37"/>
      <c r="B24" s="30" t="s">
        <v>19</v>
      </c>
      <c r="C24" s="25" t="str">
        <f>IF(_xlfn.XLOOKUP($B24,Report!$A$3:$A$28,Report!B$3:B$28,"")=0,"",_xlfn.XLOOKUP($B24,Report!$A$3:$A$28,Report!B$3:B$28,""))</f>
        <v/>
      </c>
      <c r="D24" s="25" t="str">
        <f>IF(_xlfn.XLOOKUP($B24,Report!$A$3:$A$28,Report!C$3:C$28,"")=0,"",_xlfn.XLOOKUP($B24,Report!$A$3:$A$28,Report!C$3:C$28,""))</f>
        <v/>
      </c>
      <c r="E24" s="25" t="str">
        <f>IF(_xlfn.XLOOKUP($B24,Report!$A$3:$A$28,Report!D$3:D$28,"")=0,"",_xlfn.XLOOKUP($B24,Report!$A$3:$A$28,Report!D$3:D$28,""))</f>
        <v/>
      </c>
      <c r="F24" s="25">
        <f>IF(_xlfn.XLOOKUP($B24,Report!$A$3:$A$28,Report!E$3:E$28,"")=0,"",_xlfn.XLOOKUP($B24,Report!$A$3:$A$28,Report!E$3:E$28,""))</f>
        <v>9</v>
      </c>
      <c r="G24" s="25" t="str">
        <f>IF(_xlfn.XLOOKUP($B24,Report!$A$3:$A$28,Report!F$3:F$28,"")=0,"",_xlfn.XLOOKUP($B24,Report!$A$3:$A$28,Report!F$3:F$28,""))</f>
        <v/>
      </c>
      <c r="H24" s="25" t="str">
        <f>IF(_xlfn.XLOOKUP($B24,Report!$A$3:$A$28,Report!G$3:G$28,"")=0,"",_xlfn.XLOOKUP($B24,Report!$A$3:$A$28,Report!G$3:G$28,""))</f>
        <v/>
      </c>
      <c r="I24" s="32">
        <f t="shared" si="5"/>
        <v>9</v>
      </c>
      <c r="J24" s="26">
        <f>IF(_xlfn.XLOOKUP(B24,Production[Name],Production[Qnt],0)=0,"",_xlfn.XLOOKUP(B24,Production[Name],Production[Qnt],0))</f>
        <v>7866</v>
      </c>
    </row>
    <row r="25" spans="1:10" x14ac:dyDescent="0.25">
      <c r="A25" s="37"/>
      <c r="B25" s="30" t="s">
        <v>26</v>
      </c>
      <c r="C25" s="25" t="str">
        <f>IF(_xlfn.XLOOKUP($B25,Report!$A$3:$A$28,Report!B$3:B$28,"")=0,"",_xlfn.XLOOKUP($B25,Report!$A$3:$A$28,Report!B$3:B$28,""))</f>
        <v/>
      </c>
      <c r="D25" s="25" t="str">
        <f>IF(_xlfn.XLOOKUP($B25,Report!$A$3:$A$28,Report!C$3:C$28,"")=0,"",_xlfn.XLOOKUP($B25,Report!$A$3:$A$28,Report!C$3:C$28,""))</f>
        <v/>
      </c>
      <c r="E25" s="25" t="str">
        <f>IF(_xlfn.XLOOKUP($B25,Report!$A$3:$A$28,Report!D$3:D$28,"")=0,"",_xlfn.XLOOKUP($B25,Report!$A$3:$A$28,Report!D$3:D$28,""))</f>
        <v/>
      </c>
      <c r="F25" s="25">
        <f>IF(_xlfn.XLOOKUP($B25,Report!$A$3:$A$28,Report!E$3:E$28,"")=0,"",_xlfn.XLOOKUP($B25,Report!$A$3:$A$28,Report!E$3:E$28,""))</f>
        <v>3</v>
      </c>
      <c r="G25" s="25" t="str">
        <f>IF(_xlfn.XLOOKUP($B25,Report!$A$3:$A$28,Report!F$3:F$28,"")=0,"",_xlfn.XLOOKUP($B25,Report!$A$3:$A$28,Report!F$3:F$28,""))</f>
        <v/>
      </c>
      <c r="H25" s="25" t="str">
        <f>IF(_xlfn.XLOOKUP($B25,Report!$A$3:$A$28,Report!G$3:G$28,"")=0,"",_xlfn.XLOOKUP($B25,Report!$A$3:$A$28,Report!G$3:G$28,""))</f>
        <v/>
      </c>
      <c r="I25" s="32">
        <f t="shared" si="5"/>
        <v>3</v>
      </c>
      <c r="J25" s="26">
        <f>IF(_xlfn.XLOOKUP(B25,Production[Name],Production[Qnt],0)=0,"",_xlfn.XLOOKUP(B25,Production[Name],Production[Qnt],0))</f>
        <v>5150</v>
      </c>
    </row>
    <row r="26" spans="1:10" x14ac:dyDescent="0.25">
      <c r="A26" s="37"/>
      <c r="B26" s="30" t="s">
        <v>23</v>
      </c>
      <c r="C26" s="25" t="str">
        <f>IF(_xlfn.XLOOKUP($B26,Report!$A$3:$A$28,Report!B$3:B$28,"")=0,"",_xlfn.XLOOKUP($B26,Report!$A$3:$A$28,Report!B$3:B$28,""))</f>
        <v/>
      </c>
      <c r="D26" s="25" t="str">
        <f>IF(_xlfn.XLOOKUP($B26,Report!$A$3:$A$28,Report!C$3:C$28,"")=0,"",_xlfn.XLOOKUP($B26,Report!$A$3:$A$28,Report!C$3:C$28,""))</f>
        <v/>
      </c>
      <c r="E26" s="25" t="str">
        <f>IF(_xlfn.XLOOKUP($B26,Report!$A$3:$A$28,Report!D$3:D$28,"")=0,"",_xlfn.XLOOKUP($B26,Report!$A$3:$A$28,Report!D$3:D$28,""))</f>
        <v/>
      </c>
      <c r="F26" s="25">
        <f>IF(_xlfn.XLOOKUP($B26,Report!$A$3:$A$28,Report!E$3:E$28,"")=0,"",_xlfn.XLOOKUP($B26,Report!$A$3:$A$28,Report!E$3:E$28,""))</f>
        <v>4</v>
      </c>
      <c r="G26" s="25" t="str">
        <f>IF(_xlfn.XLOOKUP($B26,Report!$A$3:$A$28,Report!F$3:F$28,"")=0,"",_xlfn.XLOOKUP($B26,Report!$A$3:$A$28,Report!F$3:F$28,""))</f>
        <v/>
      </c>
      <c r="H26" s="25" t="str">
        <f>IF(_xlfn.XLOOKUP($B26,Report!$A$3:$A$28,Report!G$3:G$28,"")=0,"",_xlfn.XLOOKUP($B26,Report!$A$3:$A$28,Report!G$3:G$28,""))</f>
        <v/>
      </c>
      <c r="I26" s="32">
        <f t="shared" si="5"/>
        <v>4</v>
      </c>
      <c r="J26" s="26">
        <f>IF(_xlfn.XLOOKUP(B26,Production[Name],Production[Qnt],0)=0,"",_xlfn.XLOOKUP(B26,Production[Name],Production[Qnt],0))</f>
        <v>4596</v>
      </c>
    </row>
    <row r="27" spans="1:10" x14ac:dyDescent="0.25">
      <c r="A27" s="37"/>
      <c r="B27" s="30" t="s">
        <v>28</v>
      </c>
      <c r="C27" s="25" t="str">
        <f>IF(_xlfn.XLOOKUP($B27,Report!$A$3:$A$28,Report!B$3:B$28,"")=0,"",_xlfn.XLOOKUP($B27,Report!$A$3:$A$28,Report!B$3:B$28,""))</f>
        <v/>
      </c>
      <c r="D27" s="25" t="str">
        <f>IF(_xlfn.XLOOKUP($B27,Report!$A$3:$A$28,Report!C$3:C$28,"")=0,"",_xlfn.XLOOKUP($B27,Report!$A$3:$A$28,Report!C$3:C$28,""))</f>
        <v/>
      </c>
      <c r="E27" s="25" t="str">
        <f>IF(_xlfn.XLOOKUP($B27,Report!$A$3:$A$28,Report!D$3:D$28,"")=0,"",_xlfn.XLOOKUP($B27,Report!$A$3:$A$28,Report!D$3:D$28,""))</f>
        <v/>
      </c>
      <c r="F27" s="25" t="str">
        <f>IF(_xlfn.XLOOKUP($B27,Report!$A$3:$A$28,Report!E$3:E$28,"")=0,"",_xlfn.XLOOKUP($B27,Report!$A$3:$A$28,Report!E$3:E$28,""))</f>
        <v/>
      </c>
      <c r="G27" s="25" t="str">
        <f>IF(_xlfn.XLOOKUP($B27,Report!$A$3:$A$28,Report!F$3:F$28,"")=0,"",_xlfn.XLOOKUP($B27,Report!$A$3:$A$28,Report!F$3:F$28,""))</f>
        <v/>
      </c>
      <c r="H27" s="25" t="str">
        <f>IF(_xlfn.XLOOKUP($B27,Report!$A$3:$A$28,Report!G$3:G$28,"")=0,"",_xlfn.XLOOKUP($B27,Report!$A$3:$A$28,Report!G$3:G$28,""))</f>
        <v/>
      </c>
      <c r="I27" s="32" t="str">
        <f t="shared" si="5"/>
        <v/>
      </c>
      <c r="J27" s="26" t="str">
        <f>IF(_xlfn.XLOOKUP(B27,Production[Name],Production[Qnt],0)=0,"",_xlfn.XLOOKUP(B27,Production[Name],Production[Qnt],0))</f>
        <v/>
      </c>
    </row>
    <row r="28" spans="1:10" x14ac:dyDescent="0.25">
      <c r="A28" s="37"/>
      <c r="B28" s="30" t="s">
        <v>42</v>
      </c>
      <c r="C28" s="25" t="str">
        <f>IF(_xlfn.XLOOKUP($B28,Report!$A$3:$A$28,Report!B$3:B$28,"")=0,"",_xlfn.XLOOKUP($B28,Report!$A$3:$A$28,Report!B$3:B$28,""))</f>
        <v/>
      </c>
      <c r="D28" s="25" t="str">
        <f>IF(_xlfn.XLOOKUP($B28,Report!$A$3:$A$28,Report!C$3:C$28,"")=0,"",_xlfn.XLOOKUP($B28,Report!$A$3:$A$28,Report!C$3:C$28,""))</f>
        <v/>
      </c>
      <c r="E28" s="25" t="str">
        <f>IF(_xlfn.XLOOKUP($B28,Report!$A$3:$A$28,Report!D$3:D$28,"")=0,"",_xlfn.XLOOKUP($B28,Report!$A$3:$A$28,Report!D$3:D$28,""))</f>
        <v/>
      </c>
      <c r="F28" s="25" t="str">
        <f>IF(_xlfn.XLOOKUP($B28,Report!$A$3:$A$28,Report!E$3:E$28,"")=0,"",_xlfn.XLOOKUP($B28,Report!$A$3:$A$28,Report!E$3:E$28,""))</f>
        <v/>
      </c>
      <c r="G28" s="25" t="str">
        <f>IF(_xlfn.XLOOKUP($B28,Report!$A$3:$A$28,Report!F$3:F$28,"")=0,"",_xlfn.XLOOKUP($B28,Report!$A$3:$A$28,Report!F$3:F$28,""))</f>
        <v/>
      </c>
      <c r="H28" s="25" t="str">
        <f>IF(_xlfn.XLOOKUP($B28,Report!$A$3:$A$28,Report!G$3:G$28,"")=0,"",_xlfn.XLOOKUP($B28,Report!$A$3:$A$28,Report!G$3:G$28,""))</f>
        <v/>
      </c>
      <c r="I28" s="32" t="str">
        <f t="shared" si="5"/>
        <v/>
      </c>
      <c r="J28" s="26" t="str">
        <f>IF(_xlfn.XLOOKUP(B28,Production[Name],Production[Qnt],0)=0,"",_xlfn.XLOOKUP(B28,Production[Name],Production[Qnt],0))</f>
        <v/>
      </c>
    </row>
    <row r="29" spans="1:10" x14ac:dyDescent="0.25">
      <c r="A29" s="38"/>
      <c r="B29" s="30" t="s">
        <v>17</v>
      </c>
      <c r="C29" s="25" t="str">
        <f>IF(_xlfn.XLOOKUP($B29,Report!$A$3:$A$28,Report!B$3:B$28,"")=0,"",_xlfn.XLOOKUP($B29,Report!$A$3:$A$28,Report!B$3:B$28,""))</f>
        <v/>
      </c>
      <c r="D29" s="25" t="str">
        <f>IF(_xlfn.XLOOKUP($B29,Report!$A$3:$A$28,Report!C$3:C$28,"")=0,"",_xlfn.XLOOKUP($B29,Report!$A$3:$A$28,Report!C$3:C$28,""))</f>
        <v/>
      </c>
      <c r="E29" s="25" t="str">
        <f>IF(_xlfn.XLOOKUP($B29,Report!$A$3:$A$28,Report!D$3:D$28,"")=0,"",_xlfn.XLOOKUP($B29,Report!$A$3:$A$28,Report!D$3:D$28,""))</f>
        <v/>
      </c>
      <c r="F29" s="25">
        <f>IF(_xlfn.XLOOKUP($B29,Report!$A$3:$A$28,Report!E$3:E$28,"")=0,"",_xlfn.XLOOKUP($B29,Report!$A$3:$A$28,Report!E$3:E$28,""))</f>
        <v>11</v>
      </c>
      <c r="G29" s="25" t="str">
        <f>IF(_xlfn.XLOOKUP($B29,Report!$A$3:$A$28,Report!F$3:F$28,"")=0,"",_xlfn.XLOOKUP($B29,Report!$A$3:$A$28,Report!F$3:F$28,""))</f>
        <v/>
      </c>
      <c r="H29" s="25" t="str">
        <f>IF(_xlfn.XLOOKUP($B29,Report!$A$3:$A$28,Report!G$3:G$28,"")=0,"",_xlfn.XLOOKUP($B29,Report!$A$3:$A$28,Report!G$3:G$28,""))</f>
        <v/>
      </c>
      <c r="I29" s="32">
        <f t="shared" si="5"/>
        <v>11</v>
      </c>
      <c r="J29" s="26">
        <f>IF(_xlfn.XLOOKUP(B29,Production[Name],Production[Qnt],0)=0,"",_xlfn.XLOOKUP(B29,Production[Name],Production[Qnt],0))</f>
        <v>18608</v>
      </c>
    </row>
  </sheetData>
  <mergeCells count="5">
    <mergeCell ref="H1:J1"/>
    <mergeCell ref="A4:A9"/>
    <mergeCell ref="A1:F1"/>
    <mergeCell ref="A10:A15"/>
    <mergeCell ref="A16:A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2" sqref="C2:C20"/>
    </sheetView>
  </sheetViews>
  <sheetFormatPr defaultRowHeight="15" x14ac:dyDescent="0.25"/>
  <cols>
    <col min="2" max="2" width="40.140625" bestFit="1" customWidth="1"/>
  </cols>
  <sheetData>
    <row r="1" spans="1:3" x14ac:dyDescent="0.25">
      <c r="A1" s="1" t="s">
        <v>43</v>
      </c>
      <c r="B1" s="1" t="s">
        <v>44</v>
      </c>
      <c r="C1" s="1" t="s">
        <v>45</v>
      </c>
    </row>
    <row r="2" spans="1:3" x14ac:dyDescent="0.25">
      <c r="A2" t="s">
        <v>46</v>
      </c>
      <c r="B2" t="str">
        <f>VLOOKUP(A2,lookup!$G$1:$H$50,2,FALSE)</f>
        <v>C &amp; A BUYING GMBH &amp; CO. KG</v>
      </c>
      <c r="C2">
        <v>93962</v>
      </c>
    </row>
    <row r="3" spans="1:3" x14ac:dyDescent="0.25">
      <c r="A3" t="s">
        <v>47</v>
      </c>
      <c r="B3" t="str">
        <f>VLOOKUP(A3,lookup!$G$1:$H$50,2,FALSE)</f>
        <v>ASDA STORE LTD.</v>
      </c>
      <c r="C3">
        <v>91548</v>
      </c>
    </row>
    <row r="4" spans="1:3" x14ac:dyDescent="0.25">
      <c r="A4" t="s">
        <v>48</v>
      </c>
      <c r="B4" t="str">
        <f>VLOOKUP(A4,lookup!$G$1:$H$50,2,FALSE)</f>
        <v>VOGUE SOURCING LIMITED</v>
      </c>
      <c r="C4">
        <v>2590</v>
      </c>
    </row>
    <row r="5" spans="1:3" x14ac:dyDescent="0.25">
      <c r="A5" t="s">
        <v>49</v>
      </c>
      <c r="B5" t="str">
        <f>VLOOKUP(A5,lookup!$G$1:$H$50,2,FALSE)</f>
        <v>H &amp; M HENNES &amp; MAURITAZ GBC AB</v>
      </c>
      <c r="C5">
        <v>140792</v>
      </c>
    </row>
    <row r="6" spans="1:3" x14ac:dyDescent="0.25">
      <c r="A6" t="s">
        <v>50</v>
      </c>
      <c r="B6" t="str">
        <f>VLOOKUP(A6,lookup!$G$1:$H$50,2,FALSE)</f>
        <v>BESTSELLER A/S</v>
      </c>
      <c r="C6">
        <v>27523</v>
      </c>
    </row>
    <row r="7" spans="1:3" x14ac:dyDescent="0.25">
      <c r="A7" t="s">
        <v>51</v>
      </c>
      <c r="B7" t="str">
        <f>VLOOKUP(A7,lookup!$G$1:$H$50,2,FALSE)</f>
        <v>MQ MARQET AB</v>
      </c>
      <c r="C7">
        <v>1874</v>
      </c>
    </row>
    <row r="8" spans="1:3" x14ac:dyDescent="0.25">
      <c r="A8" t="s">
        <v>52</v>
      </c>
      <c r="B8" t="str">
        <f>VLOOKUP(A8,lookup!$G$1:$H$50,2,FALSE)</f>
        <v>G-STAR RAW CV</v>
      </c>
      <c r="C8">
        <v>4596</v>
      </c>
    </row>
    <row r="9" spans="1:3" x14ac:dyDescent="0.25">
      <c r="A9" t="s">
        <v>53</v>
      </c>
      <c r="B9" t="str">
        <f>VLOOKUP(A9,lookup!$G$1:$H$50,2,FALSE)</f>
        <v>TOM TAILOR SOURCING LTD.</v>
      </c>
      <c r="C9">
        <v>12102</v>
      </c>
    </row>
    <row r="10" spans="1:3" x14ac:dyDescent="0.25">
      <c r="A10" t="s">
        <v>54</v>
      </c>
      <c r="B10" t="str">
        <f>VLOOKUP(A10,lookup!$G$1:$H$50,2,FALSE)</f>
        <v>ITX TRADING SA</v>
      </c>
      <c r="C10">
        <v>18608</v>
      </c>
    </row>
    <row r="11" spans="1:3" x14ac:dyDescent="0.25">
      <c r="A11" t="s">
        <v>55</v>
      </c>
      <c r="B11" t="str">
        <f>VLOOKUP(A11,lookup!$G$1:$H$50,2,FALSE)</f>
        <v>GUESS EUROPE SAGL</v>
      </c>
      <c r="C11">
        <v>19848</v>
      </c>
    </row>
    <row r="12" spans="1:3" x14ac:dyDescent="0.25">
      <c r="A12" t="s">
        <v>56</v>
      </c>
      <c r="B12" t="str">
        <f>VLOOKUP(A12,lookup!$G$1:$H$50,2,FALSE)</f>
        <v>HUGO BOSS AG</v>
      </c>
      <c r="C12">
        <v>7866</v>
      </c>
    </row>
    <row r="13" spans="1:3" x14ac:dyDescent="0.25">
      <c r="A13" t="s">
        <v>57</v>
      </c>
      <c r="B13" t="str">
        <f>VLOOKUP(A13,lookup!$G$1:$H$50,2,FALSE)</f>
        <v>PUMA</v>
      </c>
      <c r="C13">
        <v>41858</v>
      </c>
    </row>
    <row r="14" spans="1:3" x14ac:dyDescent="0.25">
      <c r="A14" t="s">
        <v>58</v>
      </c>
      <c r="B14" t="str">
        <f>VLOOKUP(A14,lookup!$G$1:$H$50,2,FALSE)</f>
        <v>NEXT SOURCING LTD.</v>
      </c>
      <c r="C14">
        <v>5150</v>
      </c>
    </row>
    <row r="15" spans="1:3" x14ac:dyDescent="0.25">
      <c r="A15" t="s">
        <v>59</v>
      </c>
      <c r="B15" t="str">
        <f>VLOOKUP(A15,lookup!$G$1:$H$50,2,FALSE)</f>
        <v>Ralph Lauren Corporation</v>
      </c>
      <c r="C15">
        <v>2249</v>
      </c>
    </row>
    <row r="16" spans="1:3" x14ac:dyDescent="0.25">
      <c r="A16" t="s">
        <v>60</v>
      </c>
      <c r="B16" t="str">
        <f>VLOOKUP(A16,lookup!$G$1:$H$50,2,FALSE)</f>
        <v>NEW FRONTIER</v>
      </c>
      <c r="C16">
        <v>8551</v>
      </c>
    </row>
    <row r="17" spans="1:3" x14ac:dyDescent="0.25">
      <c r="A17" t="s">
        <v>61</v>
      </c>
      <c r="B17" t="str">
        <f>VLOOKUP(A17,lookup!$G$1:$H$50,2,FALSE)</f>
        <v>VF CORPORATION</v>
      </c>
      <c r="C17">
        <v>44247</v>
      </c>
    </row>
    <row r="18" spans="1:3" x14ac:dyDescent="0.25">
      <c r="A18" t="s">
        <v>62</v>
      </c>
      <c r="B18" t="str">
        <f>VLOOKUP(A18,lookup!$G$1:$H$50,2,FALSE)</f>
        <v>INDISKA</v>
      </c>
      <c r="C18">
        <v>1140</v>
      </c>
    </row>
    <row r="19" spans="1:3" x14ac:dyDescent="0.25">
      <c r="A19" t="s">
        <v>63</v>
      </c>
      <c r="B19" t="str">
        <f>VLOOKUP(A19,lookup!$G$1:$H$50,2,FALSE)</f>
        <v>KMART AUSTRALIA LIMITED</v>
      </c>
      <c r="C19">
        <v>11305</v>
      </c>
    </row>
    <row r="20" spans="1:3" x14ac:dyDescent="0.25">
      <c r="B20" t="e">
        <f>VLOOKUP(A20,lookup!$G$1:$H$50,2,FALSE)</f>
        <v>#N/A</v>
      </c>
    </row>
    <row r="21" spans="1:3" x14ac:dyDescent="0.25">
      <c r="B21" t="e">
        <f>VLOOKUP(A21,lookup!$G$1:$H$50,2,FALSE)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59"/>
  <sheetViews>
    <sheetView workbookViewId="0">
      <selection activeCell="A4" sqref="A4:E11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6.85546875" bestFit="1" customWidth="1"/>
    <col min="4" max="4" width="4.7109375" bestFit="1" customWidth="1"/>
    <col min="5" max="5" width="11.28515625" bestFit="1" customWidth="1"/>
    <col min="7" max="7" width="11.28515625" bestFit="1" customWidth="1"/>
    <col min="11" max="11" width="11.28515625" bestFit="1" customWidth="1"/>
  </cols>
  <sheetData>
    <row r="3" spans="1:11" x14ac:dyDescent="0.25">
      <c r="A3" s="2" t="s">
        <v>64</v>
      </c>
      <c r="B3" s="2" t="s">
        <v>1</v>
      </c>
    </row>
    <row r="4" spans="1:11" x14ac:dyDescent="0.25">
      <c r="A4" s="2" t="s">
        <v>43</v>
      </c>
      <c r="B4" t="s">
        <v>6</v>
      </c>
      <c r="C4" t="s">
        <v>7</v>
      </c>
      <c r="D4" t="s">
        <v>8</v>
      </c>
      <c r="E4" t="s">
        <v>10</v>
      </c>
      <c r="G4" s="9" t="s">
        <v>43</v>
      </c>
      <c r="H4" s="9" t="s">
        <v>6</v>
      </c>
      <c r="I4" s="9" t="s">
        <v>7</v>
      </c>
      <c r="J4" s="9" t="s">
        <v>8</v>
      </c>
      <c r="K4" s="9" t="s">
        <v>10</v>
      </c>
    </row>
    <row r="5" spans="1:11" x14ac:dyDescent="0.25">
      <c r="A5" s="3" t="s">
        <v>11</v>
      </c>
      <c r="B5" s="41">
        <v>13</v>
      </c>
      <c r="C5" s="41">
        <v>21</v>
      </c>
      <c r="D5" s="41">
        <v>9</v>
      </c>
      <c r="E5" s="41">
        <v>43</v>
      </c>
      <c r="G5" s="10" t="s">
        <v>11</v>
      </c>
      <c r="H5" s="11">
        <v>17</v>
      </c>
      <c r="I5" s="11">
        <v>22</v>
      </c>
      <c r="J5" s="11">
        <v>20</v>
      </c>
      <c r="K5" s="11">
        <v>59</v>
      </c>
    </row>
    <row r="6" spans="1:11" x14ac:dyDescent="0.25">
      <c r="A6" s="8" t="s">
        <v>65</v>
      </c>
      <c r="B6" s="41">
        <v>1</v>
      </c>
      <c r="C6" s="41"/>
      <c r="D6" s="41">
        <v>1</v>
      </c>
      <c r="E6" s="41">
        <v>2</v>
      </c>
      <c r="G6" s="14">
        <v>45662</v>
      </c>
      <c r="J6">
        <v>1</v>
      </c>
      <c r="K6">
        <v>1</v>
      </c>
    </row>
    <row r="7" spans="1:11" x14ac:dyDescent="0.25">
      <c r="A7" s="8" t="s">
        <v>66</v>
      </c>
      <c r="B7" s="41"/>
      <c r="C7" s="41">
        <v>7</v>
      </c>
      <c r="D7" s="41"/>
      <c r="E7" s="41">
        <v>7</v>
      </c>
      <c r="G7" s="14">
        <v>45677</v>
      </c>
      <c r="J7">
        <v>1</v>
      </c>
      <c r="K7">
        <v>1</v>
      </c>
    </row>
    <row r="8" spans="1:11" x14ac:dyDescent="0.25">
      <c r="A8" s="8" t="s">
        <v>67</v>
      </c>
      <c r="B8" s="41">
        <v>6</v>
      </c>
      <c r="C8" s="41">
        <v>3</v>
      </c>
      <c r="D8" s="41">
        <v>3</v>
      </c>
      <c r="E8" s="41">
        <v>12</v>
      </c>
      <c r="G8" s="14">
        <v>45693</v>
      </c>
      <c r="H8">
        <v>7</v>
      </c>
      <c r="I8">
        <v>5</v>
      </c>
      <c r="J8">
        <v>2</v>
      </c>
      <c r="K8">
        <v>14</v>
      </c>
    </row>
    <row r="9" spans="1:11" x14ac:dyDescent="0.25">
      <c r="A9" s="8" t="s">
        <v>68</v>
      </c>
      <c r="B9" s="41">
        <v>5</v>
      </c>
      <c r="C9" s="41">
        <v>7</v>
      </c>
      <c r="D9" s="41">
        <v>3</v>
      </c>
      <c r="E9" s="41">
        <v>15</v>
      </c>
      <c r="G9" s="14">
        <v>45708</v>
      </c>
      <c r="H9">
        <v>4</v>
      </c>
      <c r="I9">
        <v>7</v>
      </c>
      <c r="J9">
        <v>8</v>
      </c>
      <c r="K9">
        <v>19</v>
      </c>
    </row>
    <row r="10" spans="1:11" x14ac:dyDescent="0.25">
      <c r="A10" s="8" t="s">
        <v>69</v>
      </c>
      <c r="B10" s="41">
        <v>1</v>
      </c>
      <c r="C10" s="41">
        <v>3</v>
      </c>
      <c r="D10" s="41">
        <v>2</v>
      </c>
      <c r="E10" s="41">
        <v>6</v>
      </c>
      <c r="G10" s="14">
        <v>45721</v>
      </c>
      <c r="H10">
        <v>6</v>
      </c>
      <c r="I10">
        <v>10</v>
      </c>
      <c r="J10">
        <v>7</v>
      </c>
      <c r="K10">
        <v>23</v>
      </c>
    </row>
    <row r="11" spans="1:11" x14ac:dyDescent="0.25">
      <c r="A11" s="8" t="s">
        <v>163</v>
      </c>
      <c r="B11" s="41"/>
      <c r="C11" s="41">
        <v>1</v>
      </c>
      <c r="D11" s="41"/>
      <c r="E11" s="41">
        <v>1</v>
      </c>
      <c r="G11" s="14">
        <v>45736</v>
      </c>
      <c r="J11">
        <v>1</v>
      </c>
      <c r="K11">
        <v>1</v>
      </c>
    </row>
    <row r="12" spans="1:11" x14ac:dyDescent="0.25">
      <c r="A12" s="3" t="s">
        <v>10</v>
      </c>
      <c r="B12" s="41">
        <v>13</v>
      </c>
      <c r="C12" s="41">
        <v>21</v>
      </c>
      <c r="D12" s="41">
        <v>9</v>
      </c>
      <c r="E12" s="41">
        <v>43</v>
      </c>
      <c r="G12" s="12" t="s">
        <v>10</v>
      </c>
      <c r="H12" s="13">
        <v>17</v>
      </c>
      <c r="I12" s="13">
        <v>22</v>
      </c>
      <c r="J12" s="13">
        <v>20</v>
      </c>
      <c r="K12" s="13">
        <v>59</v>
      </c>
    </row>
    <row r="15" spans="1:11" x14ac:dyDescent="0.25">
      <c r="A15" s="2" t="s">
        <v>2</v>
      </c>
      <c r="B15" t="s">
        <v>64</v>
      </c>
    </row>
    <row r="16" spans="1:11" x14ac:dyDescent="0.25">
      <c r="A16" s="3" t="s">
        <v>57</v>
      </c>
      <c r="B16" s="41">
        <v>43</v>
      </c>
    </row>
    <row r="17" spans="1:2" x14ac:dyDescent="0.25">
      <c r="A17" s="8" t="s">
        <v>6</v>
      </c>
      <c r="B17" s="41">
        <v>13</v>
      </c>
    </row>
    <row r="18" spans="1:2" x14ac:dyDescent="0.25">
      <c r="A18" s="15" t="s">
        <v>293</v>
      </c>
      <c r="B18" s="41">
        <v>1</v>
      </c>
    </row>
    <row r="19" spans="1:2" x14ac:dyDescent="0.25">
      <c r="A19" s="15" t="s">
        <v>71</v>
      </c>
      <c r="B19" s="41">
        <v>1</v>
      </c>
    </row>
    <row r="20" spans="1:2" x14ac:dyDescent="0.25">
      <c r="A20" s="15" t="s">
        <v>72</v>
      </c>
      <c r="B20" s="41">
        <v>1</v>
      </c>
    </row>
    <row r="21" spans="1:2" x14ac:dyDescent="0.25">
      <c r="A21" s="15" t="s">
        <v>73</v>
      </c>
      <c r="B21" s="41">
        <v>1</v>
      </c>
    </row>
    <row r="22" spans="1:2" x14ac:dyDescent="0.25">
      <c r="A22" s="15" t="s">
        <v>74</v>
      </c>
      <c r="B22" s="41">
        <v>1</v>
      </c>
    </row>
    <row r="23" spans="1:2" x14ac:dyDescent="0.25">
      <c r="A23" s="15" t="s">
        <v>75</v>
      </c>
      <c r="B23" s="41">
        <v>1</v>
      </c>
    </row>
    <row r="24" spans="1:2" x14ac:dyDescent="0.25">
      <c r="A24" s="15" t="s">
        <v>76</v>
      </c>
      <c r="B24" s="41">
        <v>1</v>
      </c>
    </row>
    <row r="25" spans="1:2" x14ac:dyDescent="0.25">
      <c r="A25" s="15" t="s">
        <v>279</v>
      </c>
      <c r="B25" s="41">
        <v>1</v>
      </c>
    </row>
    <row r="26" spans="1:2" x14ac:dyDescent="0.25">
      <c r="A26" s="15" t="s">
        <v>77</v>
      </c>
      <c r="B26" s="41">
        <v>1</v>
      </c>
    </row>
    <row r="27" spans="1:2" x14ac:dyDescent="0.25">
      <c r="A27" s="15" t="s">
        <v>78</v>
      </c>
      <c r="B27" s="41">
        <v>1</v>
      </c>
    </row>
    <row r="28" spans="1:2" x14ac:dyDescent="0.25">
      <c r="A28" s="15" t="s">
        <v>79</v>
      </c>
      <c r="B28" s="41">
        <v>1</v>
      </c>
    </row>
    <row r="29" spans="1:2" x14ac:dyDescent="0.25">
      <c r="A29" s="15" t="s">
        <v>80</v>
      </c>
      <c r="B29" s="41">
        <v>1</v>
      </c>
    </row>
    <row r="30" spans="1:2" x14ac:dyDescent="0.25">
      <c r="A30" s="15" t="s">
        <v>284</v>
      </c>
      <c r="B30" s="41">
        <v>1</v>
      </c>
    </row>
    <row r="31" spans="1:2" x14ac:dyDescent="0.25">
      <c r="A31" s="8" t="s">
        <v>7</v>
      </c>
      <c r="B31" s="41">
        <v>21</v>
      </c>
    </row>
    <row r="32" spans="1:2" x14ac:dyDescent="0.25">
      <c r="A32" s="15" t="s">
        <v>81</v>
      </c>
      <c r="B32" s="41">
        <v>1</v>
      </c>
    </row>
    <row r="33" spans="1:2" x14ac:dyDescent="0.25">
      <c r="A33" s="15" t="s">
        <v>451</v>
      </c>
      <c r="B33" s="41">
        <v>1</v>
      </c>
    </row>
    <row r="34" spans="1:2" x14ac:dyDescent="0.25">
      <c r="A34" s="15" t="s">
        <v>446</v>
      </c>
      <c r="B34" s="41">
        <v>1</v>
      </c>
    </row>
    <row r="35" spans="1:2" x14ac:dyDescent="0.25">
      <c r="A35" s="15" t="s">
        <v>83</v>
      </c>
      <c r="B35" s="41">
        <v>2</v>
      </c>
    </row>
    <row r="36" spans="1:2" x14ac:dyDescent="0.25">
      <c r="A36" s="15" t="s">
        <v>84</v>
      </c>
      <c r="B36" s="41">
        <v>1</v>
      </c>
    </row>
    <row r="37" spans="1:2" x14ac:dyDescent="0.25">
      <c r="A37" s="15" t="s">
        <v>85</v>
      </c>
      <c r="B37" s="41">
        <v>1</v>
      </c>
    </row>
    <row r="38" spans="1:2" x14ac:dyDescent="0.25">
      <c r="A38" s="15" t="s">
        <v>86</v>
      </c>
      <c r="B38" s="41">
        <v>1</v>
      </c>
    </row>
    <row r="39" spans="1:2" x14ac:dyDescent="0.25">
      <c r="A39" s="15" t="s">
        <v>87</v>
      </c>
      <c r="B39" s="41">
        <v>1</v>
      </c>
    </row>
    <row r="40" spans="1:2" x14ac:dyDescent="0.25">
      <c r="A40" s="15" t="s">
        <v>88</v>
      </c>
      <c r="B40" s="41">
        <v>2</v>
      </c>
    </row>
    <row r="41" spans="1:2" x14ac:dyDescent="0.25">
      <c r="A41" s="15" t="s">
        <v>89</v>
      </c>
      <c r="B41" s="41">
        <v>1</v>
      </c>
    </row>
    <row r="42" spans="1:2" x14ac:dyDescent="0.25">
      <c r="A42" s="15" t="s">
        <v>418</v>
      </c>
      <c r="B42" s="41">
        <v>2</v>
      </c>
    </row>
    <row r="43" spans="1:2" x14ac:dyDescent="0.25">
      <c r="A43" s="15" t="s">
        <v>90</v>
      </c>
      <c r="B43" s="41">
        <v>1</v>
      </c>
    </row>
    <row r="44" spans="1:2" x14ac:dyDescent="0.25">
      <c r="A44" s="15" t="s">
        <v>91</v>
      </c>
      <c r="B44" s="41">
        <v>1</v>
      </c>
    </row>
    <row r="45" spans="1:2" x14ac:dyDescent="0.25">
      <c r="A45" s="15" t="s">
        <v>92</v>
      </c>
      <c r="B45" s="41">
        <v>1</v>
      </c>
    </row>
    <row r="46" spans="1:2" x14ac:dyDescent="0.25">
      <c r="A46" s="15" t="s">
        <v>93</v>
      </c>
      <c r="B46" s="41">
        <v>1</v>
      </c>
    </row>
    <row r="47" spans="1:2" x14ac:dyDescent="0.25">
      <c r="A47" s="15" t="s">
        <v>94</v>
      </c>
      <c r="B47" s="41">
        <v>1</v>
      </c>
    </row>
    <row r="48" spans="1:2" x14ac:dyDescent="0.25">
      <c r="A48" s="15" t="s">
        <v>95</v>
      </c>
      <c r="B48" s="41">
        <v>1</v>
      </c>
    </row>
    <row r="49" spans="1:2" x14ac:dyDescent="0.25">
      <c r="A49" s="15" t="s">
        <v>444</v>
      </c>
      <c r="B49" s="41">
        <v>1</v>
      </c>
    </row>
    <row r="50" spans="1:2" x14ac:dyDescent="0.25">
      <c r="A50" s="8" t="s">
        <v>8</v>
      </c>
      <c r="B50" s="41">
        <v>9</v>
      </c>
    </row>
    <row r="51" spans="1:2" x14ac:dyDescent="0.25">
      <c r="A51" s="15" t="s">
        <v>96</v>
      </c>
      <c r="B51" s="41">
        <v>1</v>
      </c>
    </row>
    <row r="52" spans="1:2" x14ac:dyDescent="0.25">
      <c r="A52" s="15" t="s">
        <v>97</v>
      </c>
      <c r="B52" s="41">
        <v>1</v>
      </c>
    </row>
    <row r="53" spans="1:2" x14ac:dyDescent="0.25">
      <c r="A53" s="15" t="s">
        <v>98</v>
      </c>
      <c r="B53" s="41">
        <v>2</v>
      </c>
    </row>
    <row r="54" spans="1:2" x14ac:dyDescent="0.25">
      <c r="A54" s="15" t="s">
        <v>99</v>
      </c>
      <c r="B54" s="41">
        <v>1</v>
      </c>
    </row>
    <row r="55" spans="1:2" x14ac:dyDescent="0.25">
      <c r="A55" s="15" t="s">
        <v>334</v>
      </c>
      <c r="B55" s="41">
        <v>1</v>
      </c>
    </row>
    <row r="56" spans="1:2" x14ac:dyDescent="0.25">
      <c r="A56" s="15" t="s">
        <v>100</v>
      </c>
      <c r="B56" s="41">
        <v>1</v>
      </c>
    </row>
    <row r="57" spans="1:2" x14ac:dyDescent="0.25">
      <c r="A57" s="15" t="s">
        <v>101</v>
      </c>
      <c r="B57" s="41">
        <v>1</v>
      </c>
    </row>
    <row r="58" spans="1:2" x14ac:dyDescent="0.25">
      <c r="A58" s="15" t="s">
        <v>102</v>
      </c>
      <c r="B58" s="41">
        <v>1</v>
      </c>
    </row>
    <row r="59" spans="1:2" x14ac:dyDescent="0.25">
      <c r="A59" s="3" t="s">
        <v>10</v>
      </c>
      <c r="B59" s="41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0"/>
  <sheetViews>
    <sheetView workbookViewId="0">
      <selection activeCell="A95" sqref="A95:B153"/>
    </sheetView>
  </sheetViews>
  <sheetFormatPr defaultRowHeight="15" x14ac:dyDescent="0.25"/>
  <cols>
    <col min="1" max="1" width="11" customWidth="1"/>
    <col min="3" max="3" width="9.140625" customWidth="1"/>
    <col min="4" max="4" width="33" bestFit="1" customWidth="1"/>
    <col min="5" max="5" width="9.5703125" customWidth="1"/>
    <col min="6" max="6" width="42.140625" customWidth="1"/>
    <col min="7" max="7" width="9.140625" customWidth="1"/>
  </cols>
  <sheetData>
    <row r="1" spans="1:8" x14ac:dyDescent="0.25">
      <c r="A1" s="7" t="s">
        <v>103</v>
      </c>
      <c r="B1" s="7" t="s">
        <v>104</v>
      </c>
      <c r="C1" s="7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</row>
    <row r="2" spans="1:8" hidden="1" x14ac:dyDescent="0.25">
      <c r="A2" t="s">
        <v>111</v>
      </c>
      <c r="B2" t="s">
        <v>112</v>
      </c>
      <c r="C2" t="s">
        <v>46</v>
      </c>
      <c r="D2" t="str">
        <f>_xlfn.XLOOKUP(data[[#This Row],[Buyers]],lookup!$G$1:$G$50,lookup!$H$1:$H$50)</f>
        <v>C &amp; A BUYING GMBH &amp; CO. KG</v>
      </c>
      <c r="E2" t="str">
        <f>VLOOKUP(A2,lookup!$D$1:$E$30,2,)</f>
        <v>JAL</v>
      </c>
      <c r="F2" t="str">
        <f t="shared" ref="F2:F65" si="0">_xlfn.CONCAT(A2,B2,D2)</f>
        <v>JAL-1A1C &amp; A BUYING GMBH &amp; CO. KG</v>
      </c>
      <c r="G2" t="s">
        <v>113</v>
      </c>
      <c r="H2" t="s">
        <v>114</v>
      </c>
    </row>
    <row r="3" spans="1:8" hidden="1" x14ac:dyDescent="0.25">
      <c r="A3" t="s">
        <v>111</v>
      </c>
      <c r="B3" t="s">
        <v>115</v>
      </c>
      <c r="C3" t="s">
        <v>47</v>
      </c>
      <c r="D3" t="str">
        <f>_xlfn.XLOOKUP(data[[#This Row],[Buyers]],lookup!$G$1:$G$50,lookup!$H$1:$H$50)</f>
        <v>ASDA STORE LTD.</v>
      </c>
      <c r="E3" t="str">
        <f>VLOOKUP(A3,lookup!$D$1:$E$30,2,)</f>
        <v>JAL</v>
      </c>
      <c r="F3" t="str">
        <f t="shared" si="0"/>
        <v>JAL-1B1ASDA STORE LTD.</v>
      </c>
      <c r="G3" t="s">
        <v>116</v>
      </c>
      <c r="H3" t="s">
        <v>117</v>
      </c>
    </row>
    <row r="4" spans="1:8" hidden="1" x14ac:dyDescent="0.25">
      <c r="A4" t="s">
        <v>111</v>
      </c>
      <c r="B4" t="s">
        <v>118</v>
      </c>
      <c r="C4" t="s">
        <v>47</v>
      </c>
      <c r="D4" t="str">
        <f>_xlfn.XLOOKUP(data[[#This Row],[Buyers]],lookup!$G$1:$G$50,lookup!$H$1:$H$50)</f>
        <v>ASDA STORE LTD.</v>
      </c>
      <c r="E4" t="str">
        <f>VLOOKUP(A4,lookup!$D$1:$E$30,2,)</f>
        <v>JAL</v>
      </c>
      <c r="F4" t="str">
        <f t="shared" si="0"/>
        <v>JAL-1C1ASDA STORE LTD.</v>
      </c>
      <c r="G4" t="s">
        <v>116</v>
      </c>
      <c r="H4" t="s">
        <v>117</v>
      </c>
    </row>
    <row r="5" spans="1:8" hidden="1" x14ac:dyDescent="0.25">
      <c r="A5" t="s">
        <v>111</v>
      </c>
      <c r="B5" t="s">
        <v>119</v>
      </c>
      <c r="C5" t="s">
        <v>48</v>
      </c>
      <c r="D5" t="str">
        <f>_xlfn.XLOOKUP(data[[#This Row],[Buyers]],lookup!$G$1:$G$50,lookup!$H$1:$H$50)</f>
        <v>VOGUE SOURCING LIMITED</v>
      </c>
      <c r="E5" t="str">
        <f>VLOOKUP(A5,lookup!$D$1:$E$30,2,)</f>
        <v>JAL</v>
      </c>
      <c r="F5" t="str">
        <f t="shared" si="0"/>
        <v>JAL-1C2VOGUE SOURCING LIMITED</v>
      </c>
      <c r="G5" t="s">
        <v>120</v>
      </c>
      <c r="H5" t="s">
        <v>121</v>
      </c>
    </row>
    <row r="6" spans="1:8" hidden="1" x14ac:dyDescent="0.25">
      <c r="A6" t="s">
        <v>111</v>
      </c>
      <c r="B6" t="s">
        <v>122</v>
      </c>
      <c r="C6" t="s">
        <v>49</v>
      </c>
      <c r="D6" t="str">
        <f>_xlfn.XLOOKUP(data[[#This Row],[Buyers]],lookup!$G$1:$G$50,lookup!$H$1:$H$50)</f>
        <v>H &amp; M HENNES &amp; MAURITAZ GBC AB</v>
      </c>
      <c r="E6" t="str">
        <f>VLOOKUP(A6,lookup!$D$1:$E$30,2,)</f>
        <v>JAL</v>
      </c>
      <c r="F6" t="str">
        <f t="shared" si="0"/>
        <v>JAL-1D1H &amp; M HENNES &amp; MAURITAZ GBC AB</v>
      </c>
      <c r="G6" t="s">
        <v>123</v>
      </c>
      <c r="H6" t="s">
        <v>124</v>
      </c>
    </row>
    <row r="7" spans="1:8" hidden="1" x14ac:dyDescent="0.25">
      <c r="A7" t="s">
        <v>111</v>
      </c>
      <c r="B7" t="s">
        <v>125</v>
      </c>
      <c r="C7" t="s">
        <v>49</v>
      </c>
      <c r="D7" t="str">
        <f>_xlfn.XLOOKUP(data[[#This Row],[Buyers]],lookup!$G$1:$G$50,lookup!$H$1:$H$50)</f>
        <v>H &amp; M HENNES &amp; MAURITAZ GBC AB</v>
      </c>
      <c r="E7" t="str">
        <f>VLOOKUP(A7,lookup!$D$1:$E$30,2,)</f>
        <v>JAL</v>
      </c>
      <c r="F7" t="str">
        <f t="shared" si="0"/>
        <v>JAL-1E1H &amp; M HENNES &amp; MAURITAZ GBC AB</v>
      </c>
      <c r="G7" t="s">
        <v>126</v>
      </c>
      <c r="H7" t="s">
        <v>127</v>
      </c>
    </row>
    <row r="8" spans="1:8" hidden="1" x14ac:dyDescent="0.25">
      <c r="A8" t="s">
        <v>111</v>
      </c>
      <c r="B8" t="s">
        <v>128</v>
      </c>
      <c r="C8" t="s">
        <v>46</v>
      </c>
      <c r="D8" t="str">
        <f>_xlfn.XLOOKUP(data[[#This Row],[Buyers]],lookup!$G$1:$G$50,lookup!$H$1:$H$50)</f>
        <v>C &amp; A BUYING GMBH &amp; CO. KG</v>
      </c>
      <c r="E8" t="str">
        <f>VLOOKUP(A8,lookup!$D$1:$E$30,2,)</f>
        <v>JAL</v>
      </c>
      <c r="F8" t="str">
        <f t="shared" si="0"/>
        <v>JAL-1F1C &amp; A BUYING GMBH &amp; CO. KG</v>
      </c>
      <c r="G8" t="s">
        <v>129</v>
      </c>
      <c r="H8" t="s">
        <v>130</v>
      </c>
    </row>
    <row r="9" spans="1:8" hidden="1" x14ac:dyDescent="0.25">
      <c r="A9" t="s">
        <v>111</v>
      </c>
      <c r="B9" t="s">
        <v>131</v>
      </c>
      <c r="C9" t="s">
        <v>49</v>
      </c>
      <c r="D9" t="str">
        <f>_xlfn.XLOOKUP(data[[#This Row],[Buyers]],lookup!$G$1:$G$50,lookup!$H$1:$H$50)</f>
        <v>H &amp; M HENNES &amp; MAURITAZ GBC AB</v>
      </c>
      <c r="E9" t="str">
        <f>VLOOKUP(A9,lookup!$D$1:$E$30,2,)</f>
        <v>JAL</v>
      </c>
      <c r="F9" t="str">
        <f t="shared" si="0"/>
        <v>JAL-1G1H &amp; M HENNES &amp; MAURITAZ GBC AB</v>
      </c>
      <c r="G9" t="s">
        <v>132</v>
      </c>
      <c r="H9" t="s">
        <v>133</v>
      </c>
    </row>
    <row r="10" spans="1:8" hidden="1" x14ac:dyDescent="0.25">
      <c r="A10" t="s">
        <v>111</v>
      </c>
      <c r="B10" t="s">
        <v>134</v>
      </c>
      <c r="C10" t="s">
        <v>49</v>
      </c>
      <c r="D10" t="str">
        <f>_xlfn.XLOOKUP(data[[#This Row],[Buyers]],lookup!$G$1:$G$50,lookup!$H$1:$H$50)</f>
        <v>H &amp; M HENNES &amp; MAURITAZ GBC AB</v>
      </c>
      <c r="E10" t="str">
        <f>VLOOKUP(A10,lookup!$D$1:$E$30,2,)</f>
        <v>JAL</v>
      </c>
      <c r="F10" t="str">
        <f t="shared" si="0"/>
        <v>JAL-1G2H &amp; M HENNES &amp; MAURITAZ GBC AB</v>
      </c>
      <c r="G10" t="s">
        <v>132</v>
      </c>
      <c r="H10" t="s">
        <v>133</v>
      </c>
    </row>
    <row r="11" spans="1:8" hidden="1" x14ac:dyDescent="0.25">
      <c r="A11" t="s">
        <v>111</v>
      </c>
      <c r="B11" t="s">
        <v>134</v>
      </c>
      <c r="C11" t="s">
        <v>46</v>
      </c>
      <c r="D11" t="str">
        <f>_xlfn.XLOOKUP(data[[#This Row],[Buyers]],lookup!$G$1:$G$50,lookup!$H$1:$H$50)</f>
        <v>C &amp; A BUYING GMBH &amp; CO. KG</v>
      </c>
      <c r="E11" t="str">
        <f>VLOOKUP(A11,lookup!$D$1:$E$30,2,)</f>
        <v>JAL</v>
      </c>
      <c r="F11" t="str">
        <f t="shared" si="0"/>
        <v>JAL-1G2C &amp; A BUYING GMBH &amp; CO. KG</v>
      </c>
      <c r="G11" t="s">
        <v>69</v>
      </c>
      <c r="H11" t="s">
        <v>135</v>
      </c>
    </row>
    <row r="12" spans="1:8" hidden="1" x14ac:dyDescent="0.25">
      <c r="A12" t="s">
        <v>136</v>
      </c>
      <c r="B12" t="s">
        <v>112</v>
      </c>
      <c r="C12" t="s">
        <v>46</v>
      </c>
      <c r="D12" t="str">
        <f>_xlfn.XLOOKUP(data[[#This Row],[Buyers]],lookup!$G$1:$G$50,lookup!$H$1:$H$50)</f>
        <v>C &amp; A BUYING GMBH &amp; CO. KG</v>
      </c>
      <c r="E12" t="str">
        <f>VLOOKUP(A12,lookup!$D$1:$E$30,2,)</f>
        <v>JAL</v>
      </c>
      <c r="F12" t="str">
        <f t="shared" si="0"/>
        <v>JAL-2A1C &amp; A BUYING GMBH &amp; CO. KG</v>
      </c>
      <c r="G12" t="s">
        <v>137</v>
      </c>
      <c r="H12" t="s">
        <v>138</v>
      </c>
    </row>
    <row r="13" spans="1:8" hidden="1" x14ac:dyDescent="0.25">
      <c r="A13" t="s">
        <v>136</v>
      </c>
      <c r="B13" t="s">
        <v>115</v>
      </c>
      <c r="C13" t="s">
        <v>49</v>
      </c>
      <c r="D13" t="str">
        <f>_xlfn.XLOOKUP(data[[#This Row],[Buyers]],lookup!$G$1:$G$50,lookup!$H$1:$H$50)</f>
        <v>H &amp; M HENNES &amp; MAURITAZ GBC AB</v>
      </c>
      <c r="E13" t="str">
        <f>VLOOKUP(A13,lookup!$D$1:$E$30,2,)</f>
        <v>JAL</v>
      </c>
      <c r="F13" t="str">
        <f t="shared" si="0"/>
        <v>JAL-2B1H &amp; M HENNES &amp; MAURITAZ GBC AB</v>
      </c>
      <c r="G13" t="s">
        <v>139</v>
      </c>
      <c r="H13" t="s">
        <v>140</v>
      </c>
    </row>
    <row r="14" spans="1:8" hidden="1" x14ac:dyDescent="0.25">
      <c r="A14" t="s">
        <v>136</v>
      </c>
      <c r="B14" t="s">
        <v>115</v>
      </c>
      <c r="C14" t="s">
        <v>46</v>
      </c>
      <c r="D14" t="str">
        <f>_xlfn.XLOOKUP(data[[#This Row],[Buyers]],lookup!$G$1:$G$50,lookup!$H$1:$H$50)</f>
        <v>C &amp; A BUYING GMBH &amp; CO. KG</v>
      </c>
      <c r="E14" t="str">
        <f>VLOOKUP(A14,lookup!$D$1:$E$30,2,)</f>
        <v>JAL</v>
      </c>
      <c r="F14" t="str">
        <f t="shared" si="0"/>
        <v>JAL-2B1C &amp; A BUYING GMBH &amp; CO. KG</v>
      </c>
      <c r="G14" t="s">
        <v>69</v>
      </c>
      <c r="H14" t="s">
        <v>141</v>
      </c>
    </row>
    <row r="15" spans="1:8" hidden="1" x14ac:dyDescent="0.25">
      <c r="A15" t="s">
        <v>136</v>
      </c>
      <c r="B15" t="s">
        <v>118</v>
      </c>
      <c r="C15" t="s">
        <v>46</v>
      </c>
      <c r="D15" t="str">
        <f>_xlfn.XLOOKUP(data[[#This Row],[Buyers]],lookup!$G$1:$G$50,lookup!$H$1:$H$50)</f>
        <v>C &amp; A BUYING GMBH &amp; CO. KG</v>
      </c>
      <c r="E15" t="str">
        <f>VLOOKUP(A15,lookup!$D$1:$E$30,2,)</f>
        <v>JAL</v>
      </c>
      <c r="F15" t="str">
        <f t="shared" si="0"/>
        <v>JAL-2C1C &amp; A BUYING GMBH &amp; CO. KG</v>
      </c>
      <c r="G15" t="s">
        <v>113</v>
      </c>
      <c r="H15" t="s">
        <v>142</v>
      </c>
    </row>
    <row r="16" spans="1:8" hidden="1" x14ac:dyDescent="0.25">
      <c r="A16" t="s">
        <v>136</v>
      </c>
      <c r="B16" t="s">
        <v>122</v>
      </c>
      <c r="C16" t="s">
        <v>47</v>
      </c>
      <c r="D16" t="str">
        <f>_xlfn.XLOOKUP(data[[#This Row],[Buyers]],lookup!$G$1:$G$50,lookup!$H$1:$H$50)</f>
        <v>ASDA STORE LTD.</v>
      </c>
      <c r="E16" t="str">
        <f>VLOOKUP(A16,lookup!$D$1:$E$30,2,)</f>
        <v>JAL</v>
      </c>
      <c r="F16" t="str">
        <f t="shared" si="0"/>
        <v>JAL-2D1ASDA STORE LTD.</v>
      </c>
      <c r="G16" t="s">
        <v>116</v>
      </c>
      <c r="H16" t="s">
        <v>143</v>
      </c>
    </row>
    <row r="17" spans="1:8" hidden="1" x14ac:dyDescent="0.25">
      <c r="A17" t="s">
        <v>136</v>
      </c>
      <c r="B17" t="s">
        <v>125</v>
      </c>
      <c r="C17" t="s">
        <v>47</v>
      </c>
      <c r="D17" t="str">
        <f>_xlfn.XLOOKUP(data[[#This Row],[Buyers]],lookup!$G$1:$G$50,lookup!$H$1:$H$50)</f>
        <v>ASDA STORE LTD.</v>
      </c>
      <c r="E17" t="str">
        <f>VLOOKUP(A17,lookup!$D$1:$E$30,2,)</f>
        <v>JAL</v>
      </c>
      <c r="F17" t="str">
        <f t="shared" si="0"/>
        <v>JAL-2E1ASDA STORE LTD.</v>
      </c>
      <c r="G17" t="s">
        <v>116</v>
      </c>
      <c r="H17" t="s">
        <v>143</v>
      </c>
    </row>
    <row r="18" spans="1:8" hidden="1" x14ac:dyDescent="0.25">
      <c r="A18" t="s">
        <v>136</v>
      </c>
      <c r="B18" t="s">
        <v>128</v>
      </c>
      <c r="C18" t="s">
        <v>46</v>
      </c>
      <c r="D18" t="str">
        <f>_xlfn.XLOOKUP(data[[#This Row],[Buyers]],lookup!$G$1:$G$50,lookup!$H$1:$H$50)</f>
        <v>C &amp; A BUYING GMBH &amp; CO. KG</v>
      </c>
      <c r="E18" t="str">
        <f>VLOOKUP(A18,lookup!$D$1:$E$30,2,)</f>
        <v>JAL</v>
      </c>
      <c r="F18" t="str">
        <f t="shared" si="0"/>
        <v>JAL-2F1C &amp; A BUYING GMBH &amp; CO. KG</v>
      </c>
      <c r="G18" t="s">
        <v>113</v>
      </c>
      <c r="H18" t="s">
        <v>114</v>
      </c>
    </row>
    <row r="19" spans="1:8" hidden="1" x14ac:dyDescent="0.25">
      <c r="A19" t="s">
        <v>136</v>
      </c>
      <c r="B19" t="s">
        <v>131</v>
      </c>
      <c r="C19" t="s">
        <v>46</v>
      </c>
      <c r="D19" t="str">
        <f>_xlfn.XLOOKUP(data[[#This Row],[Buyers]],lookup!$G$1:$G$50,lookup!$H$1:$H$50)</f>
        <v>C &amp; A BUYING GMBH &amp; CO. KG</v>
      </c>
      <c r="E19" t="str">
        <f>VLOOKUP(A19,lookup!$D$1:$E$30,2,)</f>
        <v>JAL</v>
      </c>
      <c r="F19" t="str">
        <f t="shared" si="0"/>
        <v>JAL-2G1C &amp; A BUYING GMBH &amp; CO. KG</v>
      </c>
      <c r="G19" t="s">
        <v>144</v>
      </c>
      <c r="H19" t="s">
        <v>145</v>
      </c>
    </row>
    <row r="20" spans="1:8" hidden="1" x14ac:dyDescent="0.25">
      <c r="A20" t="s">
        <v>136</v>
      </c>
      <c r="B20" t="s">
        <v>134</v>
      </c>
      <c r="C20" t="s">
        <v>47</v>
      </c>
      <c r="D20" t="str">
        <f>_xlfn.XLOOKUP(data[[#This Row],[Buyers]],lookup!$G$1:$G$50,lookup!$H$1:$H$50)</f>
        <v>ASDA STORE LTD.</v>
      </c>
      <c r="E20" t="str">
        <f>VLOOKUP(A20,lookup!$D$1:$E$30,2,)</f>
        <v>JAL</v>
      </c>
      <c r="F20" t="str">
        <f t="shared" si="0"/>
        <v>JAL-2G2ASDA STORE LTD.</v>
      </c>
      <c r="G20" t="s">
        <v>116</v>
      </c>
      <c r="H20" t="s">
        <v>143</v>
      </c>
    </row>
    <row r="21" spans="1:8" hidden="1" x14ac:dyDescent="0.25">
      <c r="A21" t="s">
        <v>136</v>
      </c>
      <c r="B21" t="s">
        <v>146</v>
      </c>
      <c r="C21" t="s">
        <v>49</v>
      </c>
      <c r="D21" t="str">
        <f>_xlfn.XLOOKUP(data[[#This Row],[Buyers]],lookup!$G$1:$G$50,lookup!$H$1:$H$50)</f>
        <v>H &amp; M HENNES &amp; MAURITAZ GBC AB</v>
      </c>
      <c r="E21" t="str">
        <f>VLOOKUP(A21,lookup!$D$1:$E$30,2,)</f>
        <v>JAL</v>
      </c>
      <c r="F21" t="str">
        <f t="shared" si="0"/>
        <v>JAL-2H1H &amp; M HENNES &amp; MAURITAZ GBC AB</v>
      </c>
      <c r="G21" t="s">
        <v>126</v>
      </c>
      <c r="H21" t="s">
        <v>147</v>
      </c>
    </row>
    <row r="22" spans="1:8" hidden="1" x14ac:dyDescent="0.25">
      <c r="A22" t="s">
        <v>136</v>
      </c>
      <c r="B22" t="s">
        <v>148</v>
      </c>
      <c r="C22" t="s">
        <v>49</v>
      </c>
      <c r="D22" t="str">
        <f>_xlfn.XLOOKUP(data[[#This Row],[Buyers]],lookup!$G$1:$G$50,lookup!$H$1:$H$50)</f>
        <v>H &amp; M HENNES &amp; MAURITAZ GBC AB</v>
      </c>
      <c r="E22" t="str">
        <f>VLOOKUP(A22,lookup!$D$1:$E$30,2,)</f>
        <v>JAL</v>
      </c>
      <c r="F22" t="str">
        <f t="shared" si="0"/>
        <v>JAL-2H2H &amp; M HENNES &amp; MAURITAZ GBC AB</v>
      </c>
      <c r="G22" t="s">
        <v>149</v>
      </c>
      <c r="H22" t="s">
        <v>150</v>
      </c>
    </row>
    <row r="23" spans="1:8" hidden="1" x14ac:dyDescent="0.25">
      <c r="A23" t="s">
        <v>151</v>
      </c>
      <c r="B23" t="s">
        <v>112</v>
      </c>
      <c r="C23" t="s">
        <v>46</v>
      </c>
      <c r="D23" t="str">
        <f>_xlfn.XLOOKUP(data[[#This Row],[Buyers]],lookup!$G$1:$G$50,lookup!$H$1:$H$50)</f>
        <v>C &amp; A BUYING GMBH &amp; CO. KG</v>
      </c>
      <c r="E23" t="str">
        <f>VLOOKUP(A23,lookup!$D$1:$E$30,2,)</f>
        <v>JAL</v>
      </c>
      <c r="F23" t="str">
        <f t="shared" si="0"/>
        <v>FFL-1A1C &amp; A BUYING GMBH &amp; CO. KG</v>
      </c>
      <c r="G23" t="s">
        <v>139</v>
      </c>
      <c r="H23" t="s">
        <v>152</v>
      </c>
    </row>
    <row r="24" spans="1:8" hidden="1" x14ac:dyDescent="0.25">
      <c r="A24" t="s">
        <v>151</v>
      </c>
      <c r="B24" t="s">
        <v>153</v>
      </c>
      <c r="C24" t="s">
        <v>46</v>
      </c>
      <c r="D24" t="str">
        <f>_xlfn.XLOOKUP(data[[#This Row],[Buyers]],lookup!$G$1:$G$50,lookup!$H$1:$H$50)</f>
        <v>C &amp; A BUYING GMBH &amp; CO. KG</v>
      </c>
      <c r="E24" t="str">
        <f>VLOOKUP(A24,lookup!$D$1:$E$30,2,)</f>
        <v>JAL</v>
      </c>
      <c r="F24" t="str">
        <f t="shared" si="0"/>
        <v>FFL-1A2C &amp; A BUYING GMBH &amp; CO. KG</v>
      </c>
      <c r="G24" t="s">
        <v>139</v>
      </c>
      <c r="H24" t="s">
        <v>152</v>
      </c>
    </row>
    <row r="25" spans="1:8" hidden="1" x14ac:dyDescent="0.25">
      <c r="A25" t="s">
        <v>151</v>
      </c>
      <c r="B25" t="s">
        <v>115</v>
      </c>
      <c r="C25" t="s">
        <v>47</v>
      </c>
      <c r="D25" t="str">
        <f>_xlfn.XLOOKUP(data[[#This Row],[Buyers]],lookup!$G$1:$G$50,lookup!$H$1:$H$50)</f>
        <v>ASDA STORE LTD.</v>
      </c>
      <c r="E25" t="str">
        <f>VLOOKUP(A25,lookup!$D$1:$E$30,2,)</f>
        <v>JAL</v>
      </c>
      <c r="F25" t="str">
        <f t="shared" si="0"/>
        <v>FFL-1B1ASDA STORE LTD.</v>
      </c>
      <c r="G25" t="s">
        <v>154</v>
      </c>
      <c r="H25" t="s">
        <v>155</v>
      </c>
    </row>
    <row r="26" spans="1:8" hidden="1" x14ac:dyDescent="0.25">
      <c r="A26" t="s">
        <v>151</v>
      </c>
      <c r="B26" t="s">
        <v>118</v>
      </c>
      <c r="C26" t="s">
        <v>49</v>
      </c>
      <c r="D26" t="str">
        <f>_xlfn.XLOOKUP(data[[#This Row],[Buyers]],lookup!$G$1:$G$50,lookup!$H$1:$H$50)</f>
        <v>H &amp; M HENNES &amp; MAURITAZ GBC AB</v>
      </c>
      <c r="E26" t="str">
        <f>VLOOKUP(A26,lookup!$D$1:$E$30,2,)</f>
        <v>JAL</v>
      </c>
      <c r="F26" t="str">
        <f t="shared" si="0"/>
        <v>FFL-1C1H &amp; M HENNES &amp; MAURITAZ GBC AB</v>
      </c>
      <c r="G26" t="s">
        <v>156</v>
      </c>
      <c r="H26" t="s">
        <v>157</v>
      </c>
    </row>
    <row r="27" spans="1:8" hidden="1" x14ac:dyDescent="0.25">
      <c r="A27" t="s">
        <v>151</v>
      </c>
      <c r="B27" t="s">
        <v>122</v>
      </c>
      <c r="C27" t="s">
        <v>49</v>
      </c>
      <c r="D27" t="str">
        <f>_xlfn.XLOOKUP(data[[#This Row],[Buyers]],lookup!$G$1:$G$50,lookup!$H$1:$H$50)</f>
        <v>H &amp; M HENNES &amp; MAURITAZ GBC AB</v>
      </c>
      <c r="E27" t="str">
        <f>VLOOKUP(A27,lookup!$D$1:$E$30,2,)</f>
        <v>JAL</v>
      </c>
      <c r="F27" t="str">
        <f t="shared" si="0"/>
        <v>FFL-1D1H &amp; M HENNES &amp; MAURITAZ GBC AB</v>
      </c>
      <c r="G27" t="s">
        <v>126</v>
      </c>
      <c r="H27" t="s">
        <v>158</v>
      </c>
    </row>
    <row r="28" spans="1:8" hidden="1" x14ac:dyDescent="0.25">
      <c r="A28" t="s">
        <v>151</v>
      </c>
      <c r="B28" t="s">
        <v>125</v>
      </c>
      <c r="C28" t="s">
        <v>46</v>
      </c>
      <c r="D28" t="str">
        <f>_xlfn.XLOOKUP(data[[#This Row],[Buyers]],lookup!$G$1:$G$50,lookup!$H$1:$H$50)</f>
        <v>C &amp; A BUYING GMBH &amp; CO. KG</v>
      </c>
      <c r="E28" t="str">
        <f>VLOOKUP(A28,lookup!$D$1:$E$30,2,)</f>
        <v>JAL</v>
      </c>
      <c r="F28" t="str">
        <f t="shared" si="0"/>
        <v>FFL-1E1C &amp; A BUYING GMBH &amp; CO. KG</v>
      </c>
      <c r="G28" t="s">
        <v>139</v>
      </c>
      <c r="H28" t="s">
        <v>159</v>
      </c>
    </row>
    <row r="29" spans="1:8" hidden="1" x14ac:dyDescent="0.25">
      <c r="A29" t="s">
        <v>151</v>
      </c>
      <c r="B29" t="s">
        <v>125</v>
      </c>
      <c r="C29" t="s">
        <v>49</v>
      </c>
      <c r="D29" t="str">
        <f>_xlfn.XLOOKUP(data[[#This Row],[Buyers]],lookup!$G$1:$G$50,lookup!$H$1:$H$50)</f>
        <v>H &amp; M HENNES &amp; MAURITAZ GBC AB</v>
      </c>
      <c r="E29" t="str">
        <f>VLOOKUP(A29,lookup!$D$1:$E$30,2,)</f>
        <v>JAL</v>
      </c>
      <c r="F29" t="str">
        <f t="shared" si="0"/>
        <v>FFL-1E1H &amp; M HENNES &amp; MAURITAZ GBC AB</v>
      </c>
      <c r="G29" t="s">
        <v>160</v>
      </c>
      <c r="H29" t="s">
        <v>161</v>
      </c>
    </row>
    <row r="30" spans="1:8" hidden="1" x14ac:dyDescent="0.25">
      <c r="A30" t="s">
        <v>151</v>
      </c>
      <c r="B30" t="s">
        <v>162</v>
      </c>
      <c r="C30" t="s">
        <v>47</v>
      </c>
      <c r="D30" t="str">
        <f>_xlfn.XLOOKUP(data[[#This Row],[Buyers]],lookup!$G$1:$G$50,lookup!$H$1:$H$50)</f>
        <v>ASDA STORE LTD.</v>
      </c>
      <c r="E30" t="str">
        <f>VLOOKUP(A30,lookup!$D$1:$E$30,2,)</f>
        <v>JAL</v>
      </c>
      <c r="F30" t="str">
        <f t="shared" si="0"/>
        <v>FFL-1E2ASDA STORE LTD.</v>
      </c>
      <c r="G30" t="s">
        <v>154</v>
      </c>
      <c r="H30" t="s">
        <v>155</v>
      </c>
    </row>
    <row r="31" spans="1:8" hidden="1" x14ac:dyDescent="0.25">
      <c r="A31" t="s">
        <v>151</v>
      </c>
      <c r="B31" t="s">
        <v>128</v>
      </c>
      <c r="C31" t="s">
        <v>46</v>
      </c>
      <c r="D31" t="str">
        <f>_xlfn.XLOOKUP(data[[#This Row],[Buyers]],lookup!$G$1:$G$50,lookup!$H$1:$H$50)</f>
        <v>C &amp; A BUYING GMBH &amp; CO. KG</v>
      </c>
      <c r="E31" t="str">
        <f>VLOOKUP(A31,lookup!$D$1:$E$30,2,)</f>
        <v>JAL</v>
      </c>
      <c r="F31" t="str">
        <f t="shared" si="0"/>
        <v>FFL-1F1C &amp; A BUYING GMBH &amp; CO. KG</v>
      </c>
      <c r="G31" t="s">
        <v>163</v>
      </c>
      <c r="H31" t="s">
        <v>164</v>
      </c>
    </row>
    <row r="32" spans="1:8" hidden="1" x14ac:dyDescent="0.25">
      <c r="A32" t="s">
        <v>151</v>
      </c>
      <c r="B32" t="s">
        <v>165</v>
      </c>
      <c r="C32" t="s">
        <v>46</v>
      </c>
      <c r="D32" t="str">
        <f>_xlfn.XLOOKUP(data[[#This Row],[Buyers]],lookup!$G$1:$G$50,lookup!$H$1:$H$50)</f>
        <v>C &amp; A BUYING GMBH &amp; CO. KG</v>
      </c>
      <c r="E32" t="str">
        <f>VLOOKUP(A32,lookup!$D$1:$E$30,2,)</f>
        <v>JAL</v>
      </c>
      <c r="F32" t="str">
        <f t="shared" si="0"/>
        <v>FFL-1F2C &amp; A BUYING GMBH &amp; CO. KG</v>
      </c>
      <c r="G32" t="s">
        <v>163</v>
      </c>
      <c r="H32" t="s">
        <v>164</v>
      </c>
    </row>
    <row r="33" spans="1:8" hidden="1" x14ac:dyDescent="0.25">
      <c r="A33" t="s">
        <v>151</v>
      </c>
      <c r="B33" t="s">
        <v>131</v>
      </c>
      <c r="C33" t="s">
        <v>46</v>
      </c>
      <c r="D33" t="str">
        <f>_xlfn.XLOOKUP(data[[#This Row],[Buyers]],lookup!$G$1:$G$50,lookup!$H$1:$H$50)</f>
        <v>C &amp; A BUYING GMBH &amp; CO. KG</v>
      </c>
      <c r="E33" t="str">
        <f>VLOOKUP(A33,lookup!$D$1:$E$30,2,)</f>
        <v>JAL</v>
      </c>
      <c r="F33" t="str">
        <f t="shared" si="0"/>
        <v>FFL-1G1C &amp; A BUYING GMBH &amp; CO. KG</v>
      </c>
      <c r="G33" t="s">
        <v>163</v>
      </c>
      <c r="H33" t="s">
        <v>164</v>
      </c>
    </row>
    <row r="34" spans="1:8" hidden="1" x14ac:dyDescent="0.25">
      <c r="A34" t="s">
        <v>151</v>
      </c>
      <c r="B34" t="s">
        <v>134</v>
      </c>
      <c r="C34" t="s">
        <v>47</v>
      </c>
      <c r="D34" t="str">
        <f>_xlfn.XLOOKUP(data[[#This Row],[Buyers]],lookup!$G$1:$G$50,lookup!$H$1:$H$50)</f>
        <v>ASDA STORE LTD.</v>
      </c>
      <c r="E34" t="str">
        <f>VLOOKUP(A34,lookup!$D$1:$E$30,2,)</f>
        <v>JAL</v>
      </c>
      <c r="F34" t="str">
        <f t="shared" si="0"/>
        <v>FFL-1G2ASDA STORE LTD.</v>
      </c>
      <c r="G34" t="s">
        <v>166</v>
      </c>
      <c r="H34" t="s">
        <v>167</v>
      </c>
    </row>
    <row r="35" spans="1:8" hidden="1" x14ac:dyDescent="0.25">
      <c r="A35" t="s">
        <v>168</v>
      </c>
      <c r="B35" t="s">
        <v>112</v>
      </c>
      <c r="C35" t="s">
        <v>48</v>
      </c>
      <c r="D35" t="str">
        <f>_xlfn.XLOOKUP(data[[#This Row],[Buyers]],lookup!$G$1:$G$50,lookup!$H$1:$H$50)</f>
        <v>VOGUE SOURCING LIMITED</v>
      </c>
      <c r="E35" t="str">
        <f>VLOOKUP(A35,lookup!$D$1:$E$30,2,)</f>
        <v>JAL</v>
      </c>
      <c r="F35" t="str">
        <f t="shared" si="0"/>
        <v>FFL-2A1VOGUE SOURCING LIMITED</v>
      </c>
      <c r="G35" t="s">
        <v>67</v>
      </c>
      <c r="H35" t="s">
        <v>169</v>
      </c>
    </row>
    <row r="36" spans="1:8" hidden="1" x14ac:dyDescent="0.25">
      <c r="A36" t="s">
        <v>168</v>
      </c>
      <c r="B36" t="s">
        <v>118</v>
      </c>
      <c r="C36" t="s">
        <v>46</v>
      </c>
      <c r="D36" t="str">
        <f>_xlfn.XLOOKUP(data[[#This Row],[Buyers]],lookup!$G$1:$G$50,lookup!$H$1:$H$50)</f>
        <v>C &amp; A BUYING GMBH &amp; CO. KG</v>
      </c>
      <c r="E36" t="str">
        <f>VLOOKUP(A36,lookup!$D$1:$E$30,2,)</f>
        <v>JAL</v>
      </c>
      <c r="F36" t="str">
        <f t="shared" si="0"/>
        <v>FFL-2C1C &amp; A BUYING GMBH &amp; CO. KG</v>
      </c>
      <c r="G36" t="s">
        <v>113</v>
      </c>
      <c r="H36" t="s">
        <v>142</v>
      </c>
    </row>
    <row r="37" spans="1:8" hidden="1" x14ac:dyDescent="0.25">
      <c r="A37" t="s">
        <v>168</v>
      </c>
      <c r="B37" t="s">
        <v>122</v>
      </c>
      <c r="C37" t="s">
        <v>47</v>
      </c>
      <c r="D37" t="str">
        <f>_xlfn.XLOOKUP(data[[#This Row],[Buyers]],lookup!$G$1:$G$50,lookup!$H$1:$H$50)</f>
        <v>ASDA STORE LTD.</v>
      </c>
      <c r="E37" t="str">
        <f>VLOOKUP(A37,lookup!$D$1:$E$30,2,)</f>
        <v>JAL</v>
      </c>
      <c r="F37" t="str">
        <f t="shared" si="0"/>
        <v>FFL-2D1ASDA STORE LTD.</v>
      </c>
      <c r="G37" t="s">
        <v>116</v>
      </c>
      <c r="H37" t="s">
        <v>170</v>
      </c>
    </row>
    <row r="38" spans="1:8" hidden="1" x14ac:dyDescent="0.25">
      <c r="A38" t="s">
        <v>168</v>
      </c>
      <c r="B38" t="s">
        <v>122</v>
      </c>
      <c r="C38" t="s">
        <v>46</v>
      </c>
      <c r="D38" t="str">
        <f>_xlfn.XLOOKUP(data[[#This Row],[Buyers]],lookup!$G$1:$G$50,lookup!$H$1:$H$50)</f>
        <v>C &amp; A BUYING GMBH &amp; CO. KG</v>
      </c>
      <c r="E38" t="str">
        <f>VLOOKUP(A38,lookup!$D$1:$E$30,2,)</f>
        <v>JAL</v>
      </c>
      <c r="F38" t="str">
        <f t="shared" si="0"/>
        <v>FFL-2D1C &amp; A BUYING GMBH &amp; CO. KG</v>
      </c>
      <c r="G38" t="s">
        <v>69</v>
      </c>
      <c r="H38" t="s">
        <v>171</v>
      </c>
    </row>
    <row r="39" spans="1:8" hidden="1" x14ac:dyDescent="0.25">
      <c r="A39" t="s">
        <v>168</v>
      </c>
      <c r="B39" t="s">
        <v>122</v>
      </c>
      <c r="C39" t="s">
        <v>49</v>
      </c>
      <c r="D39" t="str">
        <f>_xlfn.XLOOKUP(data[[#This Row],[Buyers]],lookup!$G$1:$G$50,lookup!$H$1:$H$50)</f>
        <v>H &amp; M HENNES &amp; MAURITAZ GBC AB</v>
      </c>
      <c r="E39" t="str">
        <f>VLOOKUP(A39,lookup!$D$1:$E$30,2,)</f>
        <v>JAL</v>
      </c>
      <c r="F39" t="str">
        <f t="shared" si="0"/>
        <v>FFL-2D1H &amp; M HENNES &amp; MAURITAZ GBC AB</v>
      </c>
      <c r="G39" t="s">
        <v>126</v>
      </c>
      <c r="H39" t="s">
        <v>172</v>
      </c>
    </row>
    <row r="40" spans="1:8" hidden="1" x14ac:dyDescent="0.25">
      <c r="A40" t="s">
        <v>168</v>
      </c>
      <c r="B40" t="s">
        <v>173</v>
      </c>
      <c r="C40" t="s">
        <v>46</v>
      </c>
      <c r="D40" t="str">
        <f>_xlfn.XLOOKUP(data[[#This Row],[Buyers]],lookup!$G$1:$G$50,lookup!$H$1:$H$50)</f>
        <v>C &amp; A BUYING GMBH &amp; CO. KG</v>
      </c>
      <c r="E40" t="str">
        <f>VLOOKUP(A40,lookup!$D$1:$E$30,2,)</f>
        <v>JAL</v>
      </c>
      <c r="F40" t="str">
        <f t="shared" si="0"/>
        <v>FFL-2D2C &amp; A BUYING GMBH &amp; CO. KG</v>
      </c>
      <c r="G40" t="s">
        <v>139</v>
      </c>
      <c r="H40" t="s">
        <v>159</v>
      </c>
    </row>
    <row r="41" spans="1:8" hidden="1" x14ac:dyDescent="0.25">
      <c r="A41" t="s">
        <v>168</v>
      </c>
      <c r="B41" t="s">
        <v>125</v>
      </c>
      <c r="C41" t="s">
        <v>49</v>
      </c>
      <c r="D41" t="str">
        <f>_xlfn.XLOOKUP(data[[#This Row],[Buyers]],lookup!$G$1:$G$50,lookup!$H$1:$H$50)</f>
        <v>H &amp; M HENNES &amp; MAURITAZ GBC AB</v>
      </c>
      <c r="E41" t="str">
        <f>VLOOKUP(A41,lookup!$D$1:$E$30,2,)</f>
        <v>JAL</v>
      </c>
      <c r="F41" t="str">
        <f t="shared" si="0"/>
        <v>FFL-2E1H &amp; M HENNES &amp; MAURITAZ GBC AB</v>
      </c>
      <c r="G41" t="s">
        <v>174</v>
      </c>
      <c r="H41" t="s">
        <v>175</v>
      </c>
    </row>
    <row r="42" spans="1:8" hidden="1" x14ac:dyDescent="0.25">
      <c r="A42" t="s">
        <v>168</v>
      </c>
      <c r="B42" t="s">
        <v>128</v>
      </c>
      <c r="C42" t="s">
        <v>49</v>
      </c>
      <c r="D42" t="str">
        <f>_xlfn.XLOOKUP(data[[#This Row],[Buyers]],lookup!$G$1:$G$50,lookup!$H$1:$H$50)</f>
        <v>H &amp; M HENNES &amp; MAURITAZ GBC AB</v>
      </c>
      <c r="E42" t="str">
        <f>VLOOKUP(A42,lookup!$D$1:$E$30,2,)</f>
        <v>JAL</v>
      </c>
      <c r="F42" t="str">
        <f t="shared" si="0"/>
        <v>FFL-2F1H &amp; M HENNES &amp; MAURITAZ GBC AB</v>
      </c>
      <c r="G42" t="s">
        <v>123</v>
      </c>
      <c r="H42" t="s">
        <v>176</v>
      </c>
    </row>
    <row r="43" spans="1:8" hidden="1" x14ac:dyDescent="0.25">
      <c r="A43" t="s">
        <v>168</v>
      </c>
      <c r="B43" t="s">
        <v>131</v>
      </c>
      <c r="C43" t="s">
        <v>49</v>
      </c>
      <c r="D43" t="str">
        <f>_xlfn.XLOOKUP(data[[#This Row],[Buyers]],lookup!$G$1:$G$50,lookup!$H$1:$H$50)</f>
        <v>H &amp; M HENNES &amp; MAURITAZ GBC AB</v>
      </c>
      <c r="E43" t="str">
        <f>VLOOKUP(A43,lookup!$D$1:$E$30,2,)</f>
        <v>JAL</v>
      </c>
      <c r="F43" t="str">
        <f t="shared" si="0"/>
        <v>FFL-2G1H &amp; M HENNES &amp; MAURITAZ GBC AB</v>
      </c>
      <c r="G43" t="s">
        <v>139</v>
      </c>
      <c r="H43" t="s">
        <v>177</v>
      </c>
    </row>
    <row r="44" spans="1:8" hidden="1" x14ac:dyDescent="0.25">
      <c r="A44" t="s">
        <v>168</v>
      </c>
      <c r="B44" t="s">
        <v>134</v>
      </c>
      <c r="C44" t="s">
        <v>49</v>
      </c>
      <c r="D44" t="str">
        <f>_xlfn.XLOOKUP(data[[#This Row],[Buyers]],lookup!$G$1:$G$50,lookup!$H$1:$H$50)</f>
        <v>H &amp; M HENNES &amp; MAURITAZ GBC AB</v>
      </c>
      <c r="E44" t="str">
        <f>VLOOKUP(A44,lookup!$D$1:$E$30,2,)</f>
        <v>JAL</v>
      </c>
      <c r="F44" t="str">
        <f t="shared" si="0"/>
        <v>FFL-2G2H &amp; M HENNES &amp; MAURITAZ GBC AB</v>
      </c>
      <c r="G44" t="s">
        <v>139</v>
      </c>
      <c r="H44" t="s">
        <v>177</v>
      </c>
    </row>
    <row r="45" spans="1:8" hidden="1" x14ac:dyDescent="0.25">
      <c r="A45" t="s">
        <v>178</v>
      </c>
      <c r="B45" t="s">
        <v>112</v>
      </c>
      <c r="C45" t="s">
        <v>46</v>
      </c>
      <c r="D45" t="str">
        <f>_xlfn.XLOOKUP(data[[#This Row],[Buyers]],lookup!$G$1:$G$50,lookup!$H$1:$H$50)</f>
        <v>C &amp; A BUYING GMBH &amp; CO. KG</v>
      </c>
      <c r="E45" t="str">
        <f>VLOOKUP(A45,lookup!$D$1:$E$30,2,)</f>
        <v>JAL</v>
      </c>
      <c r="F45" t="str">
        <f t="shared" si="0"/>
        <v>FFL-3A1C &amp; A BUYING GMBH &amp; CO. KG</v>
      </c>
      <c r="G45" t="s">
        <v>160</v>
      </c>
      <c r="H45" t="s">
        <v>179</v>
      </c>
    </row>
    <row r="46" spans="1:8" hidden="1" x14ac:dyDescent="0.25">
      <c r="A46" t="s">
        <v>178</v>
      </c>
      <c r="B46" t="s">
        <v>115</v>
      </c>
      <c r="C46" t="s">
        <v>49</v>
      </c>
      <c r="D46" t="str">
        <f>_xlfn.XLOOKUP(data[[#This Row],[Buyers]],lookup!$G$1:$G$50,lookup!$H$1:$H$50)</f>
        <v>H &amp; M HENNES &amp; MAURITAZ GBC AB</v>
      </c>
      <c r="E46" t="str">
        <f>VLOOKUP(A46,lookup!$D$1:$E$30,2,)</f>
        <v>JAL</v>
      </c>
      <c r="F46" t="str">
        <f t="shared" si="0"/>
        <v>FFL-3B1H &amp; M HENNES &amp; MAURITAZ GBC AB</v>
      </c>
      <c r="G46" t="s">
        <v>123</v>
      </c>
      <c r="H46" t="s">
        <v>124</v>
      </c>
    </row>
    <row r="47" spans="1:8" hidden="1" x14ac:dyDescent="0.25">
      <c r="A47" t="s">
        <v>178</v>
      </c>
      <c r="B47" t="s">
        <v>118</v>
      </c>
      <c r="C47" t="s">
        <v>46</v>
      </c>
      <c r="D47" t="str">
        <f>_xlfn.XLOOKUP(data[[#This Row],[Buyers]],lookup!$G$1:$G$50,lookup!$H$1:$H$50)</f>
        <v>C &amp; A BUYING GMBH &amp; CO. KG</v>
      </c>
      <c r="E47" t="str">
        <f>VLOOKUP(A47,lookup!$D$1:$E$30,2,)</f>
        <v>JAL</v>
      </c>
      <c r="F47" t="str">
        <f t="shared" si="0"/>
        <v>FFL-3C1C &amp; A BUYING GMBH &amp; CO. KG</v>
      </c>
      <c r="G47" t="s">
        <v>139</v>
      </c>
      <c r="H47" t="s">
        <v>152</v>
      </c>
    </row>
    <row r="48" spans="1:8" hidden="1" x14ac:dyDescent="0.25">
      <c r="A48" t="s">
        <v>178</v>
      </c>
      <c r="B48" t="s">
        <v>119</v>
      </c>
      <c r="C48" t="s">
        <v>47</v>
      </c>
      <c r="D48" t="str">
        <f>_xlfn.XLOOKUP(data[[#This Row],[Buyers]],lookup!$G$1:$G$50,lookup!$H$1:$H$50)</f>
        <v>ASDA STORE LTD.</v>
      </c>
      <c r="E48" t="str">
        <f>VLOOKUP(A48,lookup!$D$1:$E$30,2,)</f>
        <v>JAL</v>
      </c>
      <c r="F48" t="str">
        <f t="shared" si="0"/>
        <v>FFL-3C2ASDA STORE LTD.</v>
      </c>
      <c r="G48" t="s">
        <v>116</v>
      </c>
      <c r="H48" t="s">
        <v>180</v>
      </c>
    </row>
    <row r="49" spans="1:8" hidden="1" x14ac:dyDescent="0.25">
      <c r="A49" t="s">
        <v>178</v>
      </c>
      <c r="B49" t="s">
        <v>122</v>
      </c>
      <c r="C49" t="s">
        <v>47</v>
      </c>
      <c r="D49" t="str">
        <f>_xlfn.XLOOKUP(data[[#This Row],[Buyers]],lookup!$G$1:$G$50,lookup!$H$1:$H$50)</f>
        <v>ASDA STORE LTD.</v>
      </c>
      <c r="E49" t="str">
        <f>VLOOKUP(A49,lookup!$D$1:$E$30,2,)</f>
        <v>JAL</v>
      </c>
      <c r="F49" t="str">
        <f t="shared" si="0"/>
        <v>FFL-3D1ASDA STORE LTD.</v>
      </c>
      <c r="G49" t="s">
        <v>116</v>
      </c>
      <c r="H49" t="s">
        <v>180</v>
      </c>
    </row>
    <row r="50" spans="1:8" hidden="1" x14ac:dyDescent="0.25">
      <c r="A50" t="s">
        <v>178</v>
      </c>
      <c r="B50" t="s">
        <v>173</v>
      </c>
      <c r="C50" t="s">
        <v>47</v>
      </c>
      <c r="D50" t="str">
        <f>_xlfn.XLOOKUP(data[[#This Row],[Buyers]],lookup!$G$1:$G$50,lookup!$H$1:$H$50)</f>
        <v>ASDA STORE LTD.</v>
      </c>
      <c r="E50" t="str">
        <f>VLOOKUP(A50,lookup!$D$1:$E$30,2,)</f>
        <v>JAL</v>
      </c>
      <c r="F50" t="str">
        <f t="shared" si="0"/>
        <v>FFL-3D2ASDA STORE LTD.</v>
      </c>
      <c r="G50" t="s">
        <v>116</v>
      </c>
      <c r="H50" t="s">
        <v>180</v>
      </c>
    </row>
    <row r="51" spans="1:8" hidden="1" x14ac:dyDescent="0.25">
      <c r="A51" t="s">
        <v>178</v>
      </c>
      <c r="B51" t="s">
        <v>173</v>
      </c>
      <c r="C51" t="s">
        <v>48</v>
      </c>
      <c r="D51" t="str">
        <f>_xlfn.XLOOKUP(data[[#This Row],[Buyers]],lookup!$G$1:$G$50,lookup!$H$1:$H$50)</f>
        <v>VOGUE SOURCING LIMITED</v>
      </c>
      <c r="E51" t="str">
        <f>VLOOKUP(A51,lookup!$D$1:$E$30,2,)</f>
        <v>JAL</v>
      </c>
      <c r="F51" t="str">
        <f t="shared" si="0"/>
        <v>FFL-3D2VOGUE SOURCING LIMITED</v>
      </c>
      <c r="G51" t="s">
        <v>69</v>
      </c>
      <c r="H51" t="s">
        <v>181</v>
      </c>
    </row>
    <row r="52" spans="1:8" hidden="1" x14ac:dyDescent="0.25">
      <c r="A52" t="s">
        <v>178</v>
      </c>
      <c r="B52" t="s">
        <v>125</v>
      </c>
      <c r="C52" t="s">
        <v>46</v>
      </c>
      <c r="D52" t="str">
        <f>_xlfn.XLOOKUP(data[[#This Row],[Buyers]],lookup!$G$1:$G$50,lookup!$H$1:$H$50)</f>
        <v>C &amp; A BUYING GMBH &amp; CO. KG</v>
      </c>
      <c r="E52" t="str">
        <f>VLOOKUP(A52,lookup!$D$1:$E$30,2,)</f>
        <v>JAL</v>
      </c>
      <c r="F52" t="str">
        <f t="shared" si="0"/>
        <v>FFL-3E1C &amp; A BUYING GMBH &amp; CO. KG</v>
      </c>
      <c r="G52" t="s">
        <v>182</v>
      </c>
      <c r="H52" t="s">
        <v>183</v>
      </c>
    </row>
    <row r="53" spans="1:8" hidden="1" x14ac:dyDescent="0.25">
      <c r="A53" t="s">
        <v>178</v>
      </c>
      <c r="B53" t="s">
        <v>128</v>
      </c>
      <c r="C53" t="s">
        <v>49</v>
      </c>
      <c r="D53" t="str">
        <f>_xlfn.XLOOKUP(data[[#This Row],[Buyers]],lookup!$G$1:$G$50,lookup!$H$1:$H$50)</f>
        <v>H &amp; M HENNES &amp; MAURITAZ GBC AB</v>
      </c>
      <c r="E53" t="str">
        <f>VLOOKUP(A53,lookup!$D$1:$E$30,2,)</f>
        <v>JAL</v>
      </c>
      <c r="F53" t="str">
        <f t="shared" si="0"/>
        <v>FFL-3F1H &amp; M HENNES &amp; MAURITAZ GBC AB</v>
      </c>
      <c r="G53" t="s">
        <v>132</v>
      </c>
      <c r="H53" t="s">
        <v>184</v>
      </c>
    </row>
    <row r="54" spans="1:8" hidden="1" x14ac:dyDescent="0.25">
      <c r="A54" t="s">
        <v>178</v>
      </c>
      <c r="B54" t="s">
        <v>131</v>
      </c>
      <c r="C54" t="s">
        <v>46</v>
      </c>
      <c r="D54" t="str">
        <f>_xlfn.XLOOKUP(data[[#This Row],[Buyers]],lookup!$G$1:$G$50,lookup!$H$1:$H$50)</f>
        <v>C &amp; A BUYING GMBH &amp; CO. KG</v>
      </c>
      <c r="E54" t="str">
        <f>VLOOKUP(A54,lookup!$D$1:$E$30,2,)</f>
        <v>JAL</v>
      </c>
      <c r="F54" t="str">
        <f t="shared" si="0"/>
        <v>FFL-3G1C &amp; A BUYING GMBH &amp; CO. KG</v>
      </c>
      <c r="G54" t="s">
        <v>120</v>
      </c>
      <c r="H54" t="s">
        <v>185</v>
      </c>
    </row>
    <row r="55" spans="1:8" hidden="1" x14ac:dyDescent="0.25">
      <c r="A55" t="s">
        <v>178</v>
      </c>
      <c r="B55" t="s">
        <v>134</v>
      </c>
      <c r="C55" t="s">
        <v>47</v>
      </c>
      <c r="D55" t="str">
        <f>_xlfn.XLOOKUP(data[[#This Row],[Buyers]],lookup!$G$1:$G$50,lookup!$H$1:$H$50)</f>
        <v>ASDA STORE LTD.</v>
      </c>
      <c r="E55" t="str">
        <f>VLOOKUP(A55,lookup!$D$1:$E$30,2,)</f>
        <v>JAL</v>
      </c>
      <c r="F55" t="str">
        <f t="shared" si="0"/>
        <v>FFL-3G2ASDA STORE LTD.</v>
      </c>
      <c r="G55" t="s">
        <v>186</v>
      </c>
      <c r="H55" t="s">
        <v>187</v>
      </c>
    </row>
    <row r="56" spans="1:8" hidden="1" x14ac:dyDescent="0.25">
      <c r="A56" t="s">
        <v>188</v>
      </c>
      <c r="B56" t="s">
        <v>189</v>
      </c>
      <c r="C56" t="s">
        <v>49</v>
      </c>
      <c r="D56" t="str">
        <f>_xlfn.XLOOKUP(data[[#This Row],[Buyers]],lookup!$G$1:$G$50,lookup!$H$1:$H$50)</f>
        <v>H &amp; M HENNES &amp; MAURITAZ GBC AB</v>
      </c>
      <c r="E56" t="str">
        <f>VLOOKUP(A56,lookup!$D$1:$E$30,2,)</f>
        <v>JAL</v>
      </c>
      <c r="F56" t="str">
        <f t="shared" si="0"/>
        <v>JAL-3AH &amp; M HENNES &amp; MAURITAZ GBC AB</v>
      </c>
      <c r="G56" t="s">
        <v>126</v>
      </c>
      <c r="H56" t="s">
        <v>127</v>
      </c>
    </row>
    <row r="57" spans="1:8" hidden="1" x14ac:dyDescent="0.25">
      <c r="A57" t="s">
        <v>188</v>
      </c>
      <c r="B57" t="s">
        <v>190</v>
      </c>
      <c r="C57" t="s">
        <v>49</v>
      </c>
      <c r="D57" t="str">
        <f>_xlfn.XLOOKUP(data[[#This Row],[Buyers]],lookup!$G$1:$G$50,lookup!$H$1:$H$50)</f>
        <v>H &amp; M HENNES &amp; MAURITAZ GBC AB</v>
      </c>
      <c r="E57" t="str">
        <f>VLOOKUP(A57,lookup!$D$1:$E$30,2,)</f>
        <v>JAL</v>
      </c>
      <c r="F57" t="str">
        <f t="shared" si="0"/>
        <v>JAL-3BH &amp; M HENNES &amp; MAURITAZ GBC AB</v>
      </c>
      <c r="G57" t="s">
        <v>126</v>
      </c>
      <c r="H57" t="s">
        <v>127</v>
      </c>
    </row>
    <row r="58" spans="1:8" hidden="1" x14ac:dyDescent="0.25">
      <c r="A58" t="s">
        <v>188</v>
      </c>
      <c r="B58" t="s">
        <v>191</v>
      </c>
      <c r="C58" t="s">
        <v>49</v>
      </c>
      <c r="D58" t="str">
        <f>_xlfn.XLOOKUP(data[[#This Row],[Buyers]],lookup!$G$1:$G$50,lookup!$H$1:$H$50)</f>
        <v>H &amp; M HENNES &amp; MAURITAZ GBC AB</v>
      </c>
      <c r="E58" t="str">
        <f>VLOOKUP(A58,lookup!$D$1:$E$30,2,)</f>
        <v>JAL</v>
      </c>
      <c r="F58" t="str">
        <f t="shared" si="0"/>
        <v>JAL-3CH &amp; M HENNES &amp; MAURITAZ GBC AB</v>
      </c>
      <c r="G58" t="s">
        <v>132</v>
      </c>
      <c r="H58" t="s">
        <v>184</v>
      </c>
    </row>
    <row r="59" spans="1:8" hidden="1" x14ac:dyDescent="0.25">
      <c r="A59" t="s">
        <v>188</v>
      </c>
      <c r="B59" t="s">
        <v>192</v>
      </c>
      <c r="C59" t="s">
        <v>49</v>
      </c>
      <c r="D59" t="str">
        <f>_xlfn.XLOOKUP(data[[#This Row],[Buyers]],lookup!$G$1:$G$50,lookup!$H$1:$H$50)</f>
        <v>H &amp; M HENNES &amp; MAURITAZ GBC AB</v>
      </c>
      <c r="E59" t="str">
        <f>VLOOKUP(A59,lookup!$D$1:$E$30,2,)</f>
        <v>JAL</v>
      </c>
      <c r="F59" t="str">
        <f t="shared" si="0"/>
        <v>JAL-3EH &amp; M HENNES &amp; MAURITAZ GBC AB</v>
      </c>
      <c r="G59" t="s">
        <v>126</v>
      </c>
      <c r="H59" t="s">
        <v>193</v>
      </c>
    </row>
    <row r="60" spans="1:8" hidden="1" x14ac:dyDescent="0.25">
      <c r="A60" t="s">
        <v>188</v>
      </c>
      <c r="B60" t="s">
        <v>194</v>
      </c>
      <c r="C60" t="s">
        <v>49</v>
      </c>
      <c r="D60" t="str">
        <f>_xlfn.XLOOKUP(data[[#This Row],[Buyers]],lookup!$G$1:$G$50,lookup!$H$1:$H$50)</f>
        <v>H &amp; M HENNES &amp; MAURITAZ GBC AB</v>
      </c>
      <c r="E60" t="str">
        <f>VLOOKUP(A60,lookup!$D$1:$E$30,2,)</f>
        <v>JAL</v>
      </c>
      <c r="F60" t="str">
        <f t="shared" si="0"/>
        <v>JAL-3FH &amp; M HENNES &amp; MAURITAZ GBC AB</v>
      </c>
      <c r="G60" t="s">
        <v>166</v>
      </c>
      <c r="H60" t="s">
        <v>195</v>
      </c>
    </row>
    <row r="61" spans="1:8" hidden="1" x14ac:dyDescent="0.25">
      <c r="A61" t="s">
        <v>188</v>
      </c>
      <c r="B61" t="s">
        <v>196</v>
      </c>
      <c r="C61" t="s">
        <v>49</v>
      </c>
      <c r="D61" t="str">
        <f>_xlfn.XLOOKUP(data[[#This Row],[Buyers]],lookup!$G$1:$G$50,lookup!$H$1:$H$50)</f>
        <v>H &amp; M HENNES &amp; MAURITAZ GBC AB</v>
      </c>
      <c r="E61" t="str">
        <f>VLOOKUP(A61,lookup!$D$1:$E$30,2,)</f>
        <v>JAL</v>
      </c>
      <c r="F61" t="str">
        <f t="shared" si="0"/>
        <v>JAL-3GH &amp; M HENNES &amp; MAURITAZ GBC AB</v>
      </c>
      <c r="G61" t="s">
        <v>126</v>
      </c>
      <c r="H61" t="s">
        <v>127</v>
      </c>
    </row>
    <row r="62" spans="1:8" hidden="1" x14ac:dyDescent="0.25">
      <c r="A62" t="s">
        <v>197</v>
      </c>
      <c r="B62" t="s">
        <v>112</v>
      </c>
      <c r="C62" t="s">
        <v>50</v>
      </c>
      <c r="D62" t="str">
        <f>_xlfn.XLOOKUP(data[[#This Row],[Buyers]],lookup!$G$1:$G$50,lookup!$H$1:$H$50)</f>
        <v>BESTSELLER A/S</v>
      </c>
      <c r="E62" t="str">
        <f>VLOOKUP(A62,lookup!$D$1:$E$30,2,)</f>
        <v>JFL</v>
      </c>
      <c r="F62" t="str">
        <f t="shared" si="0"/>
        <v>JFL-1A1BESTSELLER A/S</v>
      </c>
      <c r="G62" t="s">
        <v>198</v>
      </c>
      <c r="H62" t="s">
        <v>199</v>
      </c>
    </row>
    <row r="63" spans="1:8" hidden="1" x14ac:dyDescent="0.25">
      <c r="A63" t="s">
        <v>197</v>
      </c>
      <c r="B63" t="s">
        <v>153</v>
      </c>
      <c r="C63" t="s">
        <v>47</v>
      </c>
      <c r="D63" t="str">
        <f>_xlfn.XLOOKUP(data[[#This Row],[Buyers]],lookup!$G$1:$G$50,lookup!$H$1:$H$50)</f>
        <v>ASDA STORE LTD.</v>
      </c>
      <c r="E63" t="str">
        <f>VLOOKUP(A63,lookup!$D$1:$E$30,2,)</f>
        <v>JFL</v>
      </c>
      <c r="F63" t="str">
        <f t="shared" si="0"/>
        <v>JFL-1A2ASDA STORE LTD.</v>
      </c>
      <c r="G63" t="s">
        <v>200</v>
      </c>
      <c r="H63" t="s">
        <v>201</v>
      </c>
    </row>
    <row r="64" spans="1:8" hidden="1" x14ac:dyDescent="0.25">
      <c r="A64" t="s">
        <v>197</v>
      </c>
      <c r="B64" t="s">
        <v>115</v>
      </c>
      <c r="C64" t="s">
        <v>50</v>
      </c>
      <c r="D64" t="str">
        <f>_xlfn.XLOOKUP(data[[#This Row],[Buyers]],lookup!$G$1:$G$50,lookup!$H$1:$H$50)</f>
        <v>BESTSELLER A/S</v>
      </c>
      <c r="E64" t="str">
        <f>VLOOKUP(A64,lookup!$D$1:$E$30,2,)</f>
        <v>JFL</v>
      </c>
      <c r="F64" t="str">
        <f t="shared" si="0"/>
        <v>JFL-1B1BESTSELLER A/S</v>
      </c>
      <c r="G64" t="s">
        <v>198</v>
      </c>
      <c r="H64" t="s">
        <v>199</v>
      </c>
    </row>
    <row r="65" spans="1:8" hidden="1" x14ac:dyDescent="0.25">
      <c r="A65" t="s">
        <v>197</v>
      </c>
      <c r="B65" t="s">
        <v>202</v>
      </c>
      <c r="C65" t="s">
        <v>50</v>
      </c>
      <c r="D65" t="str">
        <f>_xlfn.XLOOKUP(data[[#This Row],[Buyers]],lookup!$G$1:$G$50,lookup!$H$1:$H$50)</f>
        <v>BESTSELLER A/S</v>
      </c>
      <c r="E65" t="str">
        <f>VLOOKUP(A65,lookup!$D$1:$E$30,2,)</f>
        <v>JFL</v>
      </c>
      <c r="F65" t="str">
        <f t="shared" si="0"/>
        <v>JFL-1B3BESTSELLER A/S</v>
      </c>
      <c r="G65" t="s">
        <v>198</v>
      </c>
      <c r="H65" t="s">
        <v>203</v>
      </c>
    </row>
    <row r="66" spans="1:8" hidden="1" x14ac:dyDescent="0.25">
      <c r="A66" t="s">
        <v>197</v>
      </c>
      <c r="B66" t="s">
        <v>118</v>
      </c>
      <c r="C66" t="s">
        <v>51</v>
      </c>
      <c r="D66" t="str">
        <f>_xlfn.XLOOKUP(data[[#This Row],[Buyers]],lookup!$G$1:$G$50,lookup!$H$1:$H$50)</f>
        <v>MQ MARQET AB</v>
      </c>
      <c r="E66" t="str">
        <f>VLOOKUP(A66,lookup!$D$1:$E$30,2,)</f>
        <v>JFL</v>
      </c>
      <c r="F66" t="str">
        <f t="shared" ref="F66:F129" si="1">_xlfn.CONCAT(A66,B66,D66)</f>
        <v>JFL-1C1MQ MARQET AB</v>
      </c>
      <c r="G66" t="s">
        <v>204</v>
      </c>
      <c r="H66" t="s">
        <v>205</v>
      </c>
    </row>
    <row r="67" spans="1:8" hidden="1" x14ac:dyDescent="0.25">
      <c r="A67" t="s">
        <v>197</v>
      </c>
      <c r="B67" t="s">
        <v>119</v>
      </c>
      <c r="C67" t="s">
        <v>47</v>
      </c>
      <c r="D67" t="str">
        <f>_xlfn.XLOOKUP(data[[#This Row],[Buyers]],lookup!$G$1:$G$50,lookup!$H$1:$H$50)</f>
        <v>ASDA STORE LTD.</v>
      </c>
      <c r="E67" t="str">
        <f>VLOOKUP(A67,lookup!$D$1:$E$30,2,)</f>
        <v>JFL</v>
      </c>
      <c r="F67" t="str">
        <f t="shared" si="1"/>
        <v>JFL-1C2ASDA STORE LTD.</v>
      </c>
      <c r="G67" t="s">
        <v>116</v>
      </c>
      <c r="H67" t="s">
        <v>206</v>
      </c>
    </row>
    <row r="68" spans="1:8" hidden="1" x14ac:dyDescent="0.25">
      <c r="A68" t="s">
        <v>197</v>
      </c>
      <c r="B68" t="s">
        <v>207</v>
      </c>
      <c r="C68" t="s">
        <v>47</v>
      </c>
      <c r="D68" t="str">
        <f>_xlfn.XLOOKUP(data[[#This Row],[Buyers]],lookup!$G$1:$G$50,lookup!$H$1:$H$50)</f>
        <v>ASDA STORE LTD.</v>
      </c>
      <c r="E68" t="str">
        <f>VLOOKUP(A68,lookup!$D$1:$E$30,2,)</f>
        <v>JFL</v>
      </c>
      <c r="F68" t="str">
        <f t="shared" si="1"/>
        <v>JFL-1C3ASDA STORE LTD.</v>
      </c>
      <c r="G68" t="s">
        <v>208</v>
      </c>
      <c r="H68" t="s">
        <v>209</v>
      </c>
    </row>
    <row r="69" spans="1:8" hidden="1" x14ac:dyDescent="0.25">
      <c r="A69" t="s">
        <v>197</v>
      </c>
      <c r="B69" t="s">
        <v>207</v>
      </c>
      <c r="C69" t="s">
        <v>50</v>
      </c>
      <c r="D69" t="str">
        <f>_xlfn.XLOOKUP(data[[#This Row],[Buyers]],lookup!$G$1:$G$50,lookup!$H$1:$H$50)</f>
        <v>BESTSELLER A/S</v>
      </c>
      <c r="E69" t="str">
        <f>VLOOKUP(A69,lookup!$D$1:$E$30,2,)</f>
        <v>JFL</v>
      </c>
      <c r="F69" t="str">
        <f t="shared" si="1"/>
        <v>JFL-1C3BESTSELLER A/S</v>
      </c>
      <c r="G69" t="s">
        <v>210</v>
      </c>
      <c r="H69" t="s">
        <v>211</v>
      </c>
    </row>
    <row r="70" spans="1:8" hidden="1" x14ac:dyDescent="0.25">
      <c r="A70" t="s">
        <v>197</v>
      </c>
      <c r="B70" t="s">
        <v>122</v>
      </c>
      <c r="C70" t="s">
        <v>47</v>
      </c>
      <c r="D70" t="str">
        <f>_xlfn.XLOOKUP(data[[#This Row],[Buyers]],lookup!$G$1:$G$50,lookup!$H$1:$H$50)</f>
        <v>ASDA STORE LTD.</v>
      </c>
      <c r="E70" t="str">
        <f>VLOOKUP(A70,lookup!$D$1:$E$30,2,)</f>
        <v>JFL</v>
      </c>
      <c r="F70" t="str">
        <f t="shared" si="1"/>
        <v>JFL-1D1ASDA STORE LTD.</v>
      </c>
      <c r="G70" t="s">
        <v>166</v>
      </c>
      <c r="H70" t="s">
        <v>212</v>
      </c>
    </row>
    <row r="71" spans="1:8" hidden="1" x14ac:dyDescent="0.25">
      <c r="A71" t="s">
        <v>197</v>
      </c>
      <c r="B71" t="s">
        <v>173</v>
      </c>
      <c r="C71" t="s">
        <v>47</v>
      </c>
      <c r="D71" t="str">
        <f>_xlfn.XLOOKUP(data[[#This Row],[Buyers]],lookup!$G$1:$G$50,lookup!$H$1:$H$50)</f>
        <v>ASDA STORE LTD.</v>
      </c>
      <c r="E71" t="str">
        <f>VLOOKUP(A71,lookup!$D$1:$E$30,2,)</f>
        <v>JFL</v>
      </c>
      <c r="F71" t="str">
        <f t="shared" si="1"/>
        <v>JFL-1D2ASDA STORE LTD.</v>
      </c>
      <c r="G71" t="s">
        <v>166</v>
      </c>
      <c r="H71" t="s">
        <v>213</v>
      </c>
    </row>
    <row r="72" spans="1:8" hidden="1" x14ac:dyDescent="0.25">
      <c r="A72" t="s">
        <v>197</v>
      </c>
      <c r="B72" t="s">
        <v>214</v>
      </c>
      <c r="C72" t="s">
        <v>47</v>
      </c>
      <c r="D72" t="str">
        <f>_xlfn.XLOOKUP(data[[#This Row],[Buyers]],lookup!$G$1:$G$50,lookup!$H$1:$H$50)</f>
        <v>ASDA STORE LTD.</v>
      </c>
      <c r="E72" t="str">
        <f>VLOOKUP(A72,lookup!$D$1:$E$30,2,)</f>
        <v>JFL</v>
      </c>
      <c r="F72" t="str">
        <f t="shared" si="1"/>
        <v>JFL-1D3ASDA STORE LTD.</v>
      </c>
      <c r="G72" t="s">
        <v>215</v>
      </c>
      <c r="H72" t="s">
        <v>216</v>
      </c>
    </row>
    <row r="73" spans="1:8" hidden="1" x14ac:dyDescent="0.25">
      <c r="A73" t="s">
        <v>197</v>
      </c>
      <c r="B73" t="s">
        <v>125</v>
      </c>
      <c r="C73" t="s">
        <v>50</v>
      </c>
      <c r="D73" t="str">
        <f>_xlfn.XLOOKUP(data[[#This Row],[Buyers]],lookup!$G$1:$G$50,lookup!$H$1:$H$50)</f>
        <v>BESTSELLER A/S</v>
      </c>
      <c r="E73" t="str">
        <f>VLOOKUP(A73,lookup!$D$1:$E$30,2,)</f>
        <v>JFL</v>
      </c>
      <c r="F73" t="str">
        <f t="shared" si="1"/>
        <v>JFL-1E1BESTSELLER A/S</v>
      </c>
      <c r="G73" t="s">
        <v>198</v>
      </c>
      <c r="H73" t="s">
        <v>217</v>
      </c>
    </row>
    <row r="74" spans="1:8" hidden="1" x14ac:dyDescent="0.25">
      <c r="A74" t="s">
        <v>197</v>
      </c>
      <c r="B74" t="s">
        <v>128</v>
      </c>
      <c r="C74" t="s">
        <v>47</v>
      </c>
      <c r="D74" t="str">
        <f>_xlfn.XLOOKUP(data[[#This Row],[Buyers]],lookup!$G$1:$G$50,lookup!$H$1:$H$50)</f>
        <v>ASDA STORE LTD.</v>
      </c>
      <c r="E74" t="str">
        <f>VLOOKUP(A74,lookup!$D$1:$E$30,2,)</f>
        <v>JFL</v>
      </c>
      <c r="F74" t="str">
        <f t="shared" si="1"/>
        <v>JFL-1F1ASDA STORE LTD.</v>
      </c>
      <c r="G74" t="s">
        <v>116</v>
      </c>
      <c r="H74" t="s">
        <v>216</v>
      </c>
    </row>
    <row r="75" spans="1:8" hidden="1" x14ac:dyDescent="0.25">
      <c r="A75" t="s">
        <v>197</v>
      </c>
      <c r="B75" t="s">
        <v>165</v>
      </c>
      <c r="C75" t="s">
        <v>47</v>
      </c>
      <c r="D75" t="str">
        <f>_xlfn.XLOOKUP(data[[#This Row],[Buyers]],lookup!$G$1:$G$50,lookup!$H$1:$H$50)</f>
        <v>ASDA STORE LTD.</v>
      </c>
      <c r="E75" t="str">
        <f>VLOOKUP(A75,lookup!$D$1:$E$30,2,)</f>
        <v>JFL</v>
      </c>
      <c r="F75" t="str">
        <f t="shared" si="1"/>
        <v>JFL-1F2ASDA STORE LTD.</v>
      </c>
      <c r="G75" t="s">
        <v>200</v>
      </c>
      <c r="H75" t="s">
        <v>218</v>
      </c>
    </row>
    <row r="76" spans="1:8" hidden="1" x14ac:dyDescent="0.25">
      <c r="A76" t="s">
        <v>197</v>
      </c>
      <c r="B76" t="s">
        <v>219</v>
      </c>
      <c r="C76" t="s">
        <v>47</v>
      </c>
      <c r="D76" t="str">
        <f>_xlfn.XLOOKUP(data[[#This Row],[Buyers]],lookup!$G$1:$G$50,lookup!$H$1:$H$50)</f>
        <v>ASDA STORE LTD.</v>
      </c>
      <c r="E76" t="str">
        <f>VLOOKUP(A76,lookup!$D$1:$E$30,2,)</f>
        <v>JFL</v>
      </c>
      <c r="F76" t="str">
        <f t="shared" si="1"/>
        <v>JFL-1F3ASDA STORE LTD.</v>
      </c>
      <c r="G76" t="s">
        <v>215</v>
      </c>
      <c r="H76" t="s">
        <v>216</v>
      </c>
    </row>
    <row r="77" spans="1:8" hidden="1" x14ac:dyDescent="0.25">
      <c r="A77" t="s">
        <v>197</v>
      </c>
      <c r="B77" t="s">
        <v>131</v>
      </c>
      <c r="C77" t="s">
        <v>47</v>
      </c>
      <c r="D77" t="str">
        <f>_xlfn.XLOOKUP(data[[#This Row],[Buyers]],lookup!$G$1:$G$50,lookup!$H$1:$H$50)</f>
        <v>ASDA STORE LTD.</v>
      </c>
      <c r="E77" t="str">
        <f>VLOOKUP(A77,lookup!$D$1:$E$30,2,)</f>
        <v>JFL</v>
      </c>
      <c r="F77" t="str">
        <f t="shared" si="1"/>
        <v>JFL-1G1ASDA STORE LTD.</v>
      </c>
      <c r="G77" t="s">
        <v>220</v>
      </c>
      <c r="H77" t="s">
        <v>221</v>
      </c>
    </row>
    <row r="78" spans="1:8" hidden="1" x14ac:dyDescent="0.25">
      <c r="A78" t="s">
        <v>197</v>
      </c>
      <c r="B78" t="s">
        <v>134</v>
      </c>
      <c r="C78" t="s">
        <v>50</v>
      </c>
      <c r="D78" t="str">
        <f>_xlfn.XLOOKUP(data[[#This Row],[Buyers]],lookup!$G$1:$G$50,lookup!$H$1:$H$50)</f>
        <v>BESTSELLER A/S</v>
      </c>
      <c r="E78" t="str">
        <f>VLOOKUP(A78,lookup!$D$1:$E$30,2,)</f>
        <v>JFL</v>
      </c>
      <c r="F78" t="str">
        <f t="shared" si="1"/>
        <v>JFL-1G2BESTSELLER A/S</v>
      </c>
      <c r="G78" t="s">
        <v>210</v>
      </c>
      <c r="H78" t="s">
        <v>222</v>
      </c>
    </row>
    <row r="79" spans="1:8" hidden="1" x14ac:dyDescent="0.25">
      <c r="A79" t="s">
        <v>223</v>
      </c>
      <c r="B79" t="s">
        <v>112</v>
      </c>
      <c r="C79" t="s">
        <v>47</v>
      </c>
      <c r="D79" t="str">
        <f>_xlfn.XLOOKUP(data[[#This Row],[Buyers]],lookup!$G$1:$G$50,lookup!$H$1:$H$50)</f>
        <v>ASDA STORE LTD.</v>
      </c>
      <c r="E79" t="str">
        <f>VLOOKUP(A79,lookup!$D$1:$E$30,2,)</f>
        <v>JFL</v>
      </c>
      <c r="F79" t="str">
        <f t="shared" si="1"/>
        <v>JFL-2A1ASDA STORE LTD.</v>
      </c>
      <c r="G79" t="s">
        <v>116</v>
      </c>
      <c r="H79" t="s">
        <v>224</v>
      </c>
    </row>
    <row r="80" spans="1:8" hidden="1" x14ac:dyDescent="0.25">
      <c r="A80" t="s">
        <v>223</v>
      </c>
      <c r="B80" t="s">
        <v>153</v>
      </c>
      <c r="C80" t="s">
        <v>47</v>
      </c>
      <c r="D80" t="str">
        <f>_xlfn.XLOOKUP(data[[#This Row],[Buyers]],lookup!$G$1:$G$50,lookup!$H$1:$H$50)</f>
        <v>ASDA STORE LTD.</v>
      </c>
      <c r="E80" t="str">
        <f>VLOOKUP(A80,lookup!$D$1:$E$30,2,)</f>
        <v>JFL</v>
      </c>
      <c r="F80" t="str">
        <f t="shared" si="1"/>
        <v>JFL-2A2ASDA STORE LTD.</v>
      </c>
      <c r="G80" t="s">
        <v>116</v>
      </c>
      <c r="H80" t="s">
        <v>225</v>
      </c>
    </row>
    <row r="81" spans="1:8" hidden="1" x14ac:dyDescent="0.25">
      <c r="A81" t="s">
        <v>223</v>
      </c>
      <c r="B81" t="s">
        <v>226</v>
      </c>
      <c r="C81" t="s">
        <v>50</v>
      </c>
      <c r="D81" t="str">
        <f>_xlfn.XLOOKUP(data[[#This Row],[Buyers]],lookup!$G$1:$G$50,lookup!$H$1:$H$50)</f>
        <v>BESTSELLER A/S</v>
      </c>
      <c r="E81" t="str">
        <f>VLOOKUP(A81,lookup!$D$1:$E$30,2,)</f>
        <v>JFL</v>
      </c>
      <c r="F81" t="str">
        <f t="shared" si="1"/>
        <v>JFL-2A3BESTSELLER A/S</v>
      </c>
      <c r="G81" t="s">
        <v>210</v>
      </c>
      <c r="H81" t="s">
        <v>227</v>
      </c>
    </row>
    <row r="82" spans="1:8" hidden="1" x14ac:dyDescent="0.25">
      <c r="A82" t="s">
        <v>223</v>
      </c>
      <c r="B82" t="s">
        <v>115</v>
      </c>
      <c r="C82" t="s">
        <v>47</v>
      </c>
      <c r="D82" t="str">
        <f>_xlfn.XLOOKUP(data[[#This Row],[Buyers]],lookup!$G$1:$G$50,lookup!$H$1:$H$50)</f>
        <v>ASDA STORE LTD.</v>
      </c>
      <c r="E82" t="str">
        <f>VLOOKUP(A82,lookup!$D$1:$E$30,2,)</f>
        <v>JFL</v>
      </c>
      <c r="F82" t="str">
        <f t="shared" si="1"/>
        <v>JFL-2B1ASDA STORE LTD.</v>
      </c>
      <c r="G82" t="s">
        <v>116</v>
      </c>
      <c r="H82" t="s">
        <v>228</v>
      </c>
    </row>
    <row r="83" spans="1:8" hidden="1" x14ac:dyDescent="0.25">
      <c r="A83" t="s">
        <v>223</v>
      </c>
      <c r="B83" t="s">
        <v>229</v>
      </c>
      <c r="C83" t="s">
        <v>47</v>
      </c>
      <c r="D83" t="str">
        <f>_xlfn.XLOOKUP(data[[#This Row],[Buyers]],lookup!$G$1:$G$50,lookup!$H$1:$H$50)</f>
        <v>ASDA STORE LTD.</v>
      </c>
      <c r="E83" t="str">
        <f>VLOOKUP(A83,lookup!$D$1:$E$30,2,)</f>
        <v>JFL</v>
      </c>
      <c r="F83" t="str">
        <f t="shared" si="1"/>
        <v>JFL-2B2ASDA STORE LTD.</v>
      </c>
      <c r="G83" t="s">
        <v>160</v>
      </c>
      <c r="H83" t="s">
        <v>230</v>
      </c>
    </row>
    <row r="84" spans="1:8" hidden="1" x14ac:dyDescent="0.25">
      <c r="A84" t="s">
        <v>223</v>
      </c>
      <c r="B84" t="s">
        <v>202</v>
      </c>
      <c r="C84" t="s">
        <v>50</v>
      </c>
      <c r="D84" t="str">
        <f>_xlfn.XLOOKUP(data[[#This Row],[Buyers]],lookup!$G$1:$G$50,lookup!$H$1:$H$50)</f>
        <v>BESTSELLER A/S</v>
      </c>
      <c r="E84" t="str">
        <f>VLOOKUP(A84,lookup!$D$1:$E$30,2,)</f>
        <v>JFL</v>
      </c>
      <c r="F84" t="str">
        <f t="shared" si="1"/>
        <v>JFL-2B3BESTSELLER A/S</v>
      </c>
      <c r="G84" t="s">
        <v>231</v>
      </c>
      <c r="H84" t="s">
        <v>232</v>
      </c>
    </row>
    <row r="85" spans="1:8" hidden="1" x14ac:dyDescent="0.25">
      <c r="A85" t="s">
        <v>223</v>
      </c>
      <c r="B85" t="s">
        <v>202</v>
      </c>
      <c r="C85" t="s">
        <v>47</v>
      </c>
      <c r="D85" t="str">
        <f>_xlfn.XLOOKUP(data[[#This Row],[Buyers]],lookup!$G$1:$G$50,lookup!$H$1:$H$50)</f>
        <v>ASDA STORE LTD.</v>
      </c>
      <c r="E85" t="str">
        <f>VLOOKUP(A85,lookup!$D$1:$E$30,2,)</f>
        <v>JFL</v>
      </c>
      <c r="F85" t="str">
        <f t="shared" si="1"/>
        <v>JFL-2B3ASDA STORE LTD.</v>
      </c>
      <c r="G85" t="s">
        <v>116</v>
      </c>
      <c r="H85" t="s">
        <v>225</v>
      </c>
    </row>
    <row r="86" spans="1:8" hidden="1" x14ac:dyDescent="0.25">
      <c r="A86" t="s">
        <v>223</v>
      </c>
      <c r="B86" t="s">
        <v>118</v>
      </c>
      <c r="C86" t="s">
        <v>50</v>
      </c>
      <c r="D86" t="str">
        <f>_xlfn.XLOOKUP(data[[#This Row],[Buyers]],lookup!$G$1:$G$50,lookup!$H$1:$H$50)</f>
        <v>BESTSELLER A/S</v>
      </c>
      <c r="E86" t="str">
        <f>VLOOKUP(A86,lookup!$D$1:$E$30,2,)</f>
        <v>JFL</v>
      </c>
      <c r="F86" t="str">
        <f t="shared" si="1"/>
        <v>JFL-2C1BESTSELLER A/S</v>
      </c>
      <c r="G86" t="s">
        <v>210</v>
      </c>
      <c r="H86" t="s">
        <v>233</v>
      </c>
    </row>
    <row r="87" spans="1:8" hidden="1" x14ac:dyDescent="0.25">
      <c r="A87" t="s">
        <v>223</v>
      </c>
      <c r="B87" t="s">
        <v>118</v>
      </c>
      <c r="C87" t="s">
        <v>47</v>
      </c>
      <c r="D87" t="str">
        <f>_xlfn.XLOOKUP(data[[#This Row],[Buyers]],lookup!$G$1:$G$50,lookup!$H$1:$H$50)</f>
        <v>ASDA STORE LTD.</v>
      </c>
      <c r="E87" t="str">
        <f>VLOOKUP(A87,lookup!$D$1:$E$30,2,)</f>
        <v>JFL</v>
      </c>
      <c r="F87" t="str">
        <f t="shared" si="1"/>
        <v>JFL-2C1ASDA STORE LTD.</v>
      </c>
      <c r="G87" t="s">
        <v>149</v>
      </c>
      <c r="H87" t="s">
        <v>234</v>
      </c>
    </row>
    <row r="88" spans="1:8" hidden="1" x14ac:dyDescent="0.25">
      <c r="A88" t="s">
        <v>223</v>
      </c>
      <c r="B88" t="s">
        <v>207</v>
      </c>
      <c r="C88" t="s">
        <v>47</v>
      </c>
      <c r="D88" t="str">
        <f>_xlfn.XLOOKUP(data[[#This Row],[Buyers]],lookup!$G$1:$G$50,lookup!$H$1:$H$50)</f>
        <v>ASDA STORE LTD.</v>
      </c>
      <c r="E88" t="str">
        <f>VLOOKUP(A88,lookup!$D$1:$E$30,2,)</f>
        <v>JFL</v>
      </c>
      <c r="F88" t="str">
        <f t="shared" si="1"/>
        <v>JFL-2C3ASDA STORE LTD.</v>
      </c>
      <c r="G88" t="s">
        <v>116</v>
      </c>
      <c r="H88" t="s">
        <v>235</v>
      </c>
    </row>
    <row r="89" spans="1:8" hidden="1" x14ac:dyDescent="0.25">
      <c r="A89" t="s">
        <v>223</v>
      </c>
      <c r="B89" t="s">
        <v>122</v>
      </c>
      <c r="C89" t="s">
        <v>47</v>
      </c>
      <c r="D89" t="str">
        <f>_xlfn.XLOOKUP(data[[#This Row],[Buyers]],lookup!$G$1:$G$50,lookup!$H$1:$H$50)</f>
        <v>ASDA STORE LTD.</v>
      </c>
      <c r="E89" t="str">
        <f>VLOOKUP(A89,lookup!$D$1:$E$30,2,)</f>
        <v>JFL</v>
      </c>
      <c r="F89" t="str">
        <f t="shared" si="1"/>
        <v>JFL-2D1ASDA STORE LTD.</v>
      </c>
      <c r="G89" t="s">
        <v>160</v>
      </c>
      <c r="H89" t="s">
        <v>206</v>
      </c>
    </row>
    <row r="90" spans="1:8" hidden="1" x14ac:dyDescent="0.25">
      <c r="A90" t="s">
        <v>223</v>
      </c>
      <c r="B90" t="s">
        <v>214</v>
      </c>
      <c r="C90" t="s">
        <v>50</v>
      </c>
      <c r="D90" t="str">
        <f>_xlfn.XLOOKUP(data[[#This Row],[Buyers]],lookup!$G$1:$G$50,lookup!$H$1:$H$50)</f>
        <v>BESTSELLER A/S</v>
      </c>
      <c r="E90" t="str">
        <f>VLOOKUP(A90,lookup!$D$1:$E$30,2,)</f>
        <v>JFL</v>
      </c>
      <c r="F90" t="str">
        <f t="shared" si="1"/>
        <v>JFL-2D3BESTSELLER A/S</v>
      </c>
      <c r="G90" t="s">
        <v>236</v>
      </c>
      <c r="H90" t="s">
        <v>237</v>
      </c>
    </row>
    <row r="91" spans="1:8" hidden="1" x14ac:dyDescent="0.25">
      <c r="A91" t="s">
        <v>223</v>
      </c>
      <c r="B91" t="s">
        <v>125</v>
      </c>
      <c r="C91" t="s">
        <v>50</v>
      </c>
      <c r="D91" t="str">
        <f>_xlfn.XLOOKUP(data[[#This Row],[Buyers]],lookup!$G$1:$G$50,lookup!$H$1:$H$50)</f>
        <v>BESTSELLER A/S</v>
      </c>
      <c r="E91" t="str">
        <f>VLOOKUP(A91,lookup!$D$1:$E$30,2,)</f>
        <v>JFL</v>
      </c>
      <c r="F91" t="str">
        <f t="shared" si="1"/>
        <v>JFL-2E1BESTSELLER A/S</v>
      </c>
      <c r="G91" t="s">
        <v>198</v>
      </c>
      <c r="H91" t="s">
        <v>238</v>
      </c>
    </row>
    <row r="92" spans="1:8" hidden="1" x14ac:dyDescent="0.25">
      <c r="A92" t="s">
        <v>223</v>
      </c>
      <c r="B92" t="s">
        <v>128</v>
      </c>
      <c r="C92" t="s">
        <v>47</v>
      </c>
      <c r="D92" t="str">
        <f>_xlfn.XLOOKUP(data[[#This Row],[Buyers]],lookup!$G$1:$G$50,lookup!$H$1:$H$50)</f>
        <v>ASDA STORE LTD.</v>
      </c>
      <c r="E92" t="str">
        <f>VLOOKUP(A92,lookup!$D$1:$E$30,2,)</f>
        <v>JFL</v>
      </c>
      <c r="F92" t="str">
        <f t="shared" si="1"/>
        <v>JFL-2F1ASDA STORE LTD.</v>
      </c>
      <c r="G92" t="s">
        <v>239</v>
      </c>
      <c r="H92" t="s">
        <v>240</v>
      </c>
    </row>
    <row r="93" spans="1:8" hidden="1" x14ac:dyDescent="0.25">
      <c r="A93" t="s">
        <v>223</v>
      </c>
      <c r="B93" t="s">
        <v>128</v>
      </c>
      <c r="C93" t="s">
        <v>50</v>
      </c>
      <c r="D93" t="str">
        <f>_xlfn.XLOOKUP(data[[#This Row],[Buyers]],lookup!$G$1:$G$50,lookup!$H$1:$H$50)</f>
        <v>BESTSELLER A/S</v>
      </c>
      <c r="E93" t="str">
        <f>VLOOKUP(A93,lookup!$D$1:$E$30,2,)</f>
        <v>JFL</v>
      </c>
      <c r="F93" t="str">
        <f t="shared" si="1"/>
        <v>JFL-2F1BESTSELLER A/S</v>
      </c>
      <c r="G93" t="s">
        <v>210</v>
      </c>
      <c r="H93" t="s">
        <v>241</v>
      </c>
    </row>
    <row r="94" spans="1:8" hidden="1" x14ac:dyDescent="0.25">
      <c r="A94" t="s">
        <v>223</v>
      </c>
      <c r="B94" t="s">
        <v>219</v>
      </c>
      <c r="C94" t="s">
        <v>47</v>
      </c>
      <c r="D94" t="str">
        <f>_xlfn.XLOOKUP(data[[#This Row],[Buyers]],lookup!$G$1:$G$50,lookup!$H$1:$H$50)</f>
        <v>ASDA STORE LTD.</v>
      </c>
      <c r="E94" t="str">
        <f>VLOOKUP(A94,lookup!$D$1:$E$30,2,)</f>
        <v>JFL</v>
      </c>
      <c r="F94" t="str">
        <f t="shared" si="1"/>
        <v>JFL-2F3ASDA STORE LTD.</v>
      </c>
      <c r="G94" t="s">
        <v>242</v>
      </c>
      <c r="H94" t="s">
        <v>240</v>
      </c>
    </row>
    <row r="95" spans="1:8" x14ac:dyDescent="0.25">
      <c r="A95" t="s">
        <v>243</v>
      </c>
      <c r="B95" t="s">
        <v>112</v>
      </c>
      <c r="C95" t="s">
        <v>52</v>
      </c>
      <c r="D95" t="str">
        <f>_xlfn.XLOOKUP(data[[#This Row],[Buyers]],lookup!$G$1:$G$50,lookup!$H$1:$H$50)</f>
        <v>G-STAR RAW CV</v>
      </c>
      <c r="E95" t="str">
        <f>VLOOKUP(A95,lookup!$D$1:$E$30,2,)</f>
        <v>JKL</v>
      </c>
      <c r="F95" t="str">
        <f t="shared" si="1"/>
        <v>JKL-1A1G-STAR RAW CV</v>
      </c>
      <c r="G95" t="s">
        <v>198</v>
      </c>
      <c r="H95" t="s">
        <v>244</v>
      </c>
    </row>
    <row r="96" spans="1:8" hidden="1" x14ac:dyDescent="0.25">
      <c r="A96" t="s">
        <v>243</v>
      </c>
      <c r="B96" t="s">
        <v>153</v>
      </c>
      <c r="C96" t="s">
        <v>47</v>
      </c>
      <c r="D96" t="str">
        <f>_xlfn.XLOOKUP(data[[#This Row],[Buyers]],lookup!$G$1:$G$50,lookup!$H$1:$H$50)</f>
        <v>ASDA STORE LTD.</v>
      </c>
      <c r="E96" t="str">
        <f>VLOOKUP(A96,lookup!$D$1:$E$30,2,)</f>
        <v>JKL</v>
      </c>
      <c r="F96" t="str">
        <f t="shared" si="1"/>
        <v>JKL-1A2ASDA STORE LTD.</v>
      </c>
      <c r="G96" t="s">
        <v>245</v>
      </c>
      <c r="H96" t="s">
        <v>246</v>
      </c>
    </row>
    <row r="97" spans="1:8" hidden="1" x14ac:dyDescent="0.25">
      <c r="A97" t="s">
        <v>243</v>
      </c>
      <c r="B97" t="s">
        <v>115</v>
      </c>
      <c r="C97" t="s">
        <v>53</v>
      </c>
      <c r="D97" t="str">
        <f>_xlfn.XLOOKUP(data[[#This Row],[Buyers]],lookup!$G$1:$G$50,lookup!$H$1:$H$50)</f>
        <v>TOM TAILOR SOURCING LTD.</v>
      </c>
      <c r="E97" t="str">
        <f>VLOOKUP(A97,lookup!$D$1:$E$30,2,)</f>
        <v>JKL</v>
      </c>
      <c r="F97" t="str">
        <f t="shared" si="1"/>
        <v>JKL-1B1TOM TAILOR SOURCING LTD.</v>
      </c>
      <c r="G97" t="s">
        <v>69</v>
      </c>
      <c r="H97" t="s">
        <v>247</v>
      </c>
    </row>
    <row r="98" spans="1:8" hidden="1" x14ac:dyDescent="0.25">
      <c r="A98" t="s">
        <v>243</v>
      </c>
      <c r="B98" t="s">
        <v>118</v>
      </c>
      <c r="C98" t="s">
        <v>53</v>
      </c>
      <c r="D98" t="str">
        <f>_xlfn.XLOOKUP(data[[#This Row],[Buyers]],lookup!$G$1:$G$50,lookup!$H$1:$H$50)</f>
        <v>TOM TAILOR SOURCING LTD.</v>
      </c>
      <c r="E98" t="str">
        <f>VLOOKUP(A98,lookup!$D$1:$E$30,2,)</f>
        <v>JKL</v>
      </c>
      <c r="F98" t="str">
        <f t="shared" si="1"/>
        <v>JKL-1C1TOM TAILOR SOURCING LTD.</v>
      </c>
      <c r="G98" t="s">
        <v>248</v>
      </c>
      <c r="H98" t="s">
        <v>249</v>
      </c>
    </row>
    <row r="99" spans="1:8" hidden="1" x14ac:dyDescent="0.25">
      <c r="A99" t="s">
        <v>243</v>
      </c>
      <c r="B99" t="s">
        <v>118</v>
      </c>
      <c r="C99" t="s">
        <v>54</v>
      </c>
      <c r="D99" t="str">
        <f>_xlfn.XLOOKUP(data[[#This Row],[Buyers]],lookup!$G$1:$G$50,lookup!$H$1:$H$50)</f>
        <v>ITX TRADING SA</v>
      </c>
      <c r="E99" t="str">
        <f>VLOOKUP(A99,lookup!$D$1:$E$30,2,)</f>
        <v>JKL</v>
      </c>
      <c r="F99" t="str">
        <f t="shared" si="1"/>
        <v>JKL-1C1ITX TRADING SA</v>
      </c>
      <c r="G99" t="s">
        <v>139</v>
      </c>
      <c r="H99" t="s">
        <v>250</v>
      </c>
    </row>
    <row r="100" spans="1:8" hidden="1" x14ac:dyDescent="0.25">
      <c r="A100" t="s">
        <v>243</v>
      </c>
      <c r="B100" t="s">
        <v>119</v>
      </c>
      <c r="C100" t="s">
        <v>54</v>
      </c>
      <c r="D100" t="str">
        <f>_xlfn.XLOOKUP(data[[#This Row],[Buyers]],lookup!$G$1:$G$50,lookup!$H$1:$H$50)</f>
        <v>ITX TRADING SA</v>
      </c>
      <c r="E100" t="str">
        <f>VLOOKUP(A100,lookup!$D$1:$E$30,2,)</f>
        <v>JKL</v>
      </c>
      <c r="F100" t="str">
        <f t="shared" si="1"/>
        <v>JKL-1C2ITX TRADING SA</v>
      </c>
      <c r="G100" t="s">
        <v>139</v>
      </c>
      <c r="H100" t="s">
        <v>250</v>
      </c>
    </row>
    <row r="101" spans="1:8" hidden="1" x14ac:dyDescent="0.25">
      <c r="A101" t="s">
        <v>243</v>
      </c>
      <c r="B101" t="s">
        <v>122</v>
      </c>
      <c r="C101" t="s">
        <v>55</v>
      </c>
      <c r="D101" t="str">
        <f>_xlfn.XLOOKUP(data[[#This Row],[Buyers]],lookup!$G$1:$G$50,lookup!$H$1:$H$50)</f>
        <v>GUESS EUROPE SAGL</v>
      </c>
      <c r="E101" t="str">
        <f>VLOOKUP(A101,lookup!$D$1:$E$30,2,)</f>
        <v>JKL</v>
      </c>
      <c r="F101" t="str">
        <f t="shared" si="1"/>
        <v>JKL-1D1GUESS EUROPE SAGL</v>
      </c>
      <c r="G101" t="s">
        <v>251</v>
      </c>
      <c r="H101" t="s">
        <v>252</v>
      </c>
    </row>
    <row r="102" spans="1:8" hidden="1" x14ac:dyDescent="0.25">
      <c r="A102" t="s">
        <v>243</v>
      </c>
      <c r="B102" t="s">
        <v>125</v>
      </c>
      <c r="C102" t="s">
        <v>53</v>
      </c>
      <c r="D102" t="str">
        <f>_xlfn.XLOOKUP(data[[#This Row],[Buyers]],lookup!$G$1:$G$50,lookup!$H$1:$H$50)</f>
        <v>TOM TAILOR SOURCING LTD.</v>
      </c>
      <c r="E102" t="str">
        <f>VLOOKUP(A102,lookup!$D$1:$E$30,2,)</f>
        <v>JKL</v>
      </c>
      <c r="F102" t="str">
        <f t="shared" si="1"/>
        <v>JKL-1E1TOM TAILOR SOURCING LTD.</v>
      </c>
      <c r="G102" t="s">
        <v>253</v>
      </c>
      <c r="H102" t="s">
        <v>254</v>
      </c>
    </row>
    <row r="103" spans="1:8" hidden="1" x14ac:dyDescent="0.25">
      <c r="A103" t="s">
        <v>243</v>
      </c>
      <c r="B103" t="s">
        <v>128</v>
      </c>
      <c r="C103" t="s">
        <v>56</v>
      </c>
      <c r="D103" t="str">
        <f>_xlfn.XLOOKUP(data[[#This Row],[Buyers]],lookup!$G$1:$G$50,lookup!$H$1:$H$50)</f>
        <v>HUGO BOSS AG</v>
      </c>
      <c r="E103" t="str">
        <f>VLOOKUP(A103,lookup!$D$1:$E$30,2,)</f>
        <v>JKL</v>
      </c>
      <c r="F103" t="str">
        <f t="shared" si="1"/>
        <v>JKL-1F1HUGO BOSS AG</v>
      </c>
      <c r="G103" t="s">
        <v>255</v>
      </c>
      <c r="H103" t="s">
        <v>256</v>
      </c>
    </row>
    <row r="104" spans="1:8" hidden="1" x14ac:dyDescent="0.25">
      <c r="A104" t="s">
        <v>243</v>
      </c>
      <c r="B104" t="s">
        <v>165</v>
      </c>
      <c r="C104" t="s">
        <v>53</v>
      </c>
      <c r="D104" t="str">
        <f>_xlfn.XLOOKUP(data[[#This Row],[Buyers]],lookup!$G$1:$G$50,lookup!$H$1:$H$50)</f>
        <v>TOM TAILOR SOURCING LTD.</v>
      </c>
      <c r="E104" t="str">
        <f>VLOOKUP(A104,lookup!$D$1:$E$30,2,)</f>
        <v>JKL</v>
      </c>
      <c r="F104" t="str">
        <f t="shared" si="1"/>
        <v>JKL-1F2TOM TAILOR SOURCING LTD.</v>
      </c>
      <c r="G104" t="s">
        <v>257</v>
      </c>
      <c r="H104" t="s">
        <v>258</v>
      </c>
    </row>
    <row r="105" spans="1:8" hidden="1" x14ac:dyDescent="0.25">
      <c r="A105" t="s">
        <v>259</v>
      </c>
      <c r="B105" t="s">
        <v>112</v>
      </c>
      <c r="C105" t="s">
        <v>57</v>
      </c>
      <c r="D105" t="str">
        <f>_xlfn.XLOOKUP(data[[#This Row],[Buyers]],lookup!$G$1:$G$50,lookup!$H$1:$H$50)</f>
        <v>PUMA</v>
      </c>
      <c r="E105" t="str">
        <f>VLOOKUP(A105,lookup!$D$1:$E$30,2,)</f>
        <v>JKL</v>
      </c>
      <c r="F105" t="str">
        <f t="shared" si="1"/>
        <v>JKL-2A1PUMA</v>
      </c>
      <c r="G105" t="s">
        <v>67</v>
      </c>
      <c r="H105" t="s">
        <v>73</v>
      </c>
    </row>
    <row r="106" spans="1:8" x14ac:dyDescent="0.25">
      <c r="A106" t="s">
        <v>259</v>
      </c>
      <c r="B106" t="s">
        <v>153</v>
      </c>
      <c r="C106" t="s">
        <v>52</v>
      </c>
      <c r="D106" t="str">
        <f>_xlfn.XLOOKUP(data[[#This Row],[Buyers]],lookup!$G$1:$G$50,lookup!$H$1:$H$50)</f>
        <v>G-STAR RAW CV</v>
      </c>
      <c r="E106" t="str">
        <f>VLOOKUP(A106,lookup!$D$1:$E$30,2,)</f>
        <v>JKL</v>
      </c>
      <c r="F106" t="str">
        <f t="shared" si="1"/>
        <v>JKL-2A2G-STAR RAW CV</v>
      </c>
      <c r="G106" t="s">
        <v>198</v>
      </c>
      <c r="H106" t="s">
        <v>260</v>
      </c>
    </row>
    <row r="107" spans="1:8" hidden="1" x14ac:dyDescent="0.25">
      <c r="A107" t="s">
        <v>259</v>
      </c>
      <c r="B107" t="s">
        <v>115</v>
      </c>
      <c r="C107" t="s">
        <v>56</v>
      </c>
      <c r="D107" t="str">
        <f>_xlfn.XLOOKUP(data[[#This Row],[Buyers]],lookup!$G$1:$G$50,lookup!$H$1:$H$50)</f>
        <v>HUGO BOSS AG</v>
      </c>
      <c r="E107" t="str">
        <f>VLOOKUP(A107,lookup!$D$1:$E$30,2,)</f>
        <v>JKL</v>
      </c>
      <c r="F107" t="str">
        <f t="shared" si="1"/>
        <v>JKL-2B1HUGO BOSS AG</v>
      </c>
      <c r="G107" t="s">
        <v>132</v>
      </c>
      <c r="H107" t="s">
        <v>261</v>
      </c>
    </row>
    <row r="108" spans="1:8" hidden="1" x14ac:dyDescent="0.25">
      <c r="A108" t="s">
        <v>259</v>
      </c>
      <c r="B108" t="s">
        <v>229</v>
      </c>
      <c r="C108" t="s">
        <v>54</v>
      </c>
      <c r="D108" t="str">
        <f>_xlfn.XLOOKUP(data[[#This Row],[Buyers]],lookup!$G$1:$G$50,lookup!$H$1:$H$50)</f>
        <v>ITX TRADING SA</v>
      </c>
      <c r="E108" t="str">
        <f>VLOOKUP(A108,lookup!$D$1:$E$30,2,)</f>
        <v>JKL</v>
      </c>
      <c r="F108" t="str">
        <f t="shared" si="1"/>
        <v>JKL-2B2ITX TRADING SA</v>
      </c>
      <c r="G108" t="s">
        <v>139</v>
      </c>
      <c r="H108" t="s">
        <v>250</v>
      </c>
    </row>
    <row r="109" spans="1:8" hidden="1" x14ac:dyDescent="0.25">
      <c r="A109" t="s">
        <v>259</v>
      </c>
      <c r="B109" t="s">
        <v>118</v>
      </c>
      <c r="C109" t="s">
        <v>54</v>
      </c>
      <c r="D109" t="str">
        <f>_xlfn.XLOOKUP(data[[#This Row],[Buyers]],lookup!$G$1:$G$50,lookup!$H$1:$H$50)</f>
        <v>ITX TRADING SA</v>
      </c>
      <c r="E109" t="str">
        <f>VLOOKUP(A109,lookup!$D$1:$E$30,2,)</f>
        <v>JKL</v>
      </c>
      <c r="F109" t="str">
        <f t="shared" si="1"/>
        <v>JKL-2C1ITX TRADING SA</v>
      </c>
      <c r="G109" t="s">
        <v>139</v>
      </c>
      <c r="H109" t="s">
        <v>250</v>
      </c>
    </row>
    <row r="110" spans="1:8" hidden="1" x14ac:dyDescent="0.25">
      <c r="A110" t="s">
        <v>259</v>
      </c>
      <c r="B110" t="s">
        <v>122</v>
      </c>
      <c r="C110" t="s">
        <v>47</v>
      </c>
      <c r="D110" t="str">
        <f>_xlfn.XLOOKUP(data[[#This Row],[Buyers]],lookup!$G$1:$G$50,lookup!$H$1:$H$50)</f>
        <v>ASDA STORE LTD.</v>
      </c>
      <c r="E110" t="str">
        <f>VLOOKUP(A110,lookup!$D$1:$E$30,2,)</f>
        <v>JKL</v>
      </c>
      <c r="F110" t="str">
        <f t="shared" si="1"/>
        <v>JKL-2D1ASDA STORE LTD.</v>
      </c>
      <c r="G110" t="s">
        <v>262</v>
      </c>
      <c r="H110" t="s">
        <v>263</v>
      </c>
    </row>
    <row r="111" spans="1:8" hidden="1" x14ac:dyDescent="0.25">
      <c r="A111" t="s">
        <v>259</v>
      </c>
      <c r="B111" t="s">
        <v>122</v>
      </c>
      <c r="C111" t="s">
        <v>56</v>
      </c>
      <c r="D111" t="str">
        <f>_xlfn.XLOOKUP(data[[#This Row],[Buyers]],lookup!$G$1:$G$50,lookup!$H$1:$H$50)</f>
        <v>HUGO BOSS AG</v>
      </c>
      <c r="E111" t="str">
        <f>VLOOKUP(A111,lookup!$D$1:$E$30,2,)</f>
        <v>JKL</v>
      </c>
      <c r="F111" t="str">
        <f t="shared" si="1"/>
        <v>JKL-2D1HUGO BOSS AG</v>
      </c>
      <c r="G111" t="s">
        <v>236</v>
      </c>
      <c r="H111" t="s">
        <v>264</v>
      </c>
    </row>
    <row r="112" spans="1:8" hidden="1" x14ac:dyDescent="0.25">
      <c r="A112" t="s">
        <v>259</v>
      </c>
      <c r="B112" t="s">
        <v>125</v>
      </c>
      <c r="C112" t="s">
        <v>57</v>
      </c>
      <c r="D112" t="str">
        <f>_xlfn.XLOOKUP(data[[#This Row],[Buyers]],lookup!$G$1:$G$50,lookup!$H$1:$H$50)</f>
        <v>PUMA</v>
      </c>
      <c r="E112" t="str">
        <f>VLOOKUP(A112,lookup!$D$1:$E$30,2,)</f>
        <v>JKL</v>
      </c>
      <c r="F112" t="str">
        <f t="shared" si="1"/>
        <v>JKL-2E1PUMA</v>
      </c>
      <c r="G112" t="s">
        <v>68</v>
      </c>
      <c r="H112" t="s">
        <v>76</v>
      </c>
    </row>
    <row r="113" spans="1:8" hidden="1" x14ac:dyDescent="0.25">
      <c r="A113" t="s">
        <v>259</v>
      </c>
      <c r="B113" t="s">
        <v>128</v>
      </c>
      <c r="C113" t="s">
        <v>57</v>
      </c>
      <c r="D113" t="str">
        <f>_xlfn.XLOOKUP(data[[#This Row],[Buyers]],lookup!$G$1:$G$50,lookup!$H$1:$H$50)</f>
        <v>PUMA</v>
      </c>
      <c r="E113" t="str">
        <f>VLOOKUP(A113,lookup!$D$1:$E$30,2,)</f>
        <v>JKL</v>
      </c>
      <c r="F113" t="str">
        <f t="shared" si="1"/>
        <v>JKL-2F1PUMA</v>
      </c>
      <c r="G113" t="s">
        <v>67</v>
      </c>
      <c r="H113" t="s">
        <v>72</v>
      </c>
    </row>
    <row r="114" spans="1:8" hidden="1" x14ac:dyDescent="0.25">
      <c r="A114" t="s">
        <v>265</v>
      </c>
      <c r="B114" t="s">
        <v>112</v>
      </c>
      <c r="C114" t="s">
        <v>56</v>
      </c>
      <c r="D114" t="str">
        <f>_xlfn.XLOOKUP(data[[#This Row],[Buyers]],lookup!$G$1:$G$50,lookup!$H$1:$H$50)</f>
        <v>HUGO BOSS AG</v>
      </c>
      <c r="E114" t="str">
        <f>VLOOKUP(A114,lookup!$D$1:$E$30,2,)</f>
        <v>JKL</v>
      </c>
      <c r="F114" t="str">
        <f t="shared" si="1"/>
        <v>JKL-3A1HUGO BOSS AG</v>
      </c>
      <c r="G114" t="s">
        <v>266</v>
      </c>
      <c r="H114" t="s">
        <v>267</v>
      </c>
    </row>
    <row r="115" spans="1:8" hidden="1" x14ac:dyDescent="0.25">
      <c r="A115" t="s">
        <v>265</v>
      </c>
      <c r="B115" t="s">
        <v>229</v>
      </c>
      <c r="C115" t="s">
        <v>53</v>
      </c>
      <c r="D115" t="str">
        <f>_xlfn.XLOOKUP(data[[#This Row],[Buyers]],lookup!$G$1:$G$50,lookup!$H$1:$H$50)</f>
        <v>TOM TAILOR SOURCING LTD.</v>
      </c>
      <c r="E115" t="str">
        <f>VLOOKUP(A115,lookup!$D$1:$E$30,2,)</f>
        <v>JKL</v>
      </c>
      <c r="F115" t="str">
        <f t="shared" si="1"/>
        <v>JKL-3B2TOM TAILOR SOURCING LTD.</v>
      </c>
      <c r="G115" t="s">
        <v>268</v>
      </c>
      <c r="H115" t="s">
        <v>269</v>
      </c>
    </row>
    <row r="116" spans="1:8" hidden="1" x14ac:dyDescent="0.25">
      <c r="A116" t="s">
        <v>265</v>
      </c>
      <c r="B116" t="s">
        <v>118</v>
      </c>
      <c r="C116" t="s">
        <v>56</v>
      </c>
      <c r="D116" t="str">
        <f>_xlfn.XLOOKUP(data[[#This Row],[Buyers]],lookup!$G$1:$G$50,lookup!$H$1:$H$50)</f>
        <v>HUGO BOSS AG</v>
      </c>
      <c r="E116" t="str">
        <f>VLOOKUP(A116,lookup!$D$1:$E$30,2,)</f>
        <v>JKL</v>
      </c>
      <c r="F116" t="str">
        <f t="shared" si="1"/>
        <v>JKL-3C1HUGO BOSS AG</v>
      </c>
      <c r="G116" t="s">
        <v>236</v>
      </c>
      <c r="H116" t="s">
        <v>270</v>
      </c>
    </row>
    <row r="117" spans="1:8" hidden="1" x14ac:dyDescent="0.25">
      <c r="A117" t="s">
        <v>265</v>
      </c>
      <c r="B117" t="s">
        <v>119</v>
      </c>
      <c r="C117" t="s">
        <v>54</v>
      </c>
      <c r="D117" t="str">
        <f>_xlfn.XLOOKUP(data[[#This Row],[Buyers]],lookup!$G$1:$G$50,lookup!$H$1:$H$50)</f>
        <v>ITX TRADING SA</v>
      </c>
      <c r="E117" t="str">
        <f>VLOOKUP(A117,lookup!$D$1:$E$30,2,)</f>
        <v>JKL</v>
      </c>
      <c r="F117" t="str">
        <f t="shared" si="1"/>
        <v>JKL-3C2ITX TRADING SA</v>
      </c>
      <c r="G117" t="s">
        <v>139</v>
      </c>
      <c r="H117" t="s">
        <v>250</v>
      </c>
    </row>
    <row r="118" spans="1:8" hidden="1" x14ac:dyDescent="0.25">
      <c r="A118" t="s">
        <v>265</v>
      </c>
      <c r="B118" t="s">
        <v>122</v>
      </c>
      <c r="C118" t="s">
        <v>56</v>
      </c>
      <c r="D118" t="str">
        <f>_xlfn.XLOOKUP(data[[#This Row],[Buyers]],lookup!$G$1:$G$50,lookup!$H$1:$H$50)</f>
        <v>HUGO BOSS AG</v>
      </c>
      <c r="E118" t="str">
        <f>VLOOKUP(A118,lookup!$D$1:$E$30,2,)</f>
        <v>JKL</v>
      </c>
      <c r="F118" t="str">
        <f t="shared" si="1"/>
        <v>JKL-3D1HUGO BOSS AG</v>
      </c>
      <c r="G118" t="s">
        <v>271</v>
      </c>
      <c r="H118" t="s">
        <v>272</v>
      </c>
    </row>
    <row r="119" spans="1:8" hidden="1" x14ac:dyDescent="0.25">
      <c r="A119" t="s">
        <v>265</v>
      </c>
      <c r="B119" t="s">
        <v>122</v>
      </c>
      <c r="C119" t="s">
        <v>54</v>
      </c>
      <c r="D119" t="str">
        <f>_xlfn.XLOOKUP(data[[#This Row],[Buyers]],lookup!$G$1:$G$50,lookup!$H$1:$H$50)</f>
        <v>ITX TRADING SA</v>
      </c>
      <c r="E119" t="str">
        <f>VLOOKUP(A119,lookup!$D$1:$E$30,2,)</f>
        <v>JKL</v>
      </c>
      <c r="F119" t="str">
        <f t="shared" si="1"/>
        <v>JKL-3D1ITX TRADING SA</v>
      </c>
      <c r="G119" t="s">
        <v>139</v>
      </c>
      <c r="H119" t="s">
        <v>250</v>
      </c>
    </row>
    <row r="120" spans="1:8" hidden="1" x14ac:dyDescent="0.25">
      <c r="A120" t="s">
        <v>265</v>
      </c>
      <c r="B120" t="s">
        <v>125</v>
      </c>
      <c r="C120" t="s">
        <v>57</v>
      </c>
      <c r="D120" t="str">
        <f>_xlfn.XLOOKUP(data[[#This Row],[Buyers]],lookup!$G$1:$G$50,lookup!$H$1:$H$50)</f>
        <v>PUMA</v>
      </c>
      <c r="E120" t="str">
        <f>VLOOKUP(A120,lookup!$D$1:$E$30,2,)</f>
        <v>JKL</v>
      </c>
      <c r="F120" t="str">
        <f t="shared" si="1"/>
        <v>JKL-3E1PUMA</v>
      </c>
      <c r="G120" t="s">
        <v>67</v>
      </c>
      <c r="H120" t="s">
        <v>75</v>
      </c>
    </row>
    <row r="121" spans="1:8" hidden="1" x14ac:dyDescent="0.25">
      <c r="A121" t="s">
        <v>265</v>
      </c>
      <c r="B121" t="s">
        <v>128</v>
      </c>
      <c r="C121" t="s">
        <v>57</v>
      </c>
      <c r="D121" t="str">
        <f>_xlfn.XLOOKUP(data[[#This Row],[Buyers]],lookup!$G$1:$G$50,lookup!$H$1:$H$50)</f>
        <v>PUMA</v>
      </c>
      <c r="E121" t="str">
        <f>VLOOKUP(A121,lookup!$D$1:$E$30,2,)</f>
        <v>JKL</v>
      </c>
      <c r="F121" t="str">
        <f t="shared" si="1"/>
        <v>JKL-3F1PUMA</v>
      </c>
      <c r="G121" t="s">
        <v>67</v>
      </c>
      <c r="H121" t="s">
        <v>77</v>
      </c>
    </row>
    <row r="122" spans="1:8" hidden="1" x14ac:dyDescent="0.25">
      <c r="A122" t="s">
        <v>265</v>
      </c>
      <c r="B122" t="s">
        <v>165</v>
      </c>
      <c r="C122" t="s">
        <v>55</v>
      </c>
      <c r="D122" t="str">
        <f>_xlfn.XLOOKUP(data[[#This Row],[Buyers]],lookup!$G$1:$G$50,lookup!$H$1:$H$50)</f>
        <v>GUESS EUROPE SAGL</v>
      </c>
      <c r="E122" t="str">
        <f>VLOOKUP(A122,lookup!$D$1:$E$30,2,)</f>
        <v>JKL</v>
      </c>
      <c r="F122" t="str">
        <f t="shared" si="1"/>
        <v>JKL-3F2GUESS EUROPE SAGL</v>
      </c>
      <c r="G122" t="s">
        <v>273</v>
      </c>
      <c r="H122" t="s">
        <v>274</v>
      </c>
    </row>
    <row r="123" spans="1:8" hidden="1" x14ac:dyDescent="0.25">
      <c r="A123" t="s">
        <v>265</v>
      </c>
      <c r="B123" t="s">
        <v>165</v>
      </c>
      <c r="C123" t="s">
        <v>47</v>
      </c>
      <c r="D123" t="str">
        <f>_xlfn.XLOOKUP(data[[#This Row],[Buyers]],lookup!$G$1:$G$50,lookup!$H$1:$H$50)</f>
        <v>ASDA STORE LTD.</v>
      </c>
      <c r="E123" t="str">
        <f>VLOOKUP(A123,lookup!$D$1:$E$30,2,)</f>
        <v>JKL</v>
      </c>
      <c r="F123" t="str">
        <f t="shared" si="1"/>
        <v>JKL-3F2ASDA STORE LTD.</v>
      </c>
      <c r="G123" t="s">
        <v>68</v>
      </c>
      <c r="H123" t="s">
        <v>275</v>
      </c>
    </row>
    <row r="124" spans="1:8" hidden="1" x14ac:dyDescent="0.25">
      <c r="A124" t="s">
        <v>276</v>
      </c>
      <c r="B124" t="s">
        <v>112</v>
      </c>
      <c r="C124" t="s">
        <v>53</v>
      </c>
      <c r="D124" t="str">
        <f>_xlfn.XLOOKUP(data[[#This Row],[Buyers]],lookup!$G$1:$G$50,lookup!$H$1:$H$50)</f>
        <v>TOM TAILOR SOURCING LTD.</v>
      </c>
      <c r="E124" t="str">
        <f>VLOOKUP(A124,lookup!$D$1:$E$30,2,)</f>
        <v>JKL</v>
      </c>
      <c r="F124" t="str">
        <f t="shared" si="1"/>
        <v>JKL-4A1TOM TAILOR SOURCING LTD.</v>
      </c>
      <c r="G124" t="s">
        <v>277</v>
      </c>
      <c r="H124" t="s">
        <v>278</v>
      </c>
    </row>
    <row r="125" spans="1:8" hidden="1" x14ac:dyDescent="0.25">
      <c r="A125" t="s">
        <v>276</v>
      </c>
      <c r="B125" t="s">
        <v>115</v>
      </c>
      <c r="C125" t="s">
        <v>57</v>
      </c>
      <c r="D125" t="str">
        <f>_xlfn.XLOOKUP(data[[#This Row],[Buyers]],lookup!$G$1:$G$50,lookup!$H$1:$H$50)</f>
        <v>PUMA</v>
      </c>
      <c r="E125" t="str">
        <f>VLOOKUP(A125,lookup!$D$1:$E$30,2,)</f>
        <v>JKL</v>
      </c>
      <c r="F125" t="str">
        <f t="shared" si="1"/>
        <v>JKL-4B1PUMA</v>
      </c>
      <c r="G125" t="s">
        <v>68</v>
      </c>
      <c r="H125" t="s">
        <v>279</v>
      </c>
    </row>
    <row r="126" spans="1:8" hidden="1" x14ac:dyDescent="0.25">
      <c r="A126" t="s">
        <v>276</v>
      </c>
      <c r="B126" t="s">
        <v>229</v>
      </c>
      <c r="C126" t="s">
        <v>57</v>
      </c>
      <c r="D126" t="str">
        <f>_xlfn.XLOOKUP(data[[#This Row],[Buyers]],lookup!$G$1:$G$50,lookup!$H$1:$H$50)</f>
        <v>PUMA</v>
      </c>
      <c r="E126" t="str">
        <f>VLOOKUP(A126,lookup!$D$1:$E$30,2,)</f>
        <v>JKL</v>
      </c>
      <c r="F126" t="str">
        <f t="shared" si="1"/>
        <v>JKL-4B2PUMA</v>
      </c>
      <c r="G126" t="s">
        <v>68</v>
      </c>
      <c r="H126" t="s">
        <v>78</v>
      </c>
    </row>
    <row r="127" spans="1:8" hidden="1" x14ac:dyDescent="0.25">
      <c r="A127" t="s">
        <v>276</v>
      </c>
      <c r="B127" t="s">
        <v>229</v>
      </c>
      <c r="C127" t="s">
        <v>47</v>
      </c>
      <c r="D127" t="str">
        <f>_xlfn.XLOOKUP(data[[#This Row],[Buyers]],lookup!$G$1:$G$50,lookup!$H$1:$H$50)</f>
        <v>ASDA STORE LTD.</v>
      </c>
      <c r="E127" t="str">
        <f>VLOOKUP(A127,lookup!$D$1:$E$30,2,)</f>
        <v>JKL</v>
      </c>
      <c r="F127" t="str">
        <f t="shared" si="1"/>
        <v>JKL-4B2ASDA STORE LTD.</v>
      </c>
      <c r="G127" t="s">
        <v>116</v>
      </c>
      <c r="H127" t="s">
        <v>280</v>
      </c>
    </row>
    <row r="128" spans="1:8" hidden="1" x14ac:dyDescent="0.25">
      <c r="A128" t="s">
        <v>276</v>
      </c>
      <c r="B128" t="s">
        <v>118</v>
      </c>
      <c r="C128" t="s">
        <v>54</v>
      </c>
      <c r="D128" t="str">
        <f>_xlfn.XLOOKUP(data[[#This Row],[Buyers]],lookup!$G$1:$G$50,lookup!$H$1:$H$50)</f>
        <v>ITX TRADING SA</v>
      </c>
      <c r="E128" t="str">
        <f>VLOOKUP(A128,lookup!$D$1:$E$30,2,)</f>
        <v>JKL</v>
      </c>
      <c r="F128" t="str">
        <f t="shared" si="1"/>
        <v>JKL-4C1ITX TRADING SA</v>
      </c>
      <c r="G128" t="s">
        <v>149</v>
      </c>
      <c r="H128" t="s">
        <v>250</v>
      </c>
    </row>
    <row r="129" spans="1:8" hidden="1" x14ac:dyDescent="0.25">
      <c r="A129" t="s">
        <v>276</v>
      </c>
      <c r="B129" t="s">
        <v>119</v>
      </c>
      <c r="C129" t="s">
        <v>56</v>
      </c>
      <c r="D129" t="str">
        <f>_xlfn.XLOOKUP(data[[#This Row],[Buyers]],lookup!$G$1:$G$50,lookup!$H$1:$H$50)</f>
        <v>HUGO BOSS AG</v>
      </c>
      <c r="E129" t="str">
        <f>VLOOKUP(A129,lookup!$D$1:$E$30,2,)</f>
        <v>JKL</v>
      </c>
      <c r="F129" t="str">
        <f t="shared" si="1"/>
        <v>JKL-4C2HUGO BOSS AG</v>
      </c>
      <c r="G129" t="s">
        <v>255</v>
      </c>
      <c r="H129" t="s">
        <v>281</v>
      </c>
    </row>
    <row r="130" spans="1:8" hidden="1" x14ac:dyDescent="0.25">
      <c r="A130" t="s">
        <v>276</v>
      </c>
      <c r="B130" t="s">
        <v>122</v>
      </c>
      <c r="C130" t="s">
        <v>55</v>
      </c>
      <c r="D130" t="str">
        <f>_xlfn.XLOOKUP(data[[#This Row],[Buyers]],lookup!$G$1:$G$50,lookup!$H$1:$H$50)</f>
        <v>GUESS EUROPE SAGL</v>
      </c>
      <c r="E130" t="str">
        <f>VLOOKUP(A130,lookup!$D$1:$E$30,2,)</f>
        <v>JKL</v>
      </c>
      <c r="F130" t="str">
        <f t="shared" ref="F130:F193" si="2">_xlfn.CONCAT(A130,B130,D130)</f>
        <v>JKL-4D1GUESS EUROPE SAGL</v>
      </c>
      <c r="G130" t="s">
        <v>251</v>
      </c>
      <c r="H130" t="s">
        <v>282</v>
      </c>
    </row>
    <row r="131" spans="1:8" hidden="1" x14ac:dyDescent="0.25">
      <c r="A131" t="s">
        <v>276</v>
      </c>
      <c r="B131" t="s">
        <v>173</v>
      </c>
      <c r="C131" t="s">
        <v>58</v>
      </c>
      <c r="D131" t="str">
        <f>_xlfn.XLOOKUP(data[[#This Row],[Buyers]],lookup!$G$1:$G$50,lookup!$H$1:$H$50)</f>
        <v>NEXT SOURCING LTD.</v>
      </c>
      <c r="E131" t="str">
        <f>VLOOKUP(A131,lookup!$D$1:$E$30,2,)</f>
        <v>JKL</v>
      </c>
      <c r="F131" t="str">
        <f t="shared" si="2"/>
        <v>JKL-4D2NEXT SOURCING LTD.</v>
      </c>
      <c r="G131" t="s">
        <v>210</v>
      </c>
      <c r="H131" t="s">
        <v>283</v>
      </c>
    </row>
    <row r="132" spans="1:8" hidden="1" x14ac:dyDescent="0.25">
      <c r="A132" t="s">
        <v>276</v>
      </c>
      <c r="B132" t="s">
        <v>125</v>
      </c>
      <c r="C132" t="s">
        <v>57</v>
      </c>
      <c r="D132" t="str">
        <f>_xlfn.XLOOKUP(data[[#This Row],[Buyers]],lookup!$G$1:$G$50,lookup!$H$1:$H$50)</f>
        <v>PUMA</v>
      </c>
      <c r="E132" t="str">
        <f>VLOOKUP(A132,lookup!$D$1:$E$30,2,)</f>
        <v>JKL</v>
      </c>
      <c r="F132" t="str">
        <f t="shared" si="2"/>
        <v>JKL-4E1PUMA</v>
      </c>
      <c r="G132" t="s">
        <v>68</v>
      </c>
      <c r="H132" t="s">
        <v>79</v>
      </c>
    </row>
    <row r="133" spans="1:8" hidden="1" x14ac:dyDescent="0.25">
      <c r="A133" t="s">
        <v>276</v>
      </c>
      <c r="B133" t="s">
        <v>162</v>
      </c>
      <c r="C133" t="s">
        <v>58</v>
      </c>
      <c r="D133" t="str">
        <f>_xlfn.XLOOKUP(data[[#This Row],[Buyers]],lookup!$G$1:$G$50,lookup!$H$1:$H$50)</f>
        <v>NEXT SOURCING LTD.</v>
      </c>
      <c r="E133" t="str">
        <f>VLOOKUP(A133,lookup!$D$1:$E$30,2,)</f>
        <v>JKL</v>
      </c>
      <c r="F133" t="str">
        <f t="shared" si="2"/>
        <v>JKL-4E2NEXT SOURCING LTD.</v>
      </c>
      <c r="G133" t="s">
        <v>210</v>
      </c>
      <c r="H133" t="s">
        <v>283</v>
      </c>
    </row>
    <row r="134" spans="1:8" hidden="1" x14ac:dyDescent="0.25">
      <c r="A134" t="s">
        <v>276</v>
      </c>
      <c r="B134" t="s">
        <v>128</v>
      </c>
      <c r="C134" t="s">
        <v>57</v>
      </c>
      <c r="D134" t="str">
        <f>_xlfn.XLOOKUP(data[[#This Row],[Buyers]],lookup!$G$1:$G$50,lookup!$H$1:$H$50)</f>
        <v>PUMA</v>
      </c>
      <c r="E134" t="str">
        <f>VLOOKUP(A134,lookup!$D$1:$E$30,2,)</f>
        <v>JKL</v>
      </c>
      <c r="F134" t="str">
        <f t="shared" si="2"/>
        <v>JKL-4F1PUMA</v>
      </c>
      <c r="G134" t="s">
        <v>67</v>
      </c>
      <c r="H134" t="s">
        <v>284</v>
      </c>
    </row>
    <row r="135" spans="1:8" hidden="1" x14ac:dyDescent="0.25">
      <c r="A135" t="s">
        <v>276</v>
      </c>
      <c r="B135" t="s">
        <v>165</v>
      </c>
      <c r="C135" t="s">
        <v>54</v>
      </c>
      <c r="D135" t="str">
        <f>_xlfn.XLOOKUP(data[[#This Row],[Buyers]],lookup!$G$1:$G$50,lookup!$H$1:$H$50)</f>
        <v>ITX TRADING SA</v>
      </c>
      <c r="E135" t="str">
        <f>VLOOKUP(A135,lookup!$D$1:$E$30,2,)</f>
        <v>JKL</v>
      </c>
      <c r="F135" t="str">
        <f t="shared" si="2"/>
        <v>JKL-4F2ITX TRADING SA</v>
      </c>
      <c r="G135" t="s">
        <v>149</v>
      </c>
      <c r="H135" t="s">
        <v>250</v>
      </c>
    </row>
    <row r="136" spans="1:8" hidden="1" x14ac:dyDescent="0.25">
      <c r="A136" t="s">
        <v>285</v>
      </c>
      <c r="B136" t="s">
        <v>112</v>
      </c>
      <c r="C136" t="s">
        <v>59</v>
      </c>
      <c r="D136" t="str">
        <f>_xlfn.XLOOKUP(data[[#This Row],[Buyers]],lookup!$G$1:$G$50,lookup!$H$1:$H$50)</f>
        <v>Ralph Lauren Corporation</v>
      </c>
      <c r="E136" t="str">
        <f>VLOOKUP(A136,lookup!$D$1:$E$30,2,)</f>
        <v>JKL</v>
      </c>
      <c r="F136" t="str">
        <f t="shared" si="2"/>
        <v>JKL-5A1Ralph Lauren Corporation</v>
      </c>
      <c r="G136" t="s">
        <v>268</v>
      </c>
      <c r="H136" t="s">
        <v>286</v>
      </c>
    </row>
    <row r="137" spans="1:8" hidden="1" x14ac:dyDescent="0.25">
      <c r="A137" t="s">
        <v>285</v>
      </c>
      <c r="B137" t="s">
        <v>115</v>
      </c>
      <c r="C137" t="s">
        <v>47</v>
      </c>
      <c r="D137" t="str">
        <f>_xlfn.XLOOKUP(data[[#This Row],[Buyers]],lookup!$G$1:$G$50,lookup!$H$1:$H$50)</f>
        <v>ASDA STORE LTD.</v>
      </c>
      <c r="E137" t="str">
        <f>VLOOKUP(A137,lookup!$D$1:$E$30,2,)</f>
        <v>JKL</v>
      </c>
      <c r="F137" t="str">
        <f t="shared" si="2"/>
        <v>JKL-5B1ASDA STORE LTD.</v>
      </c>
      <c r="G137" t="s">
        <v>156</v>
      </c>
      <c r="H137" t="s">
        <v>287</v>
      </c>
    </row>
    <row r="138" spans="1:8" hidden="1" x14ac:dyDescent="0.25">
      <c r="A138" t="s">
        <v>285</v>
      </c>
      <c r="B138" t="s">
        <v>229</v>
      </c>
      <c r="C138" t="s">
        <v>56</v>
      </c>
      <c r="D138" t="str">
        <f>_xlfn.XLOOKUP(data[[#This Row],[Buyers]],lookup!$G$1:$G$50,lookup!$H$1:$H$50)</f>
        <v>HUGO BOSS AG</v>
      </c>
      <c r="E138" t="str">
        <f>VLOOKUP(A138,lookup!$D$1:$E$30,2,)</f>
        <v>JKL</v>
      </c>
      <c r="F138" t="str">
        <f t="shared" si="2"/>
        <v>JKL-5B2HUGO BOSS AG</v>
      </c>
      <c r="G138" t="s">
        <v>255</v>
      </c>
      <c r="H138" t="s">
        <v>288</v>
      </c>
    </row>
    <row r="139" spans="1:8" hidden="1" x14ac:dyDescent="0.25">
      <c r="A139" t="s">
        <v>285</v>
      </c>
      <c r="B139" t="s">
        <v>118</v>
      </c>
      <c r="C139" t="s">
        <v>47</v>
      </c>
      <c r="D139" t="str">
        <f>_xlfn.XLOOKUP(data[[#This Row],[Buyers]],lookup!$G$1:$G$50,lookup!$H$1:$H$50)</f>
        <v>ASDA STORE LTD.</v>
      </c>
      <c r="E139" t="str">
        <f>VLOOKUP(A139,lookup!$D$1:$E$30,2,)</f>
        <v>JKL</v>
      </c>
      <c r="F139" t="str">
        <f t="shared" si="2"/>
        <v>JKL-5C1ASDA STORE LTD.</v>
      </c>
      <c r="G139" t="s">
        <v>116</v>
      </c>
      <c r="H139" t="s">
        <v>287</v>
      </c>
    </row>
    <row r="140" spans="1:8" hidden="1" x14ac:dyDescent="0.25">
      <c r="A140" t="s">
        <v>285</v>
      </c>
      <c r="B140" t="s">
        <v>119</v>
      </c>
      <c r="C140" t="s">
        <v>54</v>
      </c>
      <c r="D140" t="str">
        <f>_xlfn.XLOOKUP(data[[#This Row],[Buyers]],lookup!$G$1:$G$50,lookup!$H$1:$H$50)</f>
        <v>ITX TRADING SA</v>
      </c>
      <c r="E140" t="str">
        <f>VLOOKUP(A140,lookup!$D$1:$E$30,2,)</f>
        <v>JKL</v>
      </c>
      <c r="F140" t="str">
        <f t="shared" si="2"/>
        <v>JKL-5C2ITX TRADING SA</v>
      </c>
      <c r="G140" t="s">
        <v>149</v>
      </c>
      <c r="H140" t="s">
        <v>250</v>
      </c>
    </row>
    <row r="141" spans="1:8" hidden="1" x14ac:dyDescent="0.25">
      <c r="A141" t="s">
        <v>285</v>
      </c>
      <c r="B141" t="s">
        <v>122</v>
      </c>
      <c r="C141" t="s">
        <v>56</v>
      </c>
      <c r="D141" t="str">
        <f>_xlfn.XLOOKUP(data[[#This Row],[Buyers]],lookup!$G$1:$G$50,lookup!$H$1:$H$50)</f>
        <v>HUGO BOSS AG</v>
      </c>
      <c r="E141" t="str">
        <f>VLOOKUP(A141,lookup!$D$1:$E$30,2,)</f>
        <v>JKL</v>
      </c>
      <c r="F141" t="str">
        <f t="shared" si="2"/>
        <v>JKL-5D1HUGO BOSS AG</v>
      </c>
      <c r="G141" t="s">
        <v>271</v>
      </c>
      <c r="H141" t="s">
        <v>289</v>
      </c>
    </row>
    <row r="142" spans="1:8" hidden="1" x14ac:dyDescent="0.25">
      <c r="A142" t="s">
        <v>285</v>
      </c>
      <c r="B142" t="s">
        <v>122</v>
      </c>
      <c r="C142" t="s">
        <v>59</v>
      </c>
      <c r="D142" t="str">
        <f>_xlfn.XLOOKUP(data[[#This Row],[Buyers]],lookup!$G$1:$G$50,lookup!$H$1:$H$50)</f>
        <v>Ralph Lauren Corporation</v>
      </c>
      <c r="E142" t="str">
        <f>VLOOKUP(A142,lookup!$D$1:$E$30,2,)</f>
        <v>JKL</v>
      </c>
      <c r="F142" t="str">
        <f t="shared" si="2"/>
        <v>JKL-5D1Ralph Lauren Corporation</v>
      </c>
      <c r="G142" t="s">
        <v>290</v>
      </c>
      <c r="H142" t="s">
        <v>291</v>
      </c>
    </row>
    <row r="143" spans="1:8" hidden="1" x14ac:dyDescent="0.25">
      <c r="A143" t="s">
        <v>285</v>
      </c>
      <c r="B143" t="s">
        <v>173</v>
      </c>
      <c r="C143" t="s">
        <v>53</v>
      </c>
      <c r="D143" t="str">
        <f>_xlfn.XLOOKUP(data[[#This Row],[Buyers]],lookup!$G$1:$G$50,lookup!$H$1:$H$50)</f>
        <v>TOM TAILOR SOURCING LTD.</v>
      </c>
      <c r="E143" t="str">
        <f>VLOOKUP(A143,lookup!$D$1:$E$30,2,)</f>
        <v>JKL</v>
      </c>
      <c r="F143" t="str">
        <f t="shared" si="2"/>
        <v>JKL-5D2TOM TAILOR SOURCING LTD.</v>
      </c>
      <c r="G143" t="s">
        <v>277</v>
      </c>
      <c r="H143" t="s">
        <v>292</v>
      </c>
    </row>
    <row r="144" spans="1:8" hidden="1" x14ac:dyDescent="0.25">
      <c r="A144" t="s">
        <v>285</v>
      </c>
      <c r="B144" t="s">
        <v>125</v>
      </c>
      <c r="C144" t="s">
        <v>57</v>
      </c>
      <c r="D144" t="str">
        <f>_xlfn.XLOOKUP(data[[#This Row],[Buyers]],lookup!$G$1:$G$50,lookup!$H$1:$H$50)</f>
        <v>PUMA</v>
      </c>
      <c r="E144" t="str">
        <f>VLOOKUP(A144,lookup!$D$1:$E$30,2,)</f>
        <v>JKL</v>
      </c>
      <c r="F144" t="str">
        <f t="shared" si="2"/>
        <v>JKL-5E1PUMA</v>
      </c>
      <c r="G144" t="s">
        <v>65</v>
      </c>
      <c r="H144" t="s">
        <v>293</v>
      </c>
    </row>
    <row r="145" spans="1:8" hidden="1" x14ac:dyDescent="0.25">
      <c r="A145" t="s">
        <v>285</v>
      </c>
      <c r="B145" t="s">
        <v>125</v>
      </c>
      <c r="C145" t="s">
        <v>53</v>
      </c>
      <c r="D145" t="str">
        <f>_xlfn.XLOOKUP(data[[#This Row],[Buyers]],lookup!$G$1:$G$50,lookup!$H$1:$H$50)</f>
        <v>TOM TAILOR SOURCING LTD.</v>
      </c>
      <c r="E145" t="str">
        <f>VLOOKUP(A145,lookup!$D$1:$E$30,2,)</f>
        <v>JKL</v>
      </c>
      <c r="F145" t="str">
        <f t="shared" si="2"/>
        <v>JKL-5E1TOM TAILOR SOURCING LTD.</v>
      </c>
      <c r="G145" t="s">
        <v>253</v>
      </c>
      <c r="H145" t="s">
        <v>294</v>
      </c>
    </row>
    <row r="146" spans="1:8" hidden="1" x14ac:dyDescent="0.25">
      <c r="A146" t="s">
        <v>285</v>
      </c>
      <c r="B146" t="s">
        <v>128</v>
      </c>
      <c r="C146" t="s">
        <v>57</v>
      </c>
      <c r="D146" t="str">
        <f>_xlfn.XLOOKUP(data[[#This Row],[Buyers]],lookup!$G$1:$G$50,lookup!$H$1:$H$50)</f>
        <v>PUMA</v>
      </c>
      <c r="E146" t="str">
        <f>VLOOKUP(A146,lookup!$D$1:$E$30,2,)</f>
        <v>JKL</v>
      </c>
      <c r="F146" t="str">
        <f t="shared" si="2"/>
        <v>JKL-5F1PUMA</v>
      </c>
      <c r="G146" t="s">
        <v>69</v>
      </c>
      <c r="H146" t="s">
        <v>71</v>
      </c>
    </row>
    <row r="147" spans="1:8" hidden="1" x14ac:dyDescent="0.25">
      <c r="A147" t="s">
        <v>285</v>
      </c>
      <c r="B147" t="s">
        <v>128</v>
      </c>
      <c r="C147" t="s">
        <v>53</v>
      </c>
      <c r="D147" t="str">
        <f>_xlfn.XLOOKUP(data[[#This Row],[Buyers]],lookup!$G$1:$G$50,lookup!$H$1:$H$50)</f>
        <v>TOM TAILOR SOURCING LTD.</v>
      </c>
      <c r="E147" t="str">
        <f>VLOOKUP(A147,lookup!$D$1:$E$30,2,)</f>
        <v>JKL</v>
      </c>
      <c r="F147" t="str">
        <f t="shared" si="2"/>
        <v>JKL-5F1TOM TAILOR SOURCING LTD.</v>
      </c>
      <c r="G147" t="s">
        <v>253</v>
      </c>
      <c r="H147" t="s">
        <v>295</v>
      </c>
    </row>
    <row r="148" spans="1:8" hidden="1" x14ac:dyDescent="0.25">
      <c r="A148" t="s">
        <v>285</v>
      </c>
      <c r="B148" t="s">
        <v>165</v>
      </c>
      <c r="C148" t="s">
        <v>55</v>
      </c>
      <c r="D148" t="str">
        <f>_xlfn.XLOOKUP(data[[#This Row],[Buyers]],lookup!$G$1:$G$50,lookup!$H$1:$H$50)</f>
        <v>GUESS EUROPE SAGL</v>
      </c>
      <c r="E148" t="str">
        <f>VLOOKUP(A148,lookup!$D$1:$E$30,2,)</f>
        <v>JKL</v>
      </c>
      <c r="F148" t="str">
        <f t="shared" si="2"/>
        <v>JKL-5F2GUESS EUROPE SAGL</v>
      </c>
      <c r="G148" t="s">
        <v>251</v>
      </c>
      <c r="H148" t="s">
        <v>296</v>
      </c>
    </row>
    <row r="149" spans="1:8" hidden="1" x14ac:dyDescent="0.25">
      <c r="A149" t="s">
        <v>297</v>
      </c>
      <c r="B149" t="s">
        <v>112</v>
      </c>
      <c r="C149" t="s">
        <v>57</v>
      </c>
      <c r="D149" t="str">
        <f>_xlfn.XLOOKUP(data[[#This Row],[Buyers]],lookup!$G$1:$G$50,lookup!$H$1:$H$50)</f>
        <v>PUMA</v>
      </c>
      <c r="E149" t="str">
        <f>VLOOKUP(A149,lookup!$D$1:$E$30,2,)</f>
        <v>JKL</v>
      </c>
      <c r="F149" t="str">
        <f t="shared" si="2"/>
        <v>DBLA1PUMA</v>
      </c>
      <c r="G149" t="s">
        <v>67</v>
      </c>
      <c r="H149" t="s">
        <v>80</v>
      </c>
    </row>
    <row r="150" spans="1:8" hidden="1" x14ac:dyDescent="0.25">
      <c r="A150" t="s">
        <v>297</v>
      </c>
      <c r="B150" t="s">
        <v>115</v>
      </c>
      <c r="C150" t="s">
        <v>55</v>
      </c>
      <c r="D150" t="str">
        <f>_xlfn.XLOOKUP(data[[#This Row],[Buyers]],lookup!$G$1:$G$50,lookup!$H$1:$H$50)</f>
        <v>GUESS EUROPE SAGL</v>
      </c>
      <c r="E150" t="str">
        <f>VLOOKUP(A150,lookup!$D$1:$E$30,2,)</f>
        <v>JKL</v>
      </c>
      <c r="F150" t="str">
        <f t="shared" si="2"/>
        <v>DBLB1GUESS EUROPE SAGL</v>
      </c>
      <c r="G150" t="s">
        <v>251</v>
      </c>
      <c r="H150" t="s">
        <v>298</v>
      </c>
    </row>
    <row r="151" spans="1:8" hidden="1" x14ac:dyDescent="0.25">
      <c r="A151" t="s">
        <v>297</v>
      </c>
      <c r="B151" t="s">
        <v>118</v>
      </c>
      <c r="C151" t="s">
        <v>55</v>
      </c>
      <c r="D151" t="str">
        <f>_xlfn.XLOOKUP(data[[#This Row],[Buyers]],lookup!$G$1:$G$50,lookup!$H$1:$H$50)</f>
        <v>GUESS EUROPE SAGL</v>
      </c>
      <c r="E151" t="str">
        <f>VLOOKUP(A151,lookup!$D$1:$E$30,2,)</f>
        <v>JKL</v>
      </c>
      <c r="F151" t="str">
        <f t="shared" si="2"/>
        <v>DBLC1GUESS EUROPE SAGL</v>
      </c>
      <c r="G151" t="s">
        <v>251</v>
      </c>
      <c r="H151" t="s">
        <v>299</v>
      </c>
    </row>
    <row r="152" spans="1:8" x14ac:dyDescent="0.25">
      <c r="A152" t="s">
        <v>297</v>
      </c>
      <c r="B152" t="s">
        <v>118</v>
      </c>
      <c r="C152" t="s">
        <v>52</v>
      </c>
      <c r="D152" t="str">
        <f>_xlfn.XLOOKUP(data[[#This Row],[Buyers]],lookup!$G$1:$G$50,lookup!$H$1:$H$50)</f>
        <v>G-STAR RAW CV</v>
      </c>
      <c r="E152" t="str">
        <f>VLOOKUP(A152,lookup!$D$1:$E$30,2,)</f>
        <v>JKL</v>
      </c>
      <c r="F152" t="str">
        <f t="shared" si="2"/>
        <v>DBLC1G-STAR RAW CV</v>
      </c>
      <c r="G152" t="s">
        <v>123</v>
      </c>
      <c r="H152" t="s">
        <v>300</v>
      </c>
    </row>
    <row r="153" spans="1:8" x14ac:dyDescent="0.25">
      <c r="A153" t="s">
        <v>297</v>
      </c>
      <c r="B153" t="s">
        <v>119</v>
      </c>
      <c r="C153" t="s">
        <v>52</v>
      </c>
      <c r="D153" t="str">
        <f>_xlfn.XLOOKUP(data[[#This Row],[Buyers]],lookup!$G$1:$G$50,lookup!$H$1:$H$50)</f>
        <v>G-STAR RAW CV</v>
      </c>
      <c r="E153" t="str">
        <f>VLOOKUP(A153,lookup!$D$1:$E$30,2,)</f>
        <v>JKL</v>
      </c>
      <c r="F153" t="str">
        <f t="shared" si="2"/>
        <v>DBLC2G-STAR RAW CV</v>
      </c>
      <c r="G153" t="s">
        <v>198</v>
      </c>
      <c r="H153" t="s">
        <v>301</v>
      </c>
    </row>
    <row r="154" spans="1:8" hidden="1" x14ac:dyDescent="0.25">
      <c r="A154" t="s">
        <v>297</v>
      </c>
      <c r="B154" t="s">
        <v>119</v>
      </c>
      <c r="C154" t="s">
        <v>53</v>
      </c>
      <c r="D154" t="str">
        <f>_xlfn.XLOOKUP(data[[#This Row],[Buyers]],lookup!$G$1:$G$50,lookup!$H$1:$H$50)</f>
        <v>TOM TAILOR SOURCING LTD.</v>
      </c>
      <c r="E154" t="str">
        <f>VLOOKUP(A154,lookup!$D$1:$E$30,2,)</f>
        <v>JKL</v>
      </c>
      <c r="F154" t="str">
        <f t="shared" si="2"/>
        <v>DBLC2TOM TAILOR SOURCING LTD.</v>
      </c>
      <c r="G154" t="s">
        <v>69</v>
      </c>
      <c r="H154" t="s">
        <v>247</v>
      </c>
    </row>
    <row r="155" spans="1:8" hidden="1" x14ac:dyDescent="0.25">
      <c r="A155" t="s">
        <v>297</v>
      </c>
      <c r="B155" t="s">
        <v>122</v>
      </c>
      <c r="C155" t="s">
        <v>58</v>
      </c>
      <c r="D155" t="str">
        <f>_xlfn.XLOOKUP(data[[#This Row],[Buyers]],lookup!$G$1:$G$50,lookup!$H$1:$H$50)</f>
        <v>NEXT SOURCING LTD.</v>
      </c>
      <c r="E155" t="str">
        <f>VLOOKUP(A155,lookup!$D$1:$E$30,2,)</f>
        <v>JKL</v>
      </c>
      <c r="F155" t="str">
        <f t="shared" si="2"/>
        <v>DBLD1NEXT SOURCING LTD.</v>
      </c>
      <c r="G155" t="s">
        <v>268</v>
      </c>
      <c r="H155" t="s">
        <v>302</v>
      </c>
    </row>
    <row r="156" spans="1:8" hidden="1" x14ac:dyDescent="0.25">
      <c r="A156" t="s">
        <v>297</v>
      </c>
      <c r="B156" t="s">
        <v>173</v>
      </c>
      <c r="C156" t="s">
        <v>53</v>
      </c>
      <c r="D156" t="str">
        <f>_xlfn.XLOOKUP(data[[#This Row],[Buyers]],lookup!$G$1:$G$50,lookup!$H$1:$H$50)</f>
        <v>TOM TAILOR SOURCING LTD.</v>
      </c>
      <c r="E156" t="str">
        <f>VLOOKUP(A156,lookup!$D$1:$E$30,2,)</f>
        <v>JKL</v>
      </c>
      <c r="F156" t="str">
        <f t="shared" si="2"/>
        <v>DBLD2TOM TAILOR SOURCING LTD.</v>
      </c>
      <c r="G156" t="s">
        <v>248</v>
      </c>
      <c r="H156" t="s">
        <v>303</v>
      </c>
    </row>
    <row r="157" spans="1:8" hidden="1" x14ac:dyDescent="0.25">
      <c r="A157" t="s">
        <v>297</v>
      </c>
      <c r="B157" t="s">
        <v>125</v>
      </c>
      <c r="C157" t="s">
        <v>54</v>
      </c>
      <c r="D157" t="str">
        <f>_xlfn.XLOOKUP(data[[#This Row],[Buyers]],lookup!$G$1:$G$50,lookup!$H$1:$H$50)</f>
        <v>ITX TRADING SA</v>
      </c>
      <c r="E157" t="str">
        <f>VLOOKUP(A157,lookup!$D$1:$E$30,2,)</f>
        <v>JKL</v>
      </c>
      <c r="F157" t="str">
        <f t="shared" si="2"/>
        <v>DBLE1ITX TRADING SA</v>
      </c>
      <c r="G157" t="s">
        <v>149</v>
      </c>
      <c r="H157" t="s">
        <v>250</v>
      </c>
    </row>
    <row r="158" spans="1:8" hidden="1" x14ac:dyDescent="0.25">
      <c r="A158" t="s">
        <v>297</v>
      </c>
      <c r="B158" t="s">
        <v>162</v>
      </c>
      <c r="C158" t="s">
        <v>55</v>
      </c>
      <c r="D158" t="str">
        <f>_xlfn.XLOOKUP(data[[#This Row],[Buyers]],lookup!$G$1:$G$50,lookup!$H$1:$H$50)</f>
        <v>GUESS EUROPE SAGL</v>
      </c>
      <c r="E158" t="str">
        <f>VLOOKUP(A158,lookup!$D$1:$E$30,2,)</f>
        <v>JKL</v>
      </c>
      <c r="F158" t="str">
        <f t="shared" si="2"/>
        <v>DBLE2GUESS EUROPE SAGL</v>
      </c>
      <c r="G158" t="s">
        <v>251</v>
      </c>
      <c r="H158" t="s">
        <v>304</v>
      </c>
    </row>
    <row r="159" spans="1:8" hidden="1" x14ac:dyDescent="0.25">
      <c r="A159" t="s">
        <v>297</v>
      </c>
      <c r="B159" t="s">
        <v>128</v>
      </c>
      <c r="C159" t="s">
        <v>54</v>
      </c>
      <c r="D159" t="str">
        <f>_xlfn.XLOOKUP(data[[#This Row],[Buyers]],lookup!$G$1:$G$50,lookup!$H$1:$H$50)</f>
        <v>ITX TRADING SA</v>
      </c>
      <c r="E159" t="str">
        <f>VLOOKUP(A159,lookup!$D$1:$E$30,2,)</f>
        <v>JKL</v>
      </c>
      <c r="F159" t="str">
        <f t="shared" si="2"/>
        <v>DBLF1ITX TRADING SA</v>
      </c>
      <c r="G159" t="s">
        <v>149</v>
      </c>
      <c r="H159" t="s">
        <v>250</v>
      </c>
    </row>
    <row r="160" spans="1:8" hidden="1" x14ac:dyDescent="0.25">
      <c r="A160" t="s">
        <v>297</v>
      </c>
      <c r="B160" t="s">
        <v>165</v>
      </c>
      <c r="C160" t="s">
        <v>57</v>
      </c>
      <c r="D160" t="str">
        <f>_xlfn.XLOOKUP(data[[#This Row],[Buyers]],lookup!$G$1:$G$50,lookup!$H$1:$H$50)</f>
        <v>PUMA</v>
      </c>
      <c r="E160" t="str">
        <f>VLOOKUP(A160,lookup!$D$1:$E$30,2,)</f>
        <v>JKL</v>
      </c>
      <c r="F160" t="str">
        <f t="shared" si="2"/>
        <v>DBLF2PUMA</v>
      </c>
      <c r="G160" t="s">
        <v>68</v>
      </c>
      <c r="H160" t="s">
        <v>74</v>
      </c>
    </row>
    <row r="161" spans="1:8" hidden="1" x14ac:dyDescent="0.25">
      <c r="A161" t="s">
        <v>297</v>
      </c>
      <c r="B161" t="s">
        <v>165</v>
      </c>
      <c r="C161" t="s">
        <v>53</v>
      </c>
      <c r="D161" t="str">
        <f>_xlfn.XLOOKUP(data[[#This Row],[Buyers]],lookup!$G$1:$G$50,lookup!$H$1:$H$50)</f>
        <v>TOM TAILOR SOURCING LTD.</v>
      </c>
      <c r="E161" t="str">
        <f>VLOOKUP(A161,lookup!$D$1:$E$30,2,)</f>
        <v>JKL</v>
      </c>
      <c r="F161" t="str">
        <f t="shared" si="2"/>
        <v>DBLF2TOM TAILOR SOURCING LTD.</v>
      </c>
      <c r="G161" t="s">
        <v>69</v>
      </c>
      <c r="H161" t="s">
        <v>305</v>
      </c>
    </row>
    <row r="162" spans="1:8" hidden="1" x14ac:dyDescent="0.25">
      <c r="A162" t="s">
        <v>8</v>
      </c>
      <c r="B162" t="s">
        <v>112</v>
      </c>
      <c r="C162" t="s">
        <v>47</v>
      </c>
      <c r="D162" t="str">
        <f>_xlfn.XLOOKUP(data[[#This Row],[Buyers]],lookup!$G$1:$G$50,lookup!$H$1:$H$50)</f>
        <v>ASDA STORE LTD.</v>
      </c>
      <c r="E162" t="str">
        <f>VLOOKUP(A162,lookup!$D$1:$E$30,2,)</f>
        <v>MFL</v>
      </c>
      <c r="F162" t="str">
        <f t="shared" si="2"/>
        <v>MFLA1ASDA STORE LTD.</v>
      </c>
      <c r="G162" t="s">
        <v>123</v>
      </c>
      <c r="H162" t="s">
        <v>306</v>
      </c>
    </row>
    <row r="163" spans="1:8" hidden="1" x14ac:dyDescent="0.25">
      <c r="A163" t="s">
        <v>8</v>
      </c>
      <c r="B163" t="s">
        <v>153</v>
      </c>
      <c r="C163" t="s">
        <v>47</v>
      </c>
      <c r="D163" t="str">
        <f>_xlfn.XLOOKUP(data[[#This Row],[Buyers]],lookup!$G$1:$G$50,lookup!$H$1:$H$50)</f>
        <v>ASDA STORE LTD.</v>
      </c>
      <c r="E163" t="str">
        <f>VLOOKUP(A163,lookup!$D$1:$E$30,2,)</f>
        <v>MFL</v>
      </c>
      <c r="F163" t="str">
        <f t="shared" si="2"/>
        <v>MFLA2ASDA STORE LTD.</v>
      </c>
      <c r="G163" t="s">
        <v>123</v>
      </c>
      <c r="H163" t="s">
        <v>306</v>
      </c>
    </row>
    <row r="164" spans="1:8" hidden="1" x14ac:dyDescent="0.25">
      <c r="A164" t="s">
        <v>8</v>
      </c>
      <c r="B164" t="s">
        <v>115</v>
      </c>
      <c r="C164" t="s">
        <v>47</v>
      </c>
      <c r="D164" t="str">
        <f>_xlfn.XLOOKUP(data[[#This Row],[Buyers]],lookup!$G$1:$G$50,lookup!$H$1:$H$50)</f>
        <v>ASDA STORE LTD.</v>
      </c>
      <c r="E164" t="str">
        <f>VLOOKUP(A164,lookup!$D$1:$E$30,2,)</f>
        <v>MFL</v>
      </c>
      <c r="F164" t="str">
        <f t="shared" si="2"/>
        <v>MFLB1ASDA STORE LTD.</v>
      </c>
      <c r="G164" t="s">
        <v>123</v>
      </c>
      <c r="H164" t="s">
        <v>306</v>
      </c>
    </row>
    <row r="165" spans="1:8" hidden="1" x14ac:dyDescent="0.25">
      <c r="A165" t="s">
        <v>8</v>
      </c>
      <c r="B165" t="s">
        <v>229</v>
      </c>
      <c r="C165" t="s">
        <v>47</v>
      </c>
      <c r="D165" t="str">
        <f>_xlfn.XLOOKUP(data[[#This Row],[Buyers]],lookup!$G$1:$G$50,lookup!$H$1:$H$50)</f>
        <v>ASDA STORE LTD.</v>
      </c>
      <c r="E165" t="str">
        <f>VLOOKUP(A165,lookup!$D$1:$E$30,2,)</f>
        <v>MFL</v>
      </c>
      <c r="F165" t="str">
        <f t="shared" si="2"/>
        <v>MFLB2ASDA STORE LTD.</v>
      </c>
      <c r="G165" t="s">
        <v>116</v>
      </c>
      <c r="H165" t="s">
        <v>307</v>
      </c>
    </row>
    <row r="166" spans="1:8" hidden="1" x14ac:dyDescent="0.25">
      <c r="A166" t="s">
        <v>8</v>
      </c>
      <c r="B166" t="s">
        <v>118</v>
      </c>
      <c r="C166" t="s">
        <v>60</v>
      </c>
      <c r="D166" t="str">
        <f>_xlfn.XLOOKUP(data[[#This Row],[Buyers]],lookup!$G$1:$G$50,lookup!$H$1:$H$50)</f>
        <v>NEW FRONTIER</v>
      </c>
      <c r="E166" t="str">
        <f>VLOOKUP(A166,lookup!$D$1:$E$30,2,)</f>
        <v>MFL</v>
      </c>
      <c r="F166" t="str">
        <f t="shared" si="2"/>
        <v>MFLC1NEW FRONTIER</v>
      </c>
      <c r="G166" t="s">
        <v>204</v>
      </c>
      <c r="H166" t="s">
        <v>308</v>
      </c>
    </row>
    <row r="167" spans="1:8" hidden="1" x14ac:dyDescent="0.25">
      <c r="A167" t="s">
        <v>8</v>
      </c>
      <c r="B167" t="s">
        <v>119</v>
      </c>
      <c r="C167" t="s">
        <v>47</v>
      </c>
      <c r="D167" t="str">
        <f>_xlfn.XLOOKUP(data[[#This Row],[Buyers]],lookup!$G$1:$G$50,lookup!$H$1:$H$50)</f>
        <v>ASDA STORE LTD.</v>
      </c>
      <c r="E167" t="str">
        <f>VLOOKUP(A167,lookup!$D$1:$E$30,2,)</f>
        <v>MFL</v>
      </c>
      <c r="F167" t="str">
        <f t="shared" si="2"/>
        <v>MFLC2ASDA STORE LTD.</v>
      </c>
      <c r="G167" t="s">
        <v>123</v>
      </c>
      <c r="H167" t="s">
        <v>306</v>
      </c>
    </row>
    <row r="168" spans="1:8" hidden="1" x14ac:dyDescent="0.25">
      <c r="A168" t="s">
        <v>309</v>
      </c>
      <c r="B168" t="s">
        <v>112</v>
      </c>
      <c r="C168" t="s">
        <v>61</v>
      </c>
      <c r="D168" t="str">
        <f>_xlfn.XLOOKUP(data[[#This Row],[Buyers]],lookup!$G$1:$G$50,lookup!$H$1:$H$50)</f>
        <v>VF CORPORATION</v>
      </c>
      <c r="E168" t="str">
        <f>VLOOKUP(A168,lookup!$D$1:$E$30,2,)</f>
        <v>MFL</v>
      </c>
      <c r="F168" t="str">
        <f t="shared" si="2"/>
        <v>MFL-1A1VF CORPORATION</v>
      </c>
      <c r="G168" t="s">
        <v>310</v>
      </c>
      <c r="H168" t="s">
        <v>311</v>
      </c>
    </row>
    <row r="169" spans="1:8" hidden="1" x14ac:dyDescent="0.25">
      <c r="A169" t="s">
        <v>309</v>
      </c>
      <c r="B169" t="s">
        <v>153</v>
      </c>
      <c r="C169" t="s">
        <v>61</v>
      </c>
      <c r="D169" t="str">
        <f>_xlfn.XLOOKUP(data[[#This Row],[Buyers]],lookup!$G$1:$G$50,lookup!$H$1:$H$50)</f>
        <v>VF CORPORATION</v>
      </c>
      <c r="E169" t="str">
        <f>VLOOKUP(A169,lookup!$D$1:$E$30,2,)</f>
        <v>MFL</v>
      </c>
      <c r="F169" t="str">
        <f t="shared" si="2"/>
        <v>MFL-1A2VF CORPORATION</v>
      </c>
      <c r="G169" t="s">
        <v>310</v>
      </c>
      <c r="H169" t="s">
        <v>312</v>
      </c>
    </row>
    <row r="170" spans="1:8" hidden="1" x14ac:dyDescent="0.25">
      <c r="A170" t="s">
        <v>309</v>
      </c>
      <c r="B170" t="s">
        <v>115</v>
      </c>
      <c r="C170" t="s">
        <v>57</v>
      </c>
      <c r="D170" t="str">
        <f>_xlfn.XLOOKUP(data[[#This Row],[Buyers]],lookup!$G$1:$G$50,lookup!$H$1:$H$50)</f>
        <v>PUMA</v>
      </c>
      <c r="E170" t="str">
        <f>VLOOKUP(A170,lookup!$D$1:$E$30,2,)</f>
        <v>MFL</v>
      </c>
      <c r="F170" t="str">
        <f t="shared" si="2"/>
        <v>MFL-1B1PUMA</v>
      </c>
      <c r="G170" t="s">
        <v>68</v>
      </c>
      <c r="H170" t="s">
        <v>100</v>
      </c>
    </row>
    <row r="171" spans="1:8" hidden="1" x14ac:dyDescent="0.25">
      <c r="A171" t="s">
        <v>309</v>
      </c>
      <c r="B171" t="s">
        <v>173</v>
      </c>
      <c r="C171" t="s">
        <v>61</v>
      </c>
      <c r="D171" t="str">
        <f>_xlfn.XLOOKUP(data[[#This Row],[Buyers]],lookup!$G$1:$G$50,lookup!$H$1:$H$50)</f>
        <v>VF CORPORATION</v>
      </c>
      <c r="E171" t="str">
        <f>VLOOKUP(A171,lookup!$D$1:$E$30,2,)</f>
        <v>MFL</v>
      </c>
      <c r="F171" t="str">
        <f t="shared" si="2"/>
        <v>MFL-1D2VF CORPORATION</v>
      </c>
      <c r="G171" t="s">
        <v>313</v>
      </c>
      <c r="H171" t="s">
        <v>311</v>
      </c>
    </row>
    <row r="172" spans="1:8" hidden="1" x14ac:dyDescent="0.25">
      <c r="A172" t="s">
        <v>309</v>
      </c>
      <c r="B172" t="s">
        <v>125</v>
      </c>
      <c r="C172" t="s">
        <v>57</v>
      </c>
      <c r="D172" t="str">
        <f>_xlfn.XLOOKUP(data[[#This Row],[Buyers]],lookup!$G$1:$G$50,lookup!$H$1:$H$50)</f>
        <v>PUMA</v>
      </c>
      <c r="E172" t="str">
        <f>VLOOKUP(A172,lookup!$D$1:$E$30,2,)</f>
        <v>MFL</v>
      </c>
      <c r="F172" t="str">
        <f t="shared" si="2"/>
        <v>MFL-1E1PUMA</v>
      </c>
      <c r="G172" t="s">
        <v>65</v>
      </c>
      <c r="H172" t="s">
        <v>96</v>
      </c>
    </row>
    <row r="173" spans="1:8" hidden="1" x14ac:dyDescent="0.25">
      <c r="A173" t="s">
        <v>309</v>
      </c>
      <c r="B173" t="s">
        <v>125</v>
      </c>
      <c r="C173" t="s">
        <v>61</v>
      </c>
      <c r="D173" t="str">
        <f>_xlfn.XLOOKUP(data[[#This Row],[Buyers]],lookup!$G$1:$G$50,lookup!$H$1:$H$50)</f>
        <v>VF CORPORATION</v>
      </c>
      <c r="E173" t="str">
        <f>VLOOKUP(A173,lookup!$D$1:$E$30,2,)</f>
        <v>MFL</v>
      </c>
      <c r="F173" t="str">
        <f t="shared" si="2"/>
        <v>MFL-1E1VF CORPORATION</v>
      </c>
      <c r="G173" t="s">
        <v>126</v>
      </c>
      <c r="H173" t="s">
        <v>314</v>
      </c>
    </row>
    <row r="174" spans="1:8" hidden="1" x14ac:dyDescent="0.25">
      <c r="A174" t="s">
        <v>309</v>
      </c>
      <c r="B174" t="s">
        <v>128</v>
      </c>
      <c r="C174" t="s">
        <v>61</v>
      </c>
      <c r="D174" t="str">
        <f>_xlfn.XLOOKUP(data[[#This Row],[Buyers]],lookup!$G$1:$G$50,lookup!$H$1:$H$50)</f>
        <v>VF CORPORATION</v>
      </c>
      <c r="E174" t="str">
        <f>VLOOKUP(A174,lookup!$D$1:$E$30,2,)</f>
        <v>MFL</v>
      </c>
      <c r="F174" t="str">
        <f t="shared" si="2"/>
        <v>MFL-1F1VF CORPORATION</v>
      </c>
      <c r="G174" t="s">
        <v>255</v>
      </c>
      <c r="H174" t="s">
        <v>315</v>
      </c>
    </row>
    <row r="175" spans="1:8" hidden="1" x14ac:dyDescent="0.25">
      <c r="A175" t="s">
        <v>309</v>
      </c>
      <c r="B175" t="s">
        <v>131</v>
      </c>
      <c r="C175" t="s">
        <v>61</v>
      </c>
      <c r="D175" t="str">
        <f>_xlfn.XLOOKUP(data[[#This Row],[Buyers]],lookup!$G$1:$G$50,lookup!$H$1:$H$50)</f>
        <v>VF CORPORATION</v>
      </c>
      <c r="E175" t="str">
        <f>VLOOKUP(A175,lookup!$D$1:$E$30,2,)</f>
        <v>MFL</v>
      </c>
      <c r="F175" t="str">
        <f t="shared" si="2"/>
        <v>MFL-1G1VF CORPORATION</v>
      </c>
      <c r="G175" t="s">
        <v>316</v>
      </c>
      <c r="H175" t="s">
        <v>317</v>
      </c>
    </row>
    <row r="176" spans="1:8" hidden="1" x14ac:dyDescent="0.25">
      <c r="A176" t="s">
        <v>309</v>
      </c>
      <c r="B176" t="s">
        <v>146</v>
      </c>
      <c r="C176" t="s">
        <v>61</v>
      </c>
      <c r="D176" t="str">
        <f>_xlfn.XLOOKUP(data[[#This Row],[Buyers]],lookup!$G$1:$G$50,lookup!$H$1:$H$50)</f>
        <v>VF CORPORATION</v>
      </c>
      <c r="E176" t="str">
        <f>VLOOKUP(A176,lookup!$D$1:$E$30,2,)</f>
        <v>MFL</v>
      </c>
      <c r="F176" t="str">
        <f t="shared" si="2"/>
        <v>MFL-1H1VF CORPORATION</v>
      </c>
      <c r="G176" t="s">
        <v>271</v>
      </c>
      <c r="H176" t="s">
        <v>318</v>
      </c>
    </row>
    <row r="177" spans="1:8" hidden="1" x14ac:dyDescent="0.25">
      <c r="A177" t="s">
        <v>309</v>
      </c>
      <c r="B177" t="s">
        <v>148</v>
      </c>
      <c r="C177" t="s">
        <v>61</v>
      </c>
      <c r="D177" t="str">
        <f>_xlfn.XLOOKUP(data[[#This Row],[Buyers]],lookup!$G$1:$G$50,lookup!$H$1:$H$50)</f>
        <v>VF CORPORATION</v>
      </c>
      <c r="E177" t="str">
        <f>VLOOKUP(A177,lookup!$D$1:$E$30,2,)</f>
        <v>MFL</v>
      </c>
      <c r="F177" t="str">
        <f t="shared" si="2"/>
        <v>MFL-1H2VF CORPORATION</v>
      </c>
      <c r="G177" t="s">
        <v>319</v>
      </c>
      <c r="H177" t="s">
        <v>320</v>
      </c>
    </row>
    <row r="178" spans="1:8" hidden="1" x14ac:dyDescent="0.25">
      <c r="A178" t="s">
        <v>321</v>
      </c>
      <c r="B178" t="s">
        <v>112</v>
      </c>
      <c r="C178" t="s">
        <v>61</v>
      </c>
      <c r="D178" t="str">
        <f>_xlfn.XLOOKUP(data[[#This Row],[Buyers]],lookup!$G$1:$G$50,lookup!$H$1:$H$50)</f>
        <v>VF CORPORATION</v>
      </c>
      <c r="E178" t="str">
        <f>VLOOKUP(A178,lookup!$D$1:$E$30,2,)</f>
        <v>MFL</v>
      </c>
      <c r="F178" t="str">
        <f t="shared" si="2"/>
        <v>MFL-2A1VF CORPORATION</v>
      </c>
      <c r="G178" t="s">
        <v>310</v>
      </c>
      <c r="H178" t="s">
        <v>312</v>
      </c>
    </row>
    <row r="179" spans="1:8" hidden="1" x14ac:dyDescent="0.25">
      <c r="A179" t="s">
        <v>321</v>
      </c>
      <c r="B179" t="s">
        <v>153</v>
      </c>
      <c r="C179" t="s">
        <v>61</v>
      </c>
      <c r="D179" t="str">
        <f>_xlfn.XLOOKUP(data[[#This Row],[Buyers]],lookup!$G$1:$G$50,lookup!$H$1:$H$50)</f>
        <v>VF CORPORATION</v>
      </c>
      <c r="E179" t="str">
        <f>VLOOKUP(A179,lookup!$D$1:$E$30,2,)</f>
        <v>MFL</v>
      </c>
      <c r="F179" t="str">
        <f t="shared" si="2"/>
        <v>MFL-2A2VF CORPORATION</v>
      </c>
      <c r="G179" t="s">
        <v>322</v>
      </c>
      <c r="H179" t="s">
        <v>323</v>
      </c>
    </row>
    <row r="180" spans="1:8" hidden="1" x14ac:dyDescent="0.25">
      <c r="A180" t="s">
        <v>321</v>
      </c>
      <c r="B180" t="s">
        <v>115</v>
      </c>
      <c r="C180" t="s">
        <v>61</v>
      </c>
      <c r="D180" t="str">
        <f>_xlfn.XLOOKUP(data[[#This Row],[Buyers]],lookup!$G$1:$G$50,lookup!$H$1:$H$50)</f>
        <v>VF CORPORATION</v>
      </c>
      <c r="E180" t="str">
        <f>VLOOKUP(A180,lookup!$D$1:$E$30,2,)</f>
        <v>MFL</v>
      </c>
      <c r="F180" t="str">
        <f t="shared" si="2"/>
        <v>MFL-2B1VF CORPORATION</v>
      </c>
      <c r="G180" t="s">
        <v>174</v>
      </c>
      <c r="H180" t="s">
        <v>324</v>
      </c>
    </row>
    <row r="181" spans="1:8" hidden="1" x14ac:dyDescent="0.25">
      <c r="A181" t="s">
        <v>321</v>
      </c>
      <c r="B181" t="s">
        <v>173</v>
      </c>
      <c r="C181" t="s">
        <v>47</v>
      </c>
      <c r="D181" t="str">
        <f>_xlfn.XLOOKUP(data[[#This Row],[Buyers]],lookup!$G$1:$G$50,lookup!$H$1:$H$50)</f>
        <v>ASDA STORE LTD.</v>
      </c>
      <c r="E181" t="str">
        <f>VLOOKUP(A181,lookup!$D$1:$E$30,2,)</f>
        <v>MFL</v>
      </c>
      <c r="F181" t="str">
        <f t="shared" si="2"/>
        <v>MFL-2D2ASDA STORE LTD.</v>
      </c>
      <c r="G181" t="s">
        <v>116</v>
      </c>
      <c r="H181" t="s">
        <v>325</v>
      </c>
    </row>
    <row r="182" spans="1:8" hidden="1" x14ac:dyDescent="0.25">
      <c r="A182" t="s">
        <v>321</v>
      </c>
      <c r="B182" t="s">
        <v>125</v>
      </c>
      <c r="C182" t="s">
        <v>61</v>
      </c>
      <c r="D182" t="str">
        <f>_xlfn.XLOOKUP(data[[#This Row],[Buyers]],lookup!$G$1:$G$50,lookup!$H$1:$H$50)</f>
        <v>VF CORPORATION</v>
      </c>
      <c r="E182" t="str">
        <f>VLOOKUP(A182,lookup!$D$1:$E$30,2,)</f>
        <v>MFL</v>
      </c>
      <c r="F182" t="str">
        <f t="shared" si="2"/>
        <v>MFL-2E1VF CORPORATION</v>
      </c>
      <c r="G182" t="s">
        <v>326</v>
      </c>
      <c r="H182" t="s">
        <v>327</v>
      </c>
    </row>
    <row r="183" spans="1:8" hidden="1" x14ac:dyDescent="0.25">
      <c r="A183" t="s">
        <v>321</v>
      </c>
      <c r="B183" t="s">
        <v>128</v>
      </c>
      <c r="C183" t="s">
        <v>60</v>
      </c>
      <c r="D183" t="str">
        <f>_xlfn.XLOOKUP(data[[#This Row],[Buyers]],lookup!$G$1:$G$50,lookup!$H$1:$H$50)</f>
        <v>NEW FRONTIER</v>
      </c>
      <c r="E183" t="str">
        <f>VLOOKUP(A183,lookup!$D$1:$E$30,2,)</f>
        <v>MFL</v>
      </c>
      <c r="F183" t="str">
        <f t="shared" si="2"/>
        <v>MFL-2F1NEW FRONTIER</v>
      </c>
      <c r="G183" t="s">
        <v>257</v>
      </c>
      <c r="H183" t="s">
        <v>328</v>
      </c>
    </row>
    <row r="184" spans="1:8" hidden="1" x14ac:dyDescent="0.25">
      <c r="A184" t="s">
        <v>321</v>
      </c>
      <c r="B184" t="s">
        <v>131</v>
      </c>
      <c r="C184" t="s">
        <v>61</v>
      </c>
      <c r="D184" t="str">
        <f>_xlfn.XLOOKUP(data[[#This Row],[Buyers]],lookup!$G$1:$G$50,lookup!$H$1:$H$50)</f>
        <v>VF CORPORATION</v>
      </c>
      <c r="E184" t="str">
        <f>VLOOKUP(A184,lookup!$D$1:$E$30,2,)</f>
        <v>MFL</v>
      </c>
      <c r="F184" t="str">
        <f t="shared" si="2"/>
        <v>MFL-2G1VF CORPORATION</v>
      </c>
      <c r="G184" t="s">
        <v>132</v>
      </c>
      <c r="H184" t="s">
        <v>329</v>
      </c>
    </row>
    <row r="185" spans="1:8" hidden="1" x14ac:dyDescent="0.25">
      <c r="A185" t="s">
        <v>321</v>
      </c>
      <c r="B185" t="s">
        <v>146</v>
      </c>
      <c r="C185" t="s">
        <v>57</v>
      </c>
      <c r="D185" t="str">
        <f>_xlfn.XLOOKUP(data[[#This Row],[Buyers]],lookup!$G$1:$G$50,lookup!$H$1:$H$50)</f>
        <v>PUMA</v>
      </c>
      <c r="E185" t="str">
        <f>VLOOKUP(A185,lookup!$D$1:$E$30,2,)</f>
        <v>MFL</v>
      </c>
      <c r="F185" t="str">
        <f t="shared" si="2"/>
        <v>MFL-2H1PUMA</v>
      </c>
      <c r="G185" t="s">
        <v>68</v>
      </c>
      <c r="H185" t="s">
        <v>101</v>
      </c>
    </row>
    <row r="186" spans="1:8" hidden="1" x14ac:dyDescent="0.25">
      <c r="A186" t="s">
        <v>321</v>
      </c>
      <c r="B186" t="s">
        <v>148</v>
      </c>
      <c r="C186" t="s">
        <v>61</v>
      </c>
      <c r="D186" t="str">
        <f>_xlfn.XLOOKUP(data[[#This Row],[Buyers]],lookup!$G$1:$G$50,lookup!$H$1:$H$50)</f>
        <v>VF CORPORATION</v>
      </c>
      <c r="E186" t="str">
        <f>VLOOKUP(A186,lookup!$D$1:$E$30,2,)</f>
        <v>MFL</v>
      </c>
      <c r="F186" t="str">
        <f t="shared" si="2"/>
        <v>MFL-2H2VF CORPORATION</v>
      </c>
      <c r="G186" t="s">
        <v>255</v>
      </c>
      <c r="H186" t="s">
        <v>330</v>
      </c>
    </row>
    <row r="187" spans="1:8" hidden="1" x14ac:dyDescent="0.25">
      <c r="A187" t="s">
        <v>331</v>
      </c>
      <c r="B187" t="s">
        <v>112</v>
      </c>
      <c r="C187" t="s">
        <v>61</v>
      </c>
      <c r="D187" t="str">
        <f>_xlfn.XLOOKUP(data[[#This Row],[Buyers]],lookup!$G$1:$G$50,lookup!$H$1:$H$50)</f>
        <v>VF CORPORATION</v>
      </c>
      <c r="E187" t="str">
        <f>VLOOKUP(A187,lookup!$D$1:$E$30,2,)</f>
        <v>MFL</v>
      </c>
      <c r="F187" t="str">
        <f t="shared" si="2"/>
        <v>MFL-3A1VF CORPORATION</v>
      </c>
      <c r="G187" t="s">
        <v>132</v>
      </c>
      <c r="H187" t="s">
        <v>332</v>
      </c>
    </row>
    <row r="188" spans="1:8" hidden="1" x14ac:dyDescent="0.25">
      <c r="A188" t="s">
        <v>331</v>
      </c>
      <c r="B188" t="s">
        <v>153</v>
      </c>
      <c r="C188" t="s">
        <v>61</v>
      </c>
      <c r="D188" t="str">
        <f>_xlfn.XLOOKUP(data[[#This Row],[Buyers]],lookup!$G$1:$G$50,lookup!$H$1:$H$50)</f>
        <v>VF CORPORATION</v>
      </c>
      <c r="E188" t="str">
        <f>VLOOKUP(A188,lookup!$D$1:$E$30,2,)</f>
        <v>MFL</v>
      </c>
      <c r="F188" t="str">
        <f t="shared" si="2"/>
        <v>MFL-3A2VF CORPORATION</v>
      </c>
      <c r="G188" t="s">
        <v>132</v>
      </c>
      <c r="H188" t="s">
        <v>333</v>
      </c>
    </row>
    <row r="189" spans="1:8" hidden="1" x14ac:dyDescent="0.25">
      <c r="A189" t="s">
        <v>331</v>
      </c>
      <c r="B189" t="s">
        <v>115</v>
      </c>
      <c r="C189" t="s">
        <v>57</v>
      </c>
      <c r="D189" t="str">
        <f>_xlfn.XLOOKUP(data[[#This Row],[Buyers]],lookup!$G$1:$G$50,lookup!$H$1:$H$50)</f>
        <v>PUMA</v>
      </c>
      <c r="E189" t="str">
        <f>VLOOKUP(A189,lookup!$D$1:$E$30,2,)</f>
        <v>MFL</v>
      </c>
      <c r="F189" t="str">
        <f t="shared" si="2"/>
        <v>MFL-3B1PUMA</v>
      </c>
      <c r="G189" t="s">
        <v>68</v>
      </c>
      <c r="H189" t="s">
        <v>334</v>
      </c>
    </row>
    <row r="190" spans="1:8" hidden="1" x14ac:dyDescent="0.25">
      <c r="A190" t="s">
        <v>331</v>
      </c>
      <c r="B190" t="s">
        <v>118</v>
      </c>
      <c r="C190" t="s">
        <v>61</v>
      </c>
      <c r="D190" t="str">
        <f>_xlfn.XLOOKUP(data[[#This Row],[Buyers]],lookup!$G$1:$G$50,lookup!$H$1:$H$50)</f>
        <v>VF CORPORATION</v>
      </c>
      <c r="E190" t="str">
        <f>VLOOKUP(A190,lookup!$D$1:$E$30,2,)</f>
        <v>MFL</v>
      </c>
      <c r="F190" t="str">
        <f t="shared" si="2"/>
        <v>MFL-3C1VF CORPORATION</v>
      </c>
      <c r="G190" t="s">
        <v>319</v>
      </c>
      <c r="H190" t="s">
        <v>335</v>
      </c>
    </row>
    <row r="191" spans="1:8" hidden="1" x14ac:dyDescent="0.25">
      <c r="A191" t="s">
        <v>331</v>
      </c>
      <c r="B191" t="s">
        <v>122</v>
      </c>
      <c r="C191" t="s">
        <v>57</v>
      </c>
      <c r="D191" t="str">
        <f>_xlfn.XLOOKUP(data[[#This Row],[Buyers]],lookup!$G$1:$G$50,lookup!$H$1:$H$50)</f>
        <v>PUMA</v>
      </c>
      <c r="E191" t="str">
        <f>VLOOKUP(A191,lookup!$D$1:$E$30,2,)</f>
        <v>MFL</v>
      </c>
      <c r="F191" t="str">
        <f t="shared" si="2"/>
        <v>MFL-3D1PUMA</v>
      </c>
      <c r="G191" t="s">
        <v>69</v>
      </c>
      <c r="H191" t="s">
        <v>99</v>
      </c>
    </row>
    <row r="192" spans="1:8" hidden="1" x14ac:dyDescent="0.25">
      <c r="A192" t="s">
        <v>331</v>
      </c>
      <c r="B192" t="s">
        <v>122</v>
      </c>
      <c r="C192" t="s">
        <v>61</v>
      </c>
      <c r="D192" t="str">
        <f>_xlfn.XLOOKUP(data[[#This Row],[Buyers]],lookup!$G$1:$G$50,lookup!$H$1:$H$50)</f>
        <v>VF CORPORATION</v>
      </c>
      <c r="E192" t="str">
        <f>VLOOKUP(A192,lookup!$D$1:$E$30,2,)</f>
        <v>MFL</v>
      </c>
      <c r="F192" t="str">
        <f t="shared" si="2"/>
        <v>MFL-3D1VF CORPORATION</v>
      </c>
      <c r="G192" t="s">
        <v>322</v>
      </c>
      <c r="H192" t="s">
        <v>336</v>
      </c>
    </row>
    <row r="193" spans="1:8" hidden="1" x14ac:dyDescent="0.25">
      <c r="A193" t="s">
        <v>331</v>
      </c>
      <c r="B193" t="s">
        <v>125</v>
      </c>
      <c r="C193" t="s">
        <v>61</v>
      </c>
      <c r="D193" t="str">
        <f>_xlfn.XLOOKUP(data[[#This Row],[Buyers]],lookup!$G$1:$G$50,lookup!$H$1:$H$50)</f>
        <v>VF CORPORATION</v>
      </c>
      <c r="E193" t="str">
        <f>VLOOKUP(A193,lookup!$D$1:$E$30,2,)</f>
        <v>MFL</v>
      </c>
      <c r="F193" t="str">
        <f t="shared" si="2"/>
        <v>MFL-3E1VF CORPORATION</v>
      </c>
      <c r="G193" t="s">
        <v>310</v>
      </c>
      <c r="H193" t="s">
        <v>312</v>
      </c>
    </row>
    <row r="194" spans="1:8" hidden="1" x14ac:dyDescent="0.25">
      <c r="A194" t="s">
        <v>331</v>
      </c>
      <c r="B194" t="s">
        <v>128</v>
      </c>
      <c r="C194" t="s">
        <v>57</v>
      </c>
      <c r="D194" t="str">
        <f>_xlfn.XLOOKUP(data[[#This Row],[Buyers]],lookup!$G$1:$G$50,lookup!$H$1:$H$50)</f>
        <v>PUMA</v>
      </c>
      <c r="E194" t="str">
        <f>VLOOKUP(A194,lookup!$D$1:$E$30,2,)</f>
        <v>MFL</v>
      </c>
      <c r="F194" t="str">
        <f t="shared" ref="F194:F257" si="3">_xlfn.CONCAT(A194,B194,D194)</f>
        <v>MFL-3F1PUMA</v>
      </c>
      <c r="G194" t="s">
        <v>67</v>
      </c>
      <c r="H194" t="s">
        <v>97</v>
      </c>
    </row>
    <row r="195" spans="1:8" hidden="1" x14ac:dyDescent="0.25">
      <c r="A195" t="s">
        <v>331</v>
      </c>
      <c r="B195" t="s">
        <v>128</v>
      </c>
      <c r="C195" t="s">
        <v>61</v>
      </c>
      <c r="D195" t="str">
        <f>_xlfn.XLOOKUP(data[[#This Row],[Buyers]],lookup!$G$1:$G$50,lookup!$H$1:$H$50)</f>
        <v>VF CORPORATION</v>
      </c>
      <c r="E195" t="str">
        <f>VLOOKUP(A195,lookup!$D$1:$E$30,2,)</f>
        <v>MFL</v>
      </c>
      <c r="F195" t="str">
        <f t="shared" si="3"/>
        <v>MFL-3F1VF CORPORATION</v>
      </c>
      <c r="G195" t="s">
        <v>319</v>
      </c>
      <c r="H195" t="s">
        <v>337</v>
      </c>
    </row>
    <row r="196" spans="1:8" hidden="1" x14ac:dyDescent="0.25">
      <c r="A196" t="s">
        <v>331</v>
      </c>
      <c r="B196" t="s">
        <v>146</v>
      </c>
      <c r="C196" t="s">
        <v>61</v>
      </c>
      <c r="D196" t="str">
        <f>_xlfn.XLOOKUP(data[[#This Row],[Buyers]],lookup!$G$1:$G$50,lookup!$H$1:$H$50)</f>
        <v>VF CORPORATION</v>
      </c>
      <c r="E196" t="str">
        <f>VLOOKUP(A196,lookup!$D$1:$E$30,2,)</f>
        <v>MFL</v>
      </c>
      <c r="F196" t="str">
        <f t="shared" si="3"/>
        <v>MFL-3H1VF CORPORATION</v>
      </c>
      <c r="G196" t="s">
        <v>319</v>
      </c>
      <c r="H196" t="s">
        <v>338</v>
      </c>
    </row>
    <row r="197" spans="1:8" hidden="1" x14ac:dyDescent="0.25">
      <c r="A197" t="s">
        <v>339</v>
      </c>
      <c r="B197" t="s">
        <v>229</v>
      </c>
      <c r="C197" t="s">
        <v>61</v>
      </c>
      <c r="D197" t="str">
        <f>_xlfn.XLOOKUP(data[[#This Row],[Buyers]],lookup!$G$1:$G$50,lookup!$H$1:$H$50)</f>
        <v>VF CORPORATION</v>
      </c>
      <c r="E197" t="str">
        <f>VLOOKUP(A197,lookup!$D$1:$E$30,2,)</f>
        <v>MFL</v>
      </c>
      <c r="F197" t="str">
        <f t="shared" si="3"/>
        <v>MFL-4B2VF CORPORATION</v>
      </c>
      <c r="G197" t="s">
        <v>132</v>
      </c>
      <c r="H197" t="s">
        <v>340</v>
      </c>
    </row>
    <row r="198" spans="1:8" hidden="1" x14ac:dyDescent="0.25">
      <c r="A198" t="s">
        <v>339</v>
      </c>
      <c r="B198" t="s">
        <v>119</v>
      </c>
      <c r="C198" t="s">
        <v>61</v>
      </c>
      <c r="D198" t="str">
        <f>_xlfn.XLOOKUP(data[[#This Row],[Buyers]],lookup!$G$1:$G$50,lookup!$H$1:$H$50)</f>
        <v>VF CORPORATION</v>
      </c>
      <c r="E198" t="str">
        <f>VLOOKUP(A198,lookup!$D$1:$E$30,2,)</f>
        <v>MFL</v>
      </c>
      <c r="F198" t="str">
        <f t="shared" si="3"/>
        <v>MFL-4C2VF CORPORATION</v>
      </c>
      <c r="G198" t="s">
        <v>126</v>
      </c>
      <c r="H198" t="s">
        <v>312</v>
      </c>
    </row>
    <row r="199" spans="1:8" hidden="1" x14ac:dyDescent="0.25">
      <c r="A199" t="s">
        <v>339</v>
      </c>
      <c r="B199" t="s">
        <v>125</v>
      </c>
      <c r="C199" t="s">
        <v>57</v>
      </c>
      <c r="D199" t="str">
        <f>_xlfn.XLOOKUP(data[[#This Row],[Buyers]],lookup!$G$1:$G$50,lookup!$H$1:$H$50)</f>
        <v>PUMA</v>
      </c>
      <c r="E199" t="str">
        <f>VLOOKUP(A199,lookup!$D$1:$E$30,2,)</f>
        <v>MFL</v>
      </c>
      <c r="F199" t="str">
        <f t="shared" si="3"/>
        <v>MFL-4E1PUMA</v>
      </c>
      <c r="G199" t="s">
        <v>67</v>
      </c>
      <c r="H199" t="s">
        <v>98</v>
      </c>
    </row>
    <row r="200" spans="1:8" hidden="1" x14ac:dyDescent="0.25">
      <c r="A200" t="s">
        <v>339</v>
      </c>
      <c r="B200" t="s">
        <v>128</v>
      </c>
      <c r="C200" t="s">
        <v>57</v>
      </c>
      <c r="D200" t="str">
        <f>_xlfn.XLOOKUP(data[[#This Row],[Buyers]],lookup!$G$1:$G$50,lookup!$H$1:$H$50)</f>
        <v>PUMA</v>
      </c>
      <c r="E200" t="str">
        <f>VLOOKUP(A200,lookup!$D$1:$E$30,2,)</f>
        <v>MFL</v>
      </c>
      <c r="F200" t="str">
        <f t="shared" si="3"/>
        <v>MFL-4F1PUMA</v>
      </c>
      <c r="G200" t="s">
        <v>67</v>
      </c>
      <c r="H200" t="s">
        <v>98</v>
      </c>
    </row>
    <row r="201" spans="1:8" hidden="1" x14ac:dyDescent="0.25">
      <c r="A201" t="s">
        <v>339</v>
      </c>
      <c r="B201" t="s">
        <v>131</v>
      </c>
      <c r="C201" t="s">
        <v>61</v>
      </c>
      <c r="D201" t="str">
        <f>_xlfn.XLOOKUP(data[[#This Row],[Buyers]],lookup!$G$1:$G$50,lookup!$H$1:$H$50)</f>
        <v>VF CORPORATION</v>
      </c>
      <c r="E201" t="str">
        <f>VLOOKUP(A201,lookup!$D$1:$E$30,2,)</f>
        <v>MFL</v>
      </c>
      <c r="F201" t="str">
        <f t="shared" si="3"/>
        <v>MFL-4G1VF CORPORATION</v>
      </c>
      <c r="G201" t="s">
        <v>255</v>
      </c>
      <c r="H201" t="s">
        <v>341</v>
      </c>
    </row>
    <row r="202" spans="1:8" hidden="1" x14ac:dyDescent="0.25">
      <c r="A202" t="s">
        <v>339</v>
      </c>
      <c r="B202" t="s">
        <v>134</v>
      </c>
      <c r="C202" t="s">
        <v>61</v>
      </c>
      <c r="D202" t="str">
        <f>_xlfn.XLOOKUP(data[[#This Row],[Buyers]],lookup!$G$1:$G$50,lookup!$H$1:$H$50)</f>
        <v>VF CORPORATION</v>
      </c>
      <c r="E202" t="str">
        <f>VLOOKUP(A202,lookup!$D$1:$E$30,2,)</f>
        <v>MFL</v>
      </c>
      <c r="F202" t="str">
        <f t="shared" si="3"/>
        <v>MFL-4G2VF CORPORATION</v>
      </c>
      <c r="G202" t="s">
        <v>132</v>
      </c>
      <c r="H202" t="s">
        <v>342</v>
      </c>
    </row>
    <row r="203" spans="1:8" hidden="1" x14ac:dyDescent="0.25">
      <c r="A203" t="s">
        <v>339</v>
      </c>
      <c r="B203" t="s">
        <v>146</v>
      </c>
      <c r="C203" t="s">
        <v>57</v>
      </c>
      <c r="D203" t="str">
        <f>_xlfn.XLOOKUP(data[[#This Row],[Buyers]],lookup!$G$1:$G$50,lookup!$H$1:$H$50)</f>
        <v>PUMA</v>
      </c>
      <c r="E203" t="str">
        <f>VLOOKUP(A203,lookup!$D$1:$E$30,2,)</f>
        <v>MFL</v>
      </c>
      <c r="F203" t="str">
        <f t="shared" si="3"/>
        <v>MFL-4H1PUMA</v>
      </c>
      <c r="G203" t="s">
        <v>69</v>
      </c>
      <c r="H203" t="s">
        <v>102</v>
      </c>
    </row>
    <row r="204" spans="1:8" hidden="1" x14ac:dyDescent="0.25">
      <c r="A204" t="s">
        <v>339</v>
      </c>
      <c r="B204" t="s">
        <v>148</v>
      </c>
      <c r="C204" t="s">
        <v>61</v>
      </c>
      <c r="D204" t="str">
        <f>_xlfn.XLOOKUP(data[[#This Row],[Buyers]],lookup!$G$1:$G$50,lookup!$H$1:$H$50)</f>
        <v>VF CORPORATION</v>
      </c>
      <c r="E204" t="str">
        <f>VLOOKUP(A204,lookup!$D$1:$E$30,2,)</f>
        <v>MFL</v>
      </c>
      <c r="F204" t="str">
        <f t="shared" si="3"/>
        <v>MFL-4H2VF CORPORATION</v>
      </c>
      <c r="G204" t="s">
        <v>319</v>
      </c>
      <c r="H204" t="s">
        <v>343</v>
      </c>
    </row>
    <row r="205" spans="1:8" hidden="1" x14ac:dyDescent="0.25">
      <c r="A205" t="s">
        <v>344</v>
      </c>
      <c r="B205" t="s">
        <v>189</v>
      </c>
      <c r="C205" t="s">
        <v>49</v>
      </c>
      <c r="D205" t="str">
        <f>_xlfn.XLOOKUP(data[[#This Row],[Buyers]],lookup!$G$1:$G$50,lookup!$H$1:$H$50)</f>
        <v>H &amp; M HENNES &amp; MAURITAZ GBC AB</v>
      </c>
      <c r="E205" t="str">
        <f>VLOOKUP(A205,lookup!$D$1:$E$30,2,)</f>
        <v>FFL2</v>
      </c>
      <c r="F205" t="str">
        <f t="shared" si="3"/>
        <v>FFL2-1AH &amp; M HENNES &amp; MAURITAZ GBC AB</v>
      </c>
      <c r="G205" t="s">
        <v>132</v>
      </c>
      <c r="H205" t="s">
        <v>345</v>
      </c>
    </row>
    <row r="206" spans="1:8" hidden="1" x14ac:dyDescent="0.25">
      <c r="A206" t="s">
        <v>344</v>
      </c>
      <c r="B206" t="s">
        <v>190</v>
      </c>
      <c r="C206" t="s">
        <v>49</v>
      </c>
      <c r="D206" t="str">
        <f>_xlfn.XLOOKUP(data[[#This Row],[Buyers]],lookup!$G$1:$G$50,lookup!$H$1:$H$50)</f>
        <v>H &amp; M HENNES &amp; MAURITAZ GBC AB</v>
      </c>
      <c r="E206" t="str">
        <f>VLOOKUP(A206,lookup!$D$1:$E$30,2,)</f>
        <v>FFL2</v>
      </c>
      <c r="F206" t="str">
        <f t="shared" si="3"/>
        <v>FFL2-1BH &amp; M HENNES &amp; MAURITAZ GBC AB</v>
      </c>
      <c r="G206" t="s">
        <v>116</v>
      </c>
      <c r="H206" t="s">
        <v>346</v>
      </c>
    </row>
    <row r="207" spans="1:8" hidden="1" x14ac:dyDescent="0.25">
      <c r="A207" t="s">
        <v>344</v>
      </c>
      <c r="B207" t="s">
        <v>191</v>
      </c>
      <c r="C207" t="s">
        <v>49</v>
      </c>
      <c r="D207" t="str">
        <f>_xlfn.XLOOKUP(data[[#This Row],[Buyers]],lookup!$G$1:$G$50,lookup!$H$1:$H$50)</f>
        <v>H &amp; M HENNES &amp; MAURITAZ GBC AB</v>
      </c>
      <c r="E207" t="str">
        <f>VLOOKUP(A207,lookup!$D$1:$E$30,2,)</f>
        <v>FFL2</v>
      </c>
      <c r="F207" t="str">
        <f t="shared" si="3"/>
        <v>FFL2-1CH &amp; M HENNES &amp; MAURITAZ GBC AB</v>
      </c>
      <c r="G207" t="s">
        <v>139</v>
      </c>
      <c r="H207" t="s">
        <v>347</v>
      </c>
    </row>
    <row r="208" spans="1:8" hidden="1" x14ac:dyDescent="0.25">
      <c r="A208" t="s">
        <v>344</v>
      </c>
      <c r="B208" t="s">
        <v>348</v>
      </c>
      <c r="C208" t="s">
        <v>49</v>
      </c>
      <c r="D208" t="str">
        <f>_xlfn.XLOOKUP(data[[#This Row],[Buyers]],lookup!$G$1:$G$50,lookup!$H$1:$H$50)</f>
        <v>H &amp; M HENNES &amp; MAURITAZ GBC AB</v>
      </c>
      <c r="E208" t="str">
        <f>VLOOKUP(A208,lookup!$D$1:$E$30,2,)</f>
        <v>FFL2</v>
      </c>
      <c r="F208" t="str">
        <f t="shared" si="3"/>
        <v>FFL2-1DH &amp; M HENNES &amp; MAURITAZ GBC AB</v>
      </c>
      <c r="G208" t="s">
        <v>132</v>
      </c>
      <c r="H208" t="s">
        <v>347</v>
      </c>
    </row>
    <row r="209" spans="1:8" hidden="1" x14ac:dyDescent="0.25">
      <c r="A209" t="s">
        <v>344</v>
      </c>
      <c r="B209" t="s">
        <v>192</v>
      </c>
      <c r="C209" t="s">
        <v>49</v>
      </c>
      <c r="D209" t="str">
        <f>_xlfn.XLOOKUP(data[[#This Row],[Buyers]],lookup!$G$1:$G$50,lookup!$H$1:$H$50)</f>
        <v>H &amp; M HENNES &amp; MAURITAZ GBC AB</v>
      </c>
      <c r="E209" t="str">
        <f>VLOOKUP(A209,lookup!$D$1:$E$30,2,)</f>
        <v>FFL2</v>
      </c>
      <c r="F209" t="str">
        <f t="shared" si="3"/>
        <v>FFL2-1EH &amp; M HENNES &amp; MAURITAZ GBC AB</v>
      </c>
      <c r="G209" t="s">
        <v>144</v>
      </c>
      <c r="H209" t="s">
        <v>349</v>
      </c>
    </row>
    <row r="210" spans="1:8" hidden="1" x14ac:dyDescent="0.25">
      <c r="A210" t="s">
        <v>344</v>
      </c>
      <c r="B210" t="s">
        <v>194</v>
      </c>
      <c r="C210" t="s">
        <v>49</v>
      </c>
      <c r="D210" t="str">
        <f>_xlfn.XLOOKUP(data[[#This Row],[Buyers]],lookup!$G$1:$G$50,lookup!$H$1:$H$50)</f>
        <v>H &amp; M HENNES &amp; MAURITAZ GBC AB</v>
      </c>
      <c r="E210" t="str">
        <f>VLOOKUP(A210,lookup!$D$1:$E$30,2,)</f>
        <v>FFL2</v>
      </c>
      <c r="F210" t="str">
        <f t="shared" si="3"/>
        <v>FFL2-1FH &amp; M HENNES &amp; MAURITAZ GBC AB</v>
      </c>
      <c r="G210" t="s">
        <v>139</v>
      </c>
      <c r="H210" t="s">
        <v>350</v>
      </c>
    </row>
    <row r="211" spans="1:8" hidden="1" x14ac:dyDescent="0.25">
      <c r="A211" t="s">
        <v>344</v>
      </c>
      <c r="B211" t="s">
        <v>196</v>
      </c>
      <c r="C211" t="s">
        <v>49</v>
      </c>
      <c r="D211" t="str">
        <f>_xlfn.XLOOKUP(data[[#This Row],[Buyers]],lookup!$G$1:$G$50,lookup!$H$1:$H$50)</f>
        <v>H &amp; M HENNES &amp; MAURITAZ GBC AB</v>
      </c>
      <c r="E211" t="str">
        <f>VLOOKUP(A211,lookup!$D$1:$E$30,2,)</f>
        <v>FFL2</v>
      </c>
      <c r="F211" t="str">
        <f t="shared" si="3"/>
        <v>FFL2-1GH &amp; M HENNES &amp; MAURITAZ GBC AB</v>
      </c>
      <c r="G211" t="s">
        <v>144</v>
      </c>
      <c r="H211" t="s">
        <v>349</v>
      </c>
    </row>
    <row r="212" spans="1:8" hidden="1" x14ac:dyDescent="0.25">
      <c r="A212" t="s">
        <v>344</v>
      </c>
      <c r="B212" t="s">
        <v>351</v>
      </c>
      <c r="C212" t="s">
        <v>46</v>
      </c>
      <c r="D212" t="str">
        <f>_xlfn.XLOOKUP(data[[#This Row],[Buyers]],lookup!$G$1:$G$50,lookup!$H$1:$H$50)</f>
        <v>C &amp; A BUYING GMBH &amp; CO. KG</v>
      </c>
      <c r="E212" t="str">
        <f>VLOOKUP(A212,lookup!$D$1:$E$30,2,)</f>
        <v>FFL2</v>
      </c>
      <c r="F212" t="str">
        <f t="shared" si="3"/>
        <v>FFL2-1HC &amp; A BUYING GMBH &amp; CO. KG</v>
      </c>
      <c r="G212" t="s">
        <v>137</v>
      </c>
      <c r="H212" t="s">
        <v>352</v>
      </c>
    </row>
    <row r="213" spans="1:8" hidden="1" x14ac:dyDescent="0.25">
      <c r="A213" t="s">
        <v>344</v>
      </c>
      <c r="B213" t="s">
        <v>353</v>
      </c>
      <c r="C213" t="s">
        <v>49</v>
      </c>
      <c r="D213" t="str">
        <f>_xlfn.XLOOKUP(data[[#This Row],[Buyers]],lookup!$G$1:$G$50,lookup!$H$1:$H$50)</f>
        <v>H &amp; M HENNES &amp; MAURITAZ GBC AB</v>
      </c>
      <c r="E213" t="str">
        <f>VLOOKUP(A213,lookup!$D$1:$E$30,2,)</f>
        <v>FFL2</v>
      </c>
      <c r="F213" t="str">
        <f t="shared" si="3"/>
        <v>FFL2-1IH &amp; M HENNES &amp; MAURITAZ GBC AB</v>
      </c>
      <c r="G213" t="s">
        <v>174</v>
      </c>
      <c r="H213" t="s">
        <v>354</v>
      </c>
    </row>
    <row r="214" spans="1:8" hidden="1" x14ac:dyDescent="0.25">
      <c r="A214" t="s">
        <v>344</v>
      </c>
      <c r="B214" t="s">
        <v>355</v>
      </c>
      <c r="C214" t="s">
        <v>49</v>
      </c>
      <c r="D214" t="str">
        <f>_xlfn.XLOOKUP(data[[#This Row],[Buyers]],lookup!$G$1:$G$50,lookup!$H$1:$H$50)</f>
        <v>H &amp; M HENNES &amp; MAURITAZ GBC AB</v>
      </c>
      <c r="E214" t="str">
        <f>VLOOKUP(A214,lookup!$D$1:$E$30,2,)</f>
        <v>FFL2</v>
      </c>
      <c r="F214" t="str">
        <f t="shared" si="3"/>
        <v>FFL2-1JH &amp; M HENNES &amp; MAURITAZ GBC AB</v>
      </c>
      <c r="G214" t="s">
        <v>144</v>
      </c>
      <c r="H214" t="s">
        <v>349</v>
      </c>
    </row>
    <row r="215" spans="1:8" hidden="1" x14ac:dyDescent="0.25">
      <c r="A215" t="s">
        <v>344</v>
      </c>
      <c r="B215" t="s">
        <v>356</v>
      </c>
      <c r="C215" t="s">
        <v>49</v>
      </c>
      <c r="D215" t="str">
        <f>_xlfn.XLOOKUP(data[[#This Row],[Buyers]],lookup!$G$1:$G$50,lookup!$H$1:$H$50)</f>
        <v>H &amp; M HENNES &amp; MAURITAZ GBC AB</v>
      </c>
      <c r="E215" t="str">
        <f>VLOOKUP(A215,lookup!$D$1:$E$30,2,)</f>
        <v>FFL2</v>
      </c>
      <c r="F215" t="str">
        <f t="shared" si="3"/>
        <v>FFL2-1KH &amp; M HENNES &amp; MAURITAZ GBC AB</v>
      </c>
      <c r="G215" t="s">
        <v>166</v>
      </c>
      <c r="H215" t="s">
        <v>357</v>
      </c>
    </row>
    <row r="216" spans="1:8" hidden="1" x14ac:dyDescent="0.25">
      <c r="A216" t="s">
        <v>358</v>
      </c>
      <c r="B216" t="s">
        <v>189</v>
      </c>
      <c r="C216" t="s">
        <v>49</v>
      </c>
      <c r="D216" t="str">
        <f>_xlfn.XLOOKUP(data[[#This Row],[Buyers]],lookup!$G$1:$G$50,lookup!$H$1:$H$50)</f>
        <v>H &amp; M HENNES &amp; MAURITAZ GBC AB</v>
      </c>
      <c r="E216" t="str">
        <f>VLOOKUP(A216,lookup!$D$1:$E$30,2,)</f>
        <v>FFL2</v>
      </c>
      <c r="F216" t="str">
        <f t="shared" si="3"/>
        <v>FFL2-2AH &amp; M HENNES &amp; MAURITAZ GBC AB</v>
      </c>
      <c r="G216" t="s">
        <v>123</v>
      </c>
      <c r="H216" t="s">
        <v>359</v>
      </c>
    </row>
    <row r="217" spans="1:8" hidden="1" x14ac:dyDescent="0.25">
      <c r="A217" t="s">
        <v>358</v>
      </c>
      <c r="B217" t="s">
        <v>190</v>
      </c>
      <c r="C217" t="s">
        <v>49</v>
      </c>
      <c r="D217" t="str">
        <f>_xlfn.XLOOKUP(data[[#This Row],[Buyers]],lookup!$G$1:$G$50,lookup!$H$1:$H$50)</f>
        <v>H &amp; M HENNES &amp; MAURITAZ GBC AB</v>
      </c>
      <c r="E217" t="str">
        <f>VLOOKUP(A217,lookup!$D$1:$E$30,2,)</f>
        <v>FFL2</v>
      </c>
      <c r="F217" t="str">
        <f t="shared" si="3"/>
        <v>FFL2-2BH &amp; M HENNES &amp; MAURITAZ GBC AB</v>
      </c>
      <c r="G217" t="s">
        <v>139</v>
      </c>
      <c r="H217" t="s">
        <v>360</v>
      </c>
    </row>
    <row r="218" spans="1:8" hidden="1" x14ac:dyDescent="0.25">
      <c r="A218" t="s">
        <v>358</v>
      </c>
      <c r="B218" t="s">
        <v>191</v>
      </c>
      <c r="C218" t="s">
        <v>49</v>
      </c>
      <c r="D218" t="str">
        <f>_xlfn.XLOOKUP(data[[#This Row],[Buyers]],lookup!$G$1:$G$50,lookup!$H$1:$H$50)</f>
        <v>H &amp; M HENNES &amp; MAURITAZ GBC AB</v>
      </c>
      <c r="E218" t="str">
        <f>VLOOKUP(A218,lookup!$D$1:$E$30,2,)</f>
        <v>FFL2</v>
      </c>
      <c r="F218" t="str">
        <f t="shared" si="3"/>
        <v>FFL2-2CH &amp; M HENNES &amp; MAURITAZ GBC AB</v>
      </c>
      <c r="G218" t="s">
        <v>123</v>
      </c>
      <c r="H218" t="s">
        <v>361</v>
      </c>
    </row>
    <row r="219" spans="1:8" hidden="1" x14ac:dyDescent="0.25">
      <c r="A219" t="s">
        <v>358</v>
      </c>
      <c r="B219" t="s">
        <v>348</v>
      </c>
      <c r="C219" t="s">
        <v>49</v>
      </c>
      <c r="D219" t="str">
        <f>_xlfn.XLOOKUP(data[[#This Row],[Buyers]],lookup!$G$1:$G$50,lookup!$H$1:$H$50)</f>
        <v>H &amp; M HENNES &amp; MAURITAZ GBC AB</v>
      </c>
      <c r="E219" t="str">
        <f>VLOOKUP(A219,lookup!$D$1:$E$30,2,)</f>
        <v>FFL2</v>
      </c>
      <c r="F219" t="str">
        <f t="shared" si="3"/>
        <v>FFL2-2DH &amp; M HENNES &amp; MAURITAZ GBC AB</v>
      </c>
      <c r="G219" t="s">
        <v>149</v>
      </c>
      <c r="H219" t="s">
        <v>362</v>
      </c>
    </row>
    <row r="220" spans="1:8" hidden="1" x14ac:dyDescent="0.25">
      <c r="A220" t="s">
        <v>358</v>
      </c>
      <c r="B220" t="s">
        <v>192</v>
      </c>
      <c r="C220" t="s">
        <v>49</v>
      </c>
      <c r="D220" t="str">
        <f>_xlfn.XLOOKUP(data[[#This Row],[Buyers]],lookup!$G$1:$G$50,lookup!$H$1:$H$50)</f>
        <v>H &amp; M HENNES &amp; MAURITAZ GBC AB</v>
      </c>
      <c r="E220" t="str">
        <f>VLOOKUP(A220,lookup!$D$1:$E$30,2,)</f>
        <v>FFL2</v>
      </c>
      <c r="F220" t="str">
        <f t="shared" si="3"/>
        <v>FFL2-2EH &amp; M HENNES &amp; MAURITAZ GBC AB</v>
      </c>
      <c r="G220" t="s">
        <v>126</v>
      </c>
      <c r="H220" t="s">
        <v>363</v>
      </c>
    </row>
    <row r="221" spans="1:8" hidden="1" x14ac:dyDescent="0.25">
      <c r="A221" t="s">
        <v>358</v>
      </c>
      <c r="B221" t="s">
        <v>194</v>
      </c>
      <c r="C221" t="s">
        <v>49</v>
      </c>
      <c r="D221" t="str">
        <f>_xlfn.XLOOKUP(data[[#This Row],[Buyers]],lookup!$G$1:$G$50,lookup!$H$1:$H$50)</f>
        <v>H &amp; M HENNES &amp; MAURITAZ GBC AB</v>
      </c>
      <c r="E221" t="str">
        <f>VLOOKUP(A221,lookup!$D$1:$E$30,2,)</f>
        <v>FFL2</v>
      </c>
      <c r="F221" t="str">
        <f t="shared" si="3"/>
        <v>FFL2-2FH &amp; M HENNES &amp; MAURITAZ GBC AB</v>
      </c>
      <c r="G221" t="s">
        <v>149</v>
      </c>
      <c r="H221" t="s">
        <v>362</v>
      </c>
    </row>
    <row r="222" spans="1:8" hidden="1" x14ac:dyDescent="0.25">
      <c r="A222" t="s">
        <v>358</v>
      </c>
      <c r="B222" t="s">
        <v>196</v>
      </c>
      <c r="C222" t="s">
        <v>49</v>
      </c>
      <c r="D222" t="str">
        <f>_xlfn.XLOOKUP(data[[#This Row],[Buyers]],lookup!$G$1:$G$50,lookup!$H$1:$H$50)</f>
        <v>H &amp; M HENNES &amp; MAURITAZ GBC AB</v>
      </c>
      <c r="E222" t="str">
        <f>VLOOKUP(A222,lookup!$D$1:$E$30,2,)</f>
        <v>FFL2</v>
      </c>
      <c r="F222" t="str">
        <f t="shared" si="3"/>
        <v>FFL2-2GH &amp; M HENNES &amp; MAURITAZ GBC AB</v>
      </c>
      <c r="G222" t="s">
        <v>126</v>
      </c>
      <c r="H222" t="s">
        <v>363</v>
      </c>
    </row>
    <row r="223" spans="1:8" hidden="1" x14ac:dyDescent="0.25">
      <c r="A223" t="s">
        <v>358</v>
      </c>
      <c r="B223" t="s">
        <v>351</v>
      </c>
      <c r="C223" t="s">
        <v>49</v>
      </c>
      <c r="D223" t="str">
        <f>_xlfn.XLOOKUP(data[[#This Row],[Buyers]],lookup!$G$1:$G$50,lookup!$H$1:$H$50)</f>
        <v>H &amp; M HENNES &amp; MAURITAZ GBC AB</v>
      </c>
      <c r="E223" t="str">
        <f>VLOOKUP(A223,lookup!$D$1:$E$30,2,)</f>
        <v>FFL2</v>
      </c>
      <c r="F223" t="str">
        <f t="shared" si="3"/>
        <v>FFL2-2HH &amp; M HENNES &amp; MAURITAZ GBC AB</v>
      </c>
      <c r="G223" t="s">
        <v>364</v>
      </c>
      <c r="H223" t="s">
        <v>365</v>
      </c>
    </row>
    <row r="224" spans="1:8" hidden="1" x14ac:dyDescent="0.25">
      <c r="A224" t="s">
        <v>358</v>
      </c>
      <c r="B224" t="s">
        <v>353</v>
      </c>
      <c r="C224" t="s">
        <v>49</v>
      </c>
      <c r="D224" t="str">
        <f>_xlfn.XLOOKUP(data[[#This Row],[Buyers]],lookup!$G$1:$G$50,lookup!$H$1:$H$50)</f>
        <v>H &amp; M HENNES &amp; MAURITAZ GBC AB</v>
      </c>
      <c r="E224" t="str">
        <f>VLOOKUP(A224,lookup!$D$1:$E$30,2,)</f>
        <v>FFL2</v>
      </c>
      <c r="F224" t="str">
        <f t="shared" si="3"/>
        <v>FFL2-2IH &amp; M HENNES &amp; MAURITAZ GBC AB</v>
      </c>
      <c r="G224" t="s">
        <v>132</v>
      </c>
      <c r="H224" t="s">
        <v>366</v>
      </c>
    </row>
    <row r="225" spans="1:8" hidden="1" x14ac:dyDescent="0.25">
      <c r="A225" t="s">
        <v>358</v>
      </c>
      <c r="B225" t="s">
        <v>355</v>
      </c>
      <c r="C225" t="s">
        <v>49</v>
      </c>
      <c r="D225" t="str">
        <f>_xlfn.XLOOKUP(data[[#This Row],[Buyers]],lookup!$G$1:$G$50,lookup!$H$1:$H$50)</f>
        <v>H &amp; M HENNES &amp; MAURITAZ GBC AB</v>
      </c>
      <c r="E225" t="str">
        <f>VLOOKUP(A225,lookup!$D$1:$E$30,2,)</f>
        <v>FFL2</v>
      </c>
      <c r="F225" t="str">
        <f t="shared" si="3"/>
        <v>FFL2-2JH &amp; M HENNES &amp; MAURITAZ GBC AB</v>
      </c>
      <c r="G225" t="s">
        <v>367</v>
      </c>
      <c r="H225" t="s">
        <v>368</v>
      </c>
    </row>
    <row r="226" spans="1:8" hidden="1" x14ac:dyDescent="0.25">
      <c r="A226" t="s">
        <v>358</v>
      </c>
      <c r="B226" t="s">
        <v>356</v>
      </c>
      <c r="C226" t="s">
        <v>49</v>
      </c>
      <c r="D226" t="str">
        <f>_xlfn.XLOOKUP(data[[#This Row],[Buyers]],lookup!$G$1:$G$50,lookup!$H$1:$H$50)</f>
        <v>H &amp; M HENNES &amp; MAURITAZ GBC AB</v>
      </c>
      <c r="E226" t="str">
        <f>VLOOKUP(A226,lookup!$D$1:$E$30,2,)</f>
        <v>FFL2</v>
      </c>
      <c r="F226" t="str">
        <f t="shared" si="3"/>
        <v>FFL2-2KH &amp; M HENNES &amp; MAURITAZ GBC AB</v>
      </c>
      <c r="G226" t="s">
        <v>367</v>
      </c>
      <c r="H226" t="s">
        <v>368</v>
      </c>
    </row>
    <row r="227" spans="1:8" hidden="1" x14ac:dyDescent="0.25">
      <c r="A227" t="s">
        <v>369</v>
      </c>
      <c r="B227" t="s">
        <v>189</v>
      </c>
      <c r="C227" t="s">
        <v>49</v>
      </c>
      <c r="D227" t="str">
        <f>_xlfn.XLOOKUP(data[[#This Row],[Buyers]],lookup!$G$1:$G$50,lookup!$H$1:$H$50)</f>
        <v>H &amp; M HENNES &amp; MAURITAZ GBC AB</v>
      </c>
      <c r="E227" t="str">
        <f>VLOOKUP(A227,lookup!$D$1:$E$30,2,)</f>
        <v>FFL2</v>
      </c>
      <c r="F227" t="str">
        <f t="shared" si="3"/>
        <v>FFL2-3AH &amp; M HENNES &amp; MAURITAZ GBC AB</v>
      </c>
      <c r="G227" t="s">
        <v>139</v>
      </c>
      <c r="H227" t="s">
        <v>370</v>
      </c>
    </row>
    <row r="228" spans="1:8" hidden="1" x14ac:dyDescent="0.25">
      <c r="A228" t="s">
        <v>369</v>
      </c>
      <c r="B228" t="s">
        <v>190</v>
      </c>
      <c r="C228" t="s">
        <v>49</v>
      </c>
      <c r="D228" t="str">
        <f>_xlfn.XLOOKUP(data[[#This Row],[Buyers]],lookup!$G$1:$G$50,lookup!$H$1:$H$50)</f>
        <v>H &amp; M HENNES &amp; MAURITAZ GBC AB</v>
      </c>
      <c r="E228" t="str">
        <f>VLOOKUP(A228,lookup!$D$1:$E$30,2,)</f>
        <v>FFL2</v>
      </c>
      <c r="F228" t="str">
        <f t="shared" si="3"/>
        <v>FFL2-3BH &amp; M HENNES &amp; MAURITAZ GBC AB</v>
      </c>
      <c r="G228" t="s">
        <v>116</v>
      </c>
      <c r="H228" t="s">
        <v>371</v>
      </c>
    </row>
    <row r="229" spans="1:8" hidden="1" x14ac:dyDescent="0.25">
      <c r="A229" t="s">
        <v>369</v>
      </c>
      <c r="B229" t="s">
        <v>191</v>
      </c>
      <c r="C229" t="s">
        <v>49</v>
      </c>
      <c r="D229" t="str">
        <f>_xlfn.XLOOKUP(data[[#This Row],[Buyers]],lookup!$G$1:$G$50,lookup!$H$1:$H$50)</f>
        <v>H &amp; M HENNES &amp; MAURITAZ GBC AB</v>
      </c>
      <c r="E229" t="str">
        <f>VLOOKUP(A229,lookup!$D$1:$E$30,2,)</f>
        <v>FFL2</v>
      </c>
      <c r="F229" t="str">
        <f t="shared" si="3"/>
        <v>FFL2-3CH &amp; M HENNES &amp; MAURITAZ GBC AB</v>
      </c>
      <c r="G229" t="s">
        <v>126</v>
      </c>
      <c r="H229" t="s">
        <v>363</v>
      </c>
    </row>
    <row r="230" spans="1:8" hidden="1" x14ac:dyDescent="0.25">
      <c r="A230" t="s">
        <v>369</v>
      </c>
      <c r="B230" t="s">
        <v>348</v>
      </c>
      <c r="C230" t="s">
        <v>49</v>
      </c>
      <c r="D230" t="str">
        <f>_xlfn.XLOOKUP(data[[#This Row],[Buyers]],lookup!$G$1:$G$50,lookup!$H$1:$H$50)</f>
        <v>H &amp; M HENNES &amp; MAURITAZ GBC AB</v>
      </c>
      <c r="E230" t="str">
        <f>VLOOKUP(A230,lookup!$D$1:$E$30,2,)</f>
        <v>FFL2</v>
      </c>
      <c r="F230" t="str">
        <f t="shared" si="3"/>
        <v>FFL2-3DH &amp; M HENNES &amp; MAURITAZ GBC AB</v>
      </c>
      <c r="G230" t="s">
        <v>139</v>
      </c>
      <c r="H230" t="s">
        <v>372</v>
      </c>
    </row>
    <row r="231" spans="1:8" hidden="1" x14ac:dyDescent="0.25">
      <c r="A231" t="s">
        <v>369</v>
      </c>
      <c r="B231" t="s">
        <v>192</v>
      </c>
      <c r="C231" t="s">
        <v>49</v>
      </c>
      <c r="D231" t="str">
        <f>_xlfn.XLOOKUP(data[[#This Row],[Buyers]],lookup!$G$1:$G$50,lookup!$H$1:$H$50)</f>
        <v>H &amp; M HENNES &amp; MAURITAZ GBC AB</v>
      </c>
      <c r="E231" t="str">
        <f>VLOOKUP(A231,lookup!$D$1:$E$30,2,)</f>
        <v>FFL2</v>
      </c>
      <c r="F231" t="str">
        <f t="shared" si="3"/>
        <v>FFL2-3EH &amp; M HENNES &amp; MAURITAZ GBC AB</v>
      </c>
      <c r="G231" t="s">
        <v>132</v>
      </c>
      <c r="H231" t="s">
        <v>373</v>
      </c>
    </row>
    <row r="232" spans="1:8" hidden="1" x14ac:dyDescent="0.25">
      <c r="A232" t="s">
        <v>369</v>
      </c>
      <c r="B232" t="s">
        <v>194</v>
      </c>
      <c r="C232" t="s">
        <v>62</v>
      </c>
      <c r="D232" t="str">
        <f>_xlfn.XLOOKUP(data[[#This Row],[Buyers]],lookup!$G$1:$G$50,lookup!$H$1:$H$50)</f>
        <v>INDISKA</v>
      </c>
      <c r="E232" t="str">
        <f>VLOOKUP(A232,lookup!$D$1:$E$30,2,)</f>
        <v>FFL2</v>
      </c>
      <c r="F232" t="str">
        <f t="shared" si="3"/>
        <v>FFL2-3FINDISKA</v>
      </c>
      <c r="G232" t="s">
        <v>374</v>
      </c>
      <c r="H232" t="s">
        <v>375</v>
      </c>
    </row>
    <row r="233" spans="1:8" hidden="1" x14ac:dyDescent="0.25">
      <c r="A233" t="s">
        <v>369</v>
      </c>
      <c r="B233" t="s">
        <v>194</v>
      </c>
      <c r="C233" t="s">
        <v>49</v>
      </c>
      <c r="D233" t="str">
        <f>_xlfn.XLOOKUP(data[[#This Row],[Buyers]],lookup!$G$1:$G$50,lookup!$H$1:$H$50)</f>
        <v>H &amp; M HENNES &amp; MAURITAZ GBC AB</v>
      </c>
      <c r="E233" t="str">
        <f>VLOOKUP(A233,lookup!$D$1:$E$30,2,)</f>
        <v>FFL2</v>
      </c>
      <c r="F233" t="str">
        <f t="shared" si="3"/>
        <v>FFL2-3FH &amp; M HENNES &amp; MAURITAZ GBC AB</v>
      </c>
      <c r="G233" t="s">
        <v>132</v>
      </c>
      <c r="H233" t="s">
        <v>376</v>
      </c>
    </row>
    <row r="234" spans="1:8" hidden="1" x14ac:dyDescent="0.25">
      <c r="A234" t="s">
        <v>369</v>
      </c>
      <c r="B234" t="s">
        <v>196</v>
      </c>
      <c r="C234" t="s">
        <v>46</v>
      </c>
      <c r="D234" t="str">
        <f>_xlfn.XLOOKUP(data[[#This Row],[Buyers]],lookup!$G$1:$G$50,lookup!$H$1:$H$50)</f>
        <v>C &amp; A BUYING GMBH &amp; CO. KG</v>
      </c>
      <c r="E234" t="str">
        <f>VLOOKUP(A234,lookup!$D$1:$E$30,2,)</f>
        <v>FFL2</v>
      </c>
      <c r="F234" t="str">
        <f t="shared" si="3"/>
        <v>FFL2-3GC &amp; A BUYING GMBH &amp; CO. KG</v>
      </c>
      <c r="G234" t="s">
        <v>163</v>
      </c>
      <c r="H234" t="s">
        <v>377</v>
      </c>
    </row>
    <row r="235" spans="1:8" hidden="1" x14ac:dyDescent="0.25">
      <c r="A235" t="s">
        <v>369</v>
      </c>
      <c r="B235" t="s">
        <v>351</v>
      </c>
      <c r="C235" t="s">
        <v>49</v>
      </c>
      <c r="D235" t="str">
        <f>_xlfn.XLOOKUP(data[[#This Row],[Buyers]],lookup!$G$1:$G$50,lookup!$H$1:$H$50)</f>
        <v>H &amp; M HENNES &amp; MAURITAZ GBC AB</v>
      </c>
      <c r="E235" t="str">
        <f>VLOOKUP(A235,lookup!$D$1:$E$30,2,)</f>
        <v>FFL2</v>
      </c>
      <c r="F235" t="str">
        <f t="shared" si="3"/>
        <v>FFL2-3HH &amp; M HENNES &amp; MAURITAZ GBC AB</v>
      </c>
      <c r="G235" t="s">
        <v>116</v>
      </c>
      <c r="H235" t="s">
        <v>378</v>
      </c>
    </row>
    <row r="236" spans="1:8" hidden="1" x14ac:dyDescent="0.25">
      <c r="A236" t="s">
        <v>369</v>
      </c>
      <c r="B236" t="s">
        <v>353</v>
      </c>
      <c r="C236" t="s">
        <v>49</v>
      </c>
      <c r="D236" t="str">
        <f>_xlfn.XLOOKUP(data[[#This Row],[Buyers]],lookup!$G$1:$G$50,lookup!$H$1:$H$50)</f>
        <v>H &amp; M HENNES &amp; MAURITAZ GBC AB</v>
      </c>
      <c r="E236" t="str">
        <f>VLOOKUP(A236,lookup!$D$1:$E$30,2,)</f>
        <v>FFL2</v>
      </c>
      <c r="F236" t="str">
        <f t="shared" si="3"/>
        <v>FFL2-3IH &amp; M HENNES &amp; MAURITAZ GBC AB</v>
      </c>
      <c r="G236" t="s">
        <v>139</v>
      </c>
      <c r="H236" t="s">
        <v>379</v>
      </c>
    </row>
    <row r="237" spans="1:8" hidden="1" x14ac:dyDescent="0.25">
      <c r="A237" t="s">
        <v>369</v>
      </c>
      <c r="B237" t="s">
        <v>355</v>
      </c>
      <c r="C237" t="s">
        <v>49</v>
      </c>
      <c r="D237" t="str">
        <f>_xlfn.XLOOKUP(data[[#This Row],[Buyers]],lookup!$G$1:$G$50,lookup!$H$1:$H$50)</f>
        <v>H &amp; M HENNES &amp; MAURITAZ GBC AB</v>
      </c>
      <c r="E237" t="str">
        <f>VLOOKUP(A237,lookup!$D$1:$E$30,2,)</f>
        <v>FFL2</v>
      </c>
      <c r="F237" t="str">
        <f t="shared" si="3"/>
        <v>FFL2-3JH &amp; M HENNES &amp; MAURITAZ GBC AB</v>
      </c>
      <c r="G237" t="s">
        <v>126</v>
      </c>
      <c r="H237" t="s">
        <v>363</v>
      </c>
    </row>
    <row r="238" spans="1:8" hidden="1" x14ac:dyDescent="0.25">
      <c r="A238" t="s">
        <v>369</v>
      </c>
      <c r="B238" t="s">
        <v>356</v>
      </c>
      <c r="C238" t="s">
        <v>49</v>
      </c>
      <c r="D238" t="str">
        <f>_xlfn.XLOOKUP(data[[#This Row],[Buyers]],lookup!$G$1:$G$50,lookup!$H$1:$H$50)</f>
        <v>H &amp; M HENNES &amp; MAURITAZ GBC AB</v>
      </c>
      <c r="E238" t="str">
        <f>VLOOKUP(A238,lookup!$D$1:$E$30,2,)</f>
        <v>FFL2</v>
      </c>
      <c r="F238" t="str">
        <f t="shared" si="3"/>
        <v>FFL2-3KH &amp; M HENNES &amp; MAURITAZ GBC AB</v>
      </c>
      <c r="G238" t="s">
        <v>116</v>
      </c>
      <c r="H238" t="s">
        <v>346</v>
      </c>
    </row>
    <row r="239" spans="1:8" hidden="1" x14ac:dyDescent="0.25">
      <c r="A239" t="s">
        <v>380</v>
      </c>
      <c r="B239" t="s">
        <v>189</v>
      </c>
      <c r="C239" t="s">
        <v>49</v>
      </c>
      <c r="D239" t="str">
        <f>_xlfn.XLOOKUP(data[[#This Row],[Buyers]],lookup!$G$1:$G$50,lookup!$H$1:$H$50)</f>
        <v>H &amp; M HENNES &amp; MAURITAZ GBC AB</v>
      </c>
      <c r="E239" t="str">
        <f>VLOOKUP(A239,lookup!$D$1:$E$30,2,)</f>
        <v>FFL2</v>
      </c>
      <c r="F239" t="str">
        <f t="shared" si="3"/>
        <v>FFL2-4AH &amp; M HENNES &amp; MAURITAZ GBC AB</v>
      </c>
      <c r="G239" t="s">
        <v>126</v>
      </c>
      <c r="H239" t="s">
        <v>363</v>
      </c>
    </row>
    <row r="240" spans="1:8" hidden="1" x14ac:dyDescent="0.25">
      <c r="A240" t="s">
        <v>380</v>
      </c>
      <c r="B240" t="s">
        <v>190</v>
      </c>
      <c r="C240" t="s">
        <v>46</v>
      </c>
      <c r="D240" t="str">
        <f>_xlfn.XLOOKUP(data[[#This Row],[Buyers]],lookup!$G$1:$G$50,lookup!$H$1:$H$50)</f>
        <v>C &amp; A BUYING GMBH &amp; CO. KG</v>
      </c>
      <c r="E240" t="str">
        <f>VLOOKUP(A240,lookup!$D$1:$E$30,2,)</f>
        <v>FFL2</v>
      </c>
      <c r="F240" t="str">
        <f t="shared" si="3"/>
        <v>FFL2-4BC &amp; A BUYING GMBH &amp; CO. KG</v>
      </c>
      <c r="G240" t="s">
        <v>381</v>
      </c>
      <c r="H240" t="s">
        <v>382</v>
      </c>
    </row>
    <row r="241" spans="1:8" hidden="1" x14ac:dyDescent="0.25">
      <c r="A241" t="s">
        <v>380</v>
      </c>
      <c r="B241" t="s">
        <v>191</v>
      </c>
      <c r="C241" t="s">
        <v>49</v>
      </c>
      <c r="D241" t="str">
        <f>_xlfn.XLOOKUP(data[[#This Row],[Buyers]],lookup!$G$1:$G$50,lookup!$H$1:$H$50)</f>
        <v>H &amp; M HENNES &amp; MAURITAZ GBC AB</v>
      </c>
      <c r="E241" t="str">
        <f>VLOOKUP(A241,lookup!$D$1:$E$30,2,)</f>
        <v>FFL2</v>
      </c>
      <c r="F241" t="str">
        <f t="shared" si="3"/>
        <v>FFL2-4CH &amp; M HENNES &amp; MAURITAZ GBC AB</v>
      </c>
      <c r="G241" t="s">
        <v>149</v>
      </c>
      <c r="H241" t="s">
        <v>383</v>
      </c>
    </row>
    <row r="242" spans="1:8" hidden="1" x14ac:dyDescent="0.25">
      <c r="A242" t="s">
        <v>380</v>
      </c>
      <c r="B242" t="s">
        <v>348</v>
      </c>
      <c r="C242" t="s">
        <v>49</v>
      </c>
      <c r="D242" t="str">
        <f>_xlfn.XLOOKUP(data[[#This Row],[Buyers]],lookup!$G$1:$G$50,lookup!$H$1:$H$50)</f>
        <v>H &amp; M HENNES &amp; MAURITAZ GBC AB</v>
      </c>
      <c r="E242" t="str">
        <f>VLOOKUP(A242,lookup!$D$1:$E$30,2,)</f>
        <v>FFL2</v>
      </c>
      <c r="F242" t="str">
        <f t="shared" si="3"/>
        <v>FFL2-4DH &amp; M HENNES &amp; MAURITAZ GBC AB</v>
      </c>
      <c r="G242" t="s">
        <v>139</v>
      </c>
      <c r="H242" t="s">
        <v>384</v>
      </c>
    </row>
    <row r="243" spans="1:8" hidden="1" x14ac:dyDescent="0.25">
      <c r="A243" t="s">
        <v>380</v>
      </c>
      <c r="B243" t="s">
        <v>192</v>
      </c>
      <c r="C243" t="s">
        <v>49</v>
      </c>
      <c r="D243" t="str">
        <f>_xlfn.XLOOKUP(data[[#This Row],[Buyers]],lookup!$G$1:$G$50,lookup!$H$1:$H$50)</f>
        <v>H &amp; M HENNES &amp; MAURITAZ GBC AB</v>
      </c>
      <c r="E243" t="str">
        <f>VLOOKUP(A243,lookup!$D$1:$E$30,2,)</f>
        <v>FFL2</v>
      </c>
      <c r="F243" t="str">
        <f t="shared" si="3"/>
        <v>FFL2-4EH &amp; M HENNES &amp; MAURITAZ GBC AB</v>
      </c>
      <c r="G243" t="s">
        <v>144</v>
      </c>
      <c r="H243" t="s">
        <v>385</v>
      </c>
    </row>
    <row r="244" spans="1:8" hidden="1" x14ac:dyDescent="0.25">
      <c r="A244" t="s">
        <v>380</v>
      </c>
      <c r="B244" t="s">
        <v>194</v>
      </c>
      <c r="C244" t="s">
        <v>49</v>
      </c>
      <c r="D244" t="str">
        <f>_xlfn.XLOOKUP(data[[#This Row],[Buyers]],lookup!$G$1:$G$50,lookup!$H$1:$H$50)</f>
        <v>H &amp; M HENNES &amp; MAURITAZ GBC AB</v>
      </c>
      <c r="E244" t="str">
        <f>VLOOKUP(A244,lookup!$D$1:$E$30,2,)</f>
        <v>FFL2</v>
      </c>
      <c r="F244" t="str">
        <f t="shared" si="3"/>
        <v>FFL2-4FH &amp; M HENNES &amp; MAURITAZ GBC AB</v>
      </c>
      <c r="G244" t="s">
        <v>126</v>
      </c>
      <c r="H244" t="s">
        <v>363</v>
      </c>
    </row>
    <row r="245" spans="1:8" hidden="1" x14ac:dyDescent="0.25">
      <c r="A245" t="s">
        <v>380</v>
      </c>
      <c r="B245" t="s">
        <v>196</v>
      </c>
      <c r="C245" t="s">
        <v>49</v>
      </c>
      <c r="D245" t="str">
        <f>_xlfn.XLOOKUP(data[[#This Row],[Buyers]],lookup!$G$1:$G$50,lookup!$H$1:$H$50)</f>
        <v>H &amp; M HENNES &amp; MAURITAZ GBC AB</v>
      </c>
      <c r="E245" t="str">
        <f>VLOOKUP(A245,lookup!$D$1:$E$30,2,)</f>
        <v>FFL2</v>
      </c>
      <c r="F245" t="str">
        <f t="shared" si="3"/>
        <v>FFL2-4GH &amp; M HENNES &amp; MAURITAZ GBC AB</v>
      </c>
      <c r="G245" t="s">
        <v>123</v>
      </c>
      <c r="H245" t="s">
        <v>359</v>
      </c>
    </row>
    <row r="246" spans="1:8" hidden="1" x14ac:dyDescent="0.25">
      <c r="A246" t="s">
        <v>380</v>
      </c>
      <c r="B246" t="s">
        <v>351</v>
      </c>
      <c r="C246" t="s">
        <v>46</v>
      </c>
      <c r="D246" t="str">
        <f>_xlfn.XLOOKUP(data[[#This Row],[Buyers]],lookup!$G$1:$G$50,lookup!$H$1:$H$50)</f>
        <v>C &amp; A BUYING GMBH &amp; CO. KG</v>
      </c>
      <c r="E246" t="str">
        <f>VLOOKUP(A246,lookup!$D$1:$E$30,2,)</f>
        <v>FFL2</v>
      </c>
      <c r="F246" t="str">
        <f t="shared" si="3"/>
        <v>FFL2-4HC &amp; A BUYING GMBH &amp; CO. KG</v>
      </c>
      <c r="G246" t="s">
        <v>381</v>
      </c>
      <c r="H246" t="s">
        <v>382</v>
      </c>
    </row>
    <row r="247" spans="1:8" hidden="1" x14ac:dyDescent="0.25">
      <c r="A247" t="s">
        <v>380</v>
      </c>
      <c r="B247" t="s">
        <v>351</v>
      </c>
      <c r="C247" t="s">
        <v>49</v>
      </c>
      <c r="D247" t="str">
        <f>_xlfn.XLOOKUP(data[[#This Row],[Buyers]],lookup!$G$1:$G$50,lookup!$H$1:$H$50)</f>
        <v>H &amp; M HENNES &amp; MAURITAZ GBC AB</v>
      </c>
      <c r="E247" t="str">
        <f>VLOOKUP(A247,lookup!$D$1:$E$30,2,)</f>
        <v>FFL2</v>
      </c>
      <c r="F247" t="str">
        <f t="shared" si="3"/>
        <v>FFL2-4HH &amp; M HENNES &amp; MAURITAZ GBC AB</v>
      </c>
      <c r="G247" t="s">
        <v>144</v>
      </c>
      <c r="H247" t="s">
        <v>385</v>
      </c>
    </row>
    <row r="248" spans="1:8" hidden="1" x14ac:dyDescent="0.25">
      <c r="A248" t="s">
        <v>380</v>
      </c>
      <c r="B248" t="s">
        <v>353</v>
      </c>
      <c r="C248" t="s">
        <v>49</v>
      </c>
      <c r="D248" t="str">
        <f>_xlfn.XLOOKUP(data[[#This Row],[Buyers]],lookup!$G$1:$G$50,lookup!$H$1:$H$50)</f>
        <v>H &amp; M HENNES &amp; MAURITAZ GBC AB</v>
      </c>
      <c r="E248" t="str">
        <f>VLOOKUP(A248,lookup!$D$1:$E$30,2,)</f>
        <v>FFL2</v>
      </c>
      <c r="F248" t="str">
        <f t="shared" si="3"/>
        <v>FFL2-4IH &amp; M HENNES &amp; MAURITAZ GBC AB</v>
      </c>
      <c r="G248" t="s">
        <v>144</v>
      </c>
      <c r="H248" t="s">
        <v>386</v>
      </c>
    </row>
    <row r="249" spans="1:8" hidden="1" x14ac:dyDescent="0.25">
      <c r="A249" t="s">
        <v>380</v>
      </c>
      <c r="B249" t="s">
        <v>355</v>
      </c>
      <c r="C249" t="s">
        <v>49</v>
      </c>
      <c r="D249" t="str">
        <f>_xlfn.XLOOKUP(data[[#This Row],[Buyers]],lookup!$G$1:$G$50,lookup!$H$1:$H$50)</f>
        <v>H &amp; M HENNES &amp; MAURITAZ GBC AB</v>
      </c>
      <c r="E249" t="str">
        <f>VLOOKUP(A249,lookup!$D$1:$E$30,2,)</f>
        <v>FFL2</v>
      </c>
      <c r="F249" t="str">
        <f t="shared" si="3"/>
        <v>FFL2-4JH &amp; M HENNES &amp; MAURITAZ GBC AB</v>
      </c>
      <c r="G249" t="s">
        <v>116</v>
      </c>
      <c r="H249" t="s">
        <v>387</v>
      </c>
    </row>
    <row r="250" spans="1:8" hidden="1" x14ac:dyDescent="0.25">
      <c r="A250" t="s">
        <v>380</v>
      </c>
      <c r="B250" t="s">
        <v>356</v>
      </c>
      <c r="C250" t="s">
        <v>49</v>
      </c>
      <c r="D250" t="str">
        <f>_xlfn.XLOOKUP(data[[#This Row],[Buyers]],lookup!$G$1:$G$50,lookup!$H$1:$H$50)</f>
        <v>H &amp; M HENNES &amp; MAURITAZ GBC AB</v>
      </c>
      <c r="E250" t="str">
        <f>VLOOKUP(A250,lookup!$D$1:$E$30,2,)</f>
        <v>FFL2</v>
      </c>
      <c r="F250" t="str">
        <f t="shared" si="3"/>
        <v>FFL2-4KH &amp; M HENNES &amp; MAURITAZ GBC AB</v>
      </c>
      <c r="G250" t="s">
        <v>123</v>
      </c>
      <c r="H250" t="s">
        <v>359</v>
      </c>
    </row>
    <row r="251" spans="1:8" hidden="1" x14ac:dyDescent="0.25">
      <c r="A251" t="s">
        <v>388</v>
      </c>
      <c r="B251" t="s">
        <v>189</v>
      </c>
      <c r="C251" t="s">
        <v>49</v>
      </c>
      <c r="D251" t="str">
        <f>_xlfn.XLOOKUP(data[[#This Row],[Buyers]],lookup!$G$1:$G$50,lookup!$H$1:$H$50)</f>
        <v>H &amp; M HENNES &amp; MAURITAZ GBC AB</v>
      </c>
      <c r="E251" t="str">
        <f>VLOOKUP(A251,lookup!$D$1:$E$30,2,)</f>
        <v>FFL2</v>
      </c>
      <c r="F251" t="str">
        <f t="shared" si="3"/>
        <v>FFL2-5AH &amp; M HENNES &amp; MAURITAZ GBC AB</v>
      </c>
      <c r="G251" t="s">
        <v>126</v>
      </c>
      <c r="H251" t="s">
        <v>389</v>
      </c>
    </row>
    <row r="252" spans="1:8" hidden="1" x14ac:dyDescent="0.25">
      <c r="A252" t="s">
        <v>388</v>
      </c>
      <c r="B252" t="s">
        <v>190</v>
      </c>
      <c r="C252" t="s">
        <v>49</v>
      </c>
      <c r="D252" t="str">
        <f>_xlfn.XLOOKUP(data[[#This Row],[Buyers]],lookup!$G$1:$G$50,lookup!$H$1:$H$50)</f>
        <v>H &amp; M HENNES &amp; MAURITAZ GBC AB</v>
      </c>
      <c r="E252" t="str">
        <f>VLOOKUP(A252,lookup!$D$1:$E$30,2,)</f>
        <v>FFL2</v>
      </c>
      <c r="F252" t="str">
        <f t="shared" si="3"/>
        <v>FFL2-5BH &amp; M HENNES &amp; MAURITAZ GBC AB</v>
      </c>
      <c r="G252" t="s">
        <v>139</v>
      </c>
      <c r="H252" t="s">
        <v>390</v>
      </c>
    </row>
    <row r="253" spans="1:8" hidden="1" x14ac:dyDescent="0.25">
      <c r="A253" t="s">
        <v>388</v>
      </c>
      <c r="B253" t="s">
        <v>191</v>
      </c>
      <c r="C253" t="s">
        <v>49</v>
      </c>
      <c r="D253" t="str">
        <f>_xlfn.XLOOKUP(data[[#This Row],[Buyers]],lookup!$G$1:$G$50,lookup!$H$1:$H$50)</f>
        <v>H &amp; M HENNES &amp; MAURITAZ GBC AB</v>
      </c>
      <c r="E253" t="str">
        <f>VLOOKUP(A253,lookup!$D$1:$E$30,2,)</f>
        <v>FFL2</v>
      </c>
      <c r="F253" t="str">
        <f t="shared" si="3"/>
        <v>FFL2-5CH &amp; M HENNES &amp; MAURITAZ GBC AB</v>
      </c>
      <c r="G253" t="s">
        <v>132</v>
      </c>
      <c r="H253" t="s">
        <v>391</v>
      </c>
    </row>
    <row r="254" spans="1:8" hidden="1" x14ac:dyDescent="0.25">
      <c r="A254" t="s">
        <v>388</v>
      </c>
      <c r="B254" t="s">
        <v>348</v>
      </c>
      <c r="C254" t="s">
        <v>49</v>
      </c>
      <c r="D254" t="str">
        <f>_xlfn.XLOOKUP(data[[#This Row],[Buyers]],lookup!$G$1:$G$50,lookup!$H$1:$H$50)</f>
        <v>H &amp; M HENNES &amp; MAURITAZ GBC AB</v>
      </c>
      <c r="E254" t="str">
        <f>VLOOKUP(A254,lookup!$D$1:$E$30,2,)</f>
        <v>FFL2</v>
      </c>
      <c r="F254" t="str">
        <f t="shared" si="3"/>
        <v>FFL2-5DH &amp; M HENNES &amp; MAURITAZ GBC AB</v>
      </c>
      <c r="G254" t="s">
        <v>255</v>
      </c>
      <c r="H254" t="s">
        <v>392</v>
      </c>
    </row>
    <row r="255" spans="1:8" hidden="1" x14ac:dyDescent="0.25">
      <c r="A255" t="s">
        <v>388</v>
      </c>
      <c r="B255" t="s">
        <v>192</v>
      </c>
      <c r="C255" t="s">
        <v>49</v>
      </c>
      <c r="D255" t="str">
        <f>_xlfn.XLOOKUP(data[[#This Row],[Buyers]],lookup!$G$1:$G$50,lookup!$H$1:$H$50)</f>
        <v>H &amp; M HENNES &amp; MAURITAZ GBC AB</v>
      </c>
      <c r="E255" t="str">
        <f>VLOOKUP(A255,lookup!$D$1:$E$30,2,)</f>
        <v>FFL2</v>
      </c>
      <c r="F255" t="str">
        <f t="shared" si="3"/>
        <v>FFL2-5EH &amp; M HENNES &amp; MAURITAZ GBC AB</v>
      </c>
      <c r="G255" t="s">
        <v>116</v>
      </c>
      <c r="H255" t="s">
        <v>393</v>
      </c>
    </row>
    <row r="256" spans="1:8" hidden="1" x14ac:dyDescent="0.25">
      <c r="A256" t="s">
        <v>388</v>
      </c>
      <c r="B256" t="s">
        <v>194</v>
      </c>
      <c r="C256" t="s">
        <v>49</v>
      </c>
      <c r="D256" t="str">
        <f>_xlfn.XLOOKUP(data[[#This Row],[Buyers]],lookup!$G$1:$G$50,lookup!$H$1:$H$50)</f>
        <v>H &amp; M HENNES &amp; MAURITAZ GBC AB</v>
      </c>
      <c r="E256" t="str">
        <f>VLOOKUP(A256,lookup!$D$1:$E$30,2,)</f>
        <v>FFL2</v>
      </c>
      <c r="F256" t="str">
        <f t="shared" si="3"/>
        <v>FFL2-5FH &amp; M HENNES &amp; MAURITAZ GBC AB</v>
      </c>
      <c r="G256" t="s">
        <v>255</v>
      </c>
      <c r="H256" t="s">
        <v>394</v>
      </c>
    </row>
    <row r="257" spans="1:8" hidden="1" x14ac:dyDescent="0.25">
      <c r="A257" t="s">
        <v>388</v>
      </c>
      <c r="B257" t="s">
        <v>196</v>
      </c>
      <c r="C257" t="s">
        <v>49</v>
      </c>
      <c r="D257" t="str">
        <f>_xlfn.XLOOKUP(data[[#This Row],[Buyers]],lookup!$G$1:$G$50,lookup!$H$1:$H$50)</f>
        <v>H &amp; M HENNES &amp; MAURITAZ GBC AB</v>
      </c>
      <c r="E257" t="str">
        <f>VLOOKUP(A257,lookup!$D$1:$E$30,2,)</f>
        <v>FFL2</v>
      </c>
      <c r="F257" t="str">
        <f t="shared" si="3"/>
        <v>FFL2-5GH &amp; M HENNES &amp; MAURITAZ GBC AB</v>
      </c>
      <c r="G257" t="s">
        <v>144</v>
      </c>
      <c r="H257" t="s">
        <v>395</v>
      </c>
    </row>
    <row r="258" spans="1:8" hidden="1" x14ac:dyDescent="0.25">
      <c r="A258" t="s">
        <v>388</v>
      </c>
      <c r="B258" t="s">
        <v>351</v>
      </c>
      <c r="C258" t="s">
        <v>49</v>
      </c>
      <c r="D258" t="str">
        <f>_xlfn.XLOOKUP(data[[#This Row],[Buyers]],lookup!$G$1:$G$50,lookup!$H$1:$H$50)</f>
        <v>H &amp; M HENNES &amp; MAURITAZ GBC AB</v>
      </c>
      <c r="E258" t="str">
        <f>VLOOKUP(A258,lookup!$D$1:$E$30,2,)</f>
        <v>FFL2</v>
      </c>
      <c r="F258" t="str">
        <f t="shared" ref="F258:F321" si="4">_xlfn.CONCAT(A258,B258,D258)</f>
        <v>FFL2-5HH &amp; M HENNES &amp; MAURITAZ GBC AB</v>
      </c>
      <c r="G258" t="s">
        <v>166</v>
      </c>
      <c r="H258" t="s">
        <v>396</v>
      </c>
    </row>
    <row r="259" spans="1:8" hidden="1" x14ac:dyDescent="0.25">
      <c r="A259" t="s">
        <v>388</v>
      </c>
      <c r="B259" t="s">
        <v>353</v>
      </c>
      <c r="C259" t="s">
        <v>49</v>
      </c>
      <c r="D259" t="str">
        <f>_xlfn.XLOOKUP(data[[#This Row],[Buyers]],lookup!$G$1:$G$50,lookup!$H$1:$H$50)</f>
        <v>H &amp; M HENNES &amp; MAURITAZ GBC AB</v>
      </c>
      <c r="E259" t="str">
        <f>VLOOKUP(A259,lookup!$D$1:$E$30,2,)</f>
        <v>FFL2</v>
      </c>
      <c r="F259" t="str">
        <f t="shared" si="4"/>
        <v>FFL2-5IH &amp; M HENNES &amp; MAURITAZ GBC AB</v>
      </c>
      <c r="G259" t="s">
        <v>123</v>
      </c>
      <c r="H259" t="s">
        <v>359</v>
      </c>
    </row>
    <row r="260" spans="1:8" hidden="1" x14ac:dyDescent="0.25">
      <c r="A260" t="s">
        <v>388</v>
      </c>
      <c r="B260" t="s">
        <v>355</v>
      </c>
      <c r="C260" t="s">
        <v>49</v>
      </c>
      <c r="D260" t="str">
        <f>_xlfn.XLOOKUP(data[[#This Row],[Buyers]],lookup!$G$1:$G$50,lookup!$H$1:$H$50)</f>
        <v>H &amp; M HENNES &amp; MAURITAZ GBC AB</v>
      </c>
      <c r="E260" t="str">
        <f>VLOOKUP(A260,lookup!$D$1:$E$30,2,)</f>
        <v>FFL2</v>
      </c>
      <c r="F260" t="str">
        <f t="shared" si="4"/>
        <v>FFL2-5JH &amp; M HENNES &amp; MAURITAZ GBC AB</v>
      </c>
      <c r="G260" t="s">
        <v>174</v>
      </c>
      <c r="H260" t="s">
        <v>397</v>
      </c>
    </row>
    <row r="261" spans="1:8" hidden="1" x14ac:dyDescent="0.25">
      <c r="A261" t="s">
        <v>388</v>
      </c>
      <c r="B261" t="s">
        <v>356</v>
      </c>
      <c r="C261" t="s">
        <v>49</v>
      </c>
      <c r="D261" t="str">
        <f>_xlfn.XLOOKUP(data[[#This Row],[Buyers]],lookup!$G$1:$G$50,lookup!$H$1:$H$50)</f>
        <v>H &amp; M HENNES &amp; MAURITAZ GBC AB</v>
      </c>
      <c r="E261" t="str">
        <f>VLOOKUP(A261,lookup!$D$1:$E$30,2,)</f>
        <v>FFL2</v>
      </c>
      <c r="F261" t="str">
        <f t="shared" si="4"/>
        <v>FFL2-5KH &amp; M HENNES &amp; MAURITAZ GBC AB</v>
      </c>
      <c r="G261" t="s">
        <v>132</v>
      </c>
      <c r="H261" t="s">
        <v>398</v>
      </c>
    </row>
    <row r="262" spans="1:8" hidden="1" x14ac:dyDescent="0.25">
      <c r="A262" t="s">
        <v>399</v>
      </c>
      <c r="B262" t="s">
        <v>112</v>
      </c>
      <c r="C262" t="s">
        <v>46</v>
      </c>
      <c r="D262" t="str">
        <f>_xlfn.XLOOKUP(data[[#This Row],[Buyers]],lookup!$G$1:$G$50,lookup!$H$1:$H$50)</f>
        <v>C &amp; A BUYING GMBH &amp; CO. KG</v>
      </c>
      <c r="E262" t="str">
        <f>VLOOKUP(A262,lookup!$D$1:$E$30,2,)</f>
        <v>JKL-U2</v>
      </c>
      <c r="F262" t="str">
        <f t="shared" si="4"/>
        <v>JKL-U2-1A1C &amp; A BUYING GMBH &amp; CO. KG</v>
      </c>
      <c r="G262" t="s">
        <v>69</v>
      </c>
      <c r="H262" t="s">
        <v>400</v>
      </c>
    </row>
    <row r="263" spans="1:8" hidden="1" x14ac:dyDescent="0.25">
      <c r="A263" t="s">
        <v>399</v>
      </c>
      <c r="B263" t="s">
        <v>112</v>
      </c>
      <c r="C263" t="s">
        <v>55</v>
      </c>
      <c r="D263" t="str">
        <f>_xlfn.XLOOKUP(data[[#This Row],[Buyers]],lookup!$G$1:$G$50,lookup!$H$1:$H$50)</f>
        <v>GUESS EUROPE SAGL</v>
      </c>
      <c r="E263" t="str">
        <f>VLOOKUP(A263,lookup!$D$1:$E$30,2,)</f>
        <v>JKL-U2</v>
      </c>
      <c r="F263" t="str">
        <f t="shared" si="4"/>
        <v>JKL-U2-1A1GUESS EUROPE SAGL</v>
      </c>
      <c r="G263" t="s">
        <v>251</v>
      </c>
      <c r="H263" t="s">
        <v>401</v>
      </c>
    </row>
    <row r="264" spans="1:8" hidden="1" x14ac:dyDescent="0.25">
      <c r="A264" t="s">
        <v>399</v>
      </c>
      <c r="B264" t="s">
        <v>153</v>
      </c>
      <c r="C264" t="s">
        <v>55</v>
      </c>
      <c r="D264" t="str">
        <f>_xlfn.XLOOKUP(data[[#This Row],[Buyers]],lookup!$G$1:$G$50,lookup!$H$1:$H$50)</f>
        <v>GUESS EUROPE SAGL</v>
      </c>
      <c r="E264" t="str">
        <f>VLOOKUP(A264,lookup!$D$1:$E$30,2,)</f>
        <v>JKL-U2</v>
      </c>
      <c r="F264" t="str">
        <f t="shared" si="4"/>
        <v>JKL-U2-1A2GUESS EUROPE SAGL</v>
      </c>
      <c r="G264" t="s">
        <v>251</v>
      </c>
      <c r="H264" t="s">
        <v>402</v>
      </c>
    </row>
    <row r="265" spans="1:8" hidden="1" x14ac:dyDescent="0.25">
      <c r="A265" t="s">
        <v>399</v>
      </c>
      <c r="B265" t="s">
        <v>226</v>
      </c>
      <c r="C265" t="s">
        <v>57</v>
      </c>
      <c r="D265" t="str">
        <f>_xlfn.XLOOKUP(data[[#This Row],[Buyers]],lookup!$G$1:$G$50,lookup!$H$1:$H$50)</f>
        <v>PUMA</v>
      </c>
      <c r="E265" t="str">
        <f>VLOOKUP(A265,lookup!$D$1:$E$30,2,)</f>
        <v>JKL-U2</v>
      </c>
      <c r="F265" t="str">
        <f t="shared" si="4"/>
        <v>JKL-U2-1A3PUMA</v>
      </c>
      <c r="G265" t="s">
        <v>68</v>
      </c>
      <c r="H265" t="s">
        <v>88</v>
      </c>
    </row>
    <row r="266" spans="1:8" hidden="1" x14ac:dyDescent="0.25">
      <c r="A266" t="s">
        <v>399</v>
      </c>
      <c r="B266" t="s">
        <v>115</v>
      </c>
      <c r="C266" t="s">
        <v>57</v>
      </c>
      <c r="D266" t="str">
        <f>_xlfn.XLOOKUP(data[[#This Row],[Buyers]],lookup!$G$1:$G$50,lookup!$H$1:$H$50)</f>
        <v>PUMA</v>
      </c>
      <c r="E266" t="str">
        <f>VLOOKUP(A266,lookup!$D$1:$E$30,2,)</f>
        <v>JKL-U2</v>
      </c>
      <c r="F266" t="str">
        <f t="shared" si="4"/>
        <v>JKL-U2-1B1PUMA</v>
      </c>
      <c r="G266" t="s">
        <v>67</v>
      </c>
      <c r="H266" t="s">
        <v>85</v>
      </c>
    </row>
    <row r="267" spans="1:8" hidden="1" x14ac:dyDescent="0.25">
      <c r="A267" t="s">
        <v>399</v>
      </c>
      <c r="B267" t="s">
        <v>229</v>
      </c>
      <c r="C267" t="s">
        <v>57</v>
      </c>
      <c r="D267" t="str">
        <f>_xlfn.XLOOKUP(data[[#This Row],[Buyers]],lookup!$G$1:$G$50,lookup!$H$1:$H$50)</f>
        <v>PUMA</v>
      </c>
      <c r="E267" t="str">
        <f>VLOOKUP(A267,lookup!$D$1:$E$30,2,)</f>
        <v>JKL-U2</v>
      </c>
      <c r="F267" t="str">
        <f t="shared" si="4"/>
        <v>JKL-U2-1B2PUMA</v>
      </c>
      <c r="G267" t="s">
        <v>68</v>
      </c>
      <c r="H267" t="s">
        <v>94</v>
      </c>
    </row>
    <row r="268" spans="1:8" hidden="1" x14ac:dyDescent="0.25">
      <c r="A268" t="s">
        <v>399</v>
      </c>
      <c r="B268" t="s">
        <v>229</v>
      </c>
      <c r="C268" t="s">
        <v>50</v>
      </c>
      <c r="D268" t="str">
        <f>_xlfn.XLOOKUP(data[[#This Row],[Buyers]],lookup!$G$1:$G$50,lookup!$H$1:$H$50)</f>
        <v>BESTSELLER A/S</v>
      </c>
      <c r="E268" t="str">
        <f>VLOOKUP(A268,lookup!$D$1:$E$30,2,)</f>
        <v>JKL-U2</v>
      </c>
      <c r="F268" t="str">
        <f t="shared" si="4"/>
        <v>JKL-U2-1B2BESTSELLER A/S</v>
      </c>
      <c r="G268" t="s">
        <v>236</v>
      </c>
      <c r="H268" t="s">
        <v>403</v>
      </c>
    </row>
    <row r="269" spans="1:8" hidden="1" x14ac:dyDescent="0.25">
      <c r="A269" t="s">
        <v>399</v>
      </c>
      <c r="B269" t="s">
        <v>202</v>
      </c>
      <c r="C269" t="s">
        <v>57</v>
      </c>
      <c r="D269" t="str">
        <f>_xlfn.XLOOKUP(data[[#This Row],[Buyers]],lookup!$G$1:$G$50,lookup!$H$1:$H$50)</f>
        <v>PUMA</v>
      </c>
      <c r="E269" t="str">
        <f>VLOOKUP(A269,lookup!$D$1:$E$30,2,)</f>
        <v>JKL-U2</v>
      </c>
      <c r="F269" t="str">
        <f t="shared" si="4"/>
        <v>JKL-U2-1B3PUMA</v>
      </c>
      <c r="G269" t="s">
        <v>68</v>
      </c>
      <c r="H269" t="s">
        <v>88</v>
      </c>
    </row>
    <row r="270" spans="1:8" hidden="1" x14ac:dyDescent="0.25">
      <c r="A270" t="s">
        <v>399</v>
      </c>
      <c r="B270" t="s">
        <v>118</v>
      </c>
      <c r="C270" t="s">
        <v>50</v>
      </c>
      <c r="D270" t="str">
        <f>_xlfn.XLOOKUP(data[[#This Row],[Buyers]],lookup!$G$1:$G$50,lookup!$H$1:$H$50)</f>
        <v>BESTSELLER A/S</v>
      </c>
      <c r="E270" t="str">
        <f>VLOOKUP(A270,lookup!$D$1:$E$30,2,)</f>
        <v>JKL-U2</v>
      </c>
      <c r="F270" t="str">
        <f t="shared" si="4"/>
        <v>JKL-U2-1C1BESTSELLER A/S</v>
      </c>
      <c r="G270" t="s">
        <v>231</v>
      </c>
      <c r="H270" t="s">
        <v>404</v>
      </c>
    </row>
    <row r="271" spans="1:8" hidden="1" x14ac:dyDescent="0.25">
      <c r="A271" t="s">
        <v>399</v>
      </c>
      <c r="B271" t="s">
        <v>119</v>
      </c>
      <c r="C271" t="s">
        <v>55</v>
      </c>
      <c r="D271" t="str">
        <f>_xlfn.XLOOKUP(data[[#This Row],[Buyers]],lookup!$G$1:$G$50,lookup!$H$1:$H$50)</f>
        <v>GUESS EUROPE SAGL</v>
      </c>
      <c r="E271" t="str">
        <f>VLOOKUP(A271,lookup!$D$1:$E$30,2,)</f>
        <v>JKL-U2</v>
      </c>
      <c r="F271" t="str">
        <f t="shared" si="4"/>
        <v>JKL-U2-1C2GUESS EUROPE SAGL</v>
      </c>
      <c r="G271" t="s">
        <v>251</v>
      </c>
      <c r="H271" t="s">
        <v>405</v>
      </c>
    </row>
    <row r="272" spans="1:8" hidden="1" x14ac:dyDescent="0.25">
      <c r="A272" t="s">
        <v>399</v>
      </c>
      <c r="B272" t="s">
        <v>119</v>
      </c>
      <c r="C272" t="s">
        <v>50</v>
      </c>
      <c r="D272" t="str">
        <f>_xlfn.XLOOKUP(data[[#This Row],[Buyers]],lookup!$G$1:$G$50,lookup!$H$1:$H$50)</f>
        <v>BESTSELLER A/S</v>
      </c>
      <c r="E272" t="str">
        <f>VLOOKUP(A272,lookup!$D$1:$E$30,2,)</f>
        <v>JKL-U2</v>
      </c>
      <c r="F272" t="str">
        <f t="shared" si="4"/>
        <v>JKL-U2-1C2BESTSELLER A/S</v>
      </c>
      <c r="G272" t="s">
        <v>236</v>
      </c>
      <c r="H272" t="s">
        <v>403</v>
      </c>
    </row>
    <row r="273" spans="1:8" hidden="1" x14ac:dyDescent="0.25">
      <c r="A273" t="s">
        <v>399</v>
      </c>
      <c r="B273" t="s">
        <v>207</v>
      </c>
      <c r="C273" t="s">
        <v>63</v>
      </c>
      <c r="D273" t="str">
        <f>_xlfn.XLOOKUP(data[[#This Row],[Buyers]],lookup!$G$1:$G$50,lookup!$H$1:$H$50)</f>
        <v>KMART AUSTRALIA LIMITED</v>
      </c>
      <c r="E273" t="str">
        <f>VLOOKUP(A273,lookup!$D$1:$E$30,2,)</f>
        <v>JKL-U2</v>
      </c>
      <c r="F273" t="str">
        <f t="shared" si="4"/>
        <v>JKL-U2-1C3KMART AUSTRALIA LIMITED</v>
      </c>
      <c r="G273" t="s">
        <v>139</v>
      </c>
      <c r="H273" t="s">
        <v>406</v>
      </c>
    </row>
    <row r="274" spans="1:8" hidden="1" x14ac:dyDescent="0.25">
      <c r="A274" t="s">
        <v>399</v>
      </c>
      <c r="B274" t="s">
        <v>207</v>
      </c>
      <c r="C274" t="s">
        <v>57</v>
      </c>
      <c r="D274" t="str">
        <f>_xlfn.XLOOKUP(data[[#This Row],[Buyers]],lookup!$G$1:$G$50,lookup!$H$1:$H$50)</f>
        <v>PUMA</v>
      </c>
      <c r="E274" t="str">
        <f>VLOOKUP(A274,lookup!$D$1:$E$30,2,)</f>
        <v>JKL-U2</v>
      </c>
      <c r="F274" t="str">
        <f t="shared" si="4"/>
        <v>JKL-U2-1C3PUMA</v>
      </c>
      <c r="G274" t="s">
        <v>67</v>
      </c>
      <c r="H274" t="s">
        <v>89</v>
      </c>
    </row>
    <row r="275" spans="1:8" hidden="1" x14ac:dyDescent="0.25">
      <c r="A275" t="s">
        <v>399</v>
      </c>
      <c r="B275" t="s">
        <v>122</v>
      </c>
      <c r="C275" t="s">
        <v>46</v>
      </c>
      <c r="D275" t="str">
        <f>_xlfn.XLOOKUP(data[[#This Row],[Buyers]],lookup!$G$1:$G$50,lookup!$H$1:$H$50)</f>
        <v>C &amp; A BUYING GMBH &amp; CO. KG</v>
      </c>
      <c r="E275" t="str">
        <f>VLOOKUP(A275,lookup!$D$1:$E$30,2,)</f>
        <v>JKL-U2</v>
      </c>
      <c r="F275" t="str">
        <f t="shared" si="4"/>
        <v>JKL-U2-1D1C &amp; A BUYING GMBH &amp; CO. KG</v>
      </c>
      <c r="G275" t="s">
        <v>407</v>
      </c>
      <c r="H275" t="s">
        <v>408</v>
      </c>
    </row>
    <row r="276" spans="1:8" hidden="1" x14ac:dyDescent="0.25">
      <c r="A276" t="s">
        <v>399</v>
      </c>
      <c r="B276" t="s">
        <v>214</v>
      </c>
      <c r="C276" t="s">
        <v>46</v>
      </c>
      <c r="D276" t="str">
        <f>_xlfn.XLOOKUP(data[[#This Row],[Buyers]],lookup!$G$1:$G$50,lookup!$H$1:$H$50)</f>
        <v>C &amp; A BUYING GMBH &amp; CO. KG</v>
      </c>
      <c r="E276" t="str">
        <f>VLOOKUP(A276,lookup!$D$1:$E$30,2,)</f>
        <v>JKL-U2</v>
      </c>
      <c r="F276" t="str">
        <f t="shared" si="4"/>
        <v>JKL-U2-1D3C &amp; A BUYING GMBH &amp; CO. KG</v>
      </c>
      <c r="G276" t="s">
        <v>149</v>
      </c>
      <c r="H276" t="s">
        <v>409</v>
      </c>
    </row>
    <row r="277" spans="1:8" hidden="1" x14ac:dyDescent="0.25">
      <c r="A277" t="s">
        <v>399</v>
      </c>
      <c r="B277" t="s">
        <v>125</v>
      </c>
      <c r="C277" t="s">
        <v>46</v>
      </c>
      <c r="D277" t="str">
        <f>_xlfn.XLOOKUP(data[[#This Row],[Buyers]],lookup!$G$1:$G$50,lookup!$H$1:$H$50)</f>
        <v>C &amp; A BUYING GMBH &amp; CO. KG</v>
      </c>
      <c r="E277" t="str">
        <f>VLOOKUP(A277,lookup!$D$1:$E$30,2,)</f>
        <v>JKL-U2</v>
      </c>
      <c r="F277" t="str">
        <f t="shared" si="4"/>
        <v>JKL-U2-1E1C &amp; A BUYING GMBH &amp; CO. KG</v>
      </c>
      <c r="G277" t="s">
        <v>277</v>
      </c>
      <c r="H277" t="s">
        <v>410</v>
      </c>
    </row>
    <row r="278" spans="1:8" hidden="1" x14ac:dyDescent="0.25">
      <c r="A278" t="s">
        <v>399</v>
      </c>
      <c r="B278" t="s">
        <v>411</v>
      </c>
      <c r="C278" t="s">
        <v>50</v>
      </c>
      <c r="D278" t="str">
        <f>_xlfn.XLOOKUP(data[[#This Row],[Buyers]],lookup!$G$1:$G$50,lookup!$H$1:$H$50)</f>
        <v>BESTSELLER A/S</v>
      </c>
      <c r="E278" t="str">
        <f>VLOOKUP(A278,lookup!$D$1:$E$30,2,)</f>
        <v>JKL-U2</v>
      </c>
      <c r="F278" t="str">
        <f t="shared" si="4"/>
        <v>JKL-U2-1E3BESTSELLER A/S</v>
      </c>
      <c r="G278" t="s">
        <v>231</v>
      </c>
      <c r="H278" t="s">
        <v>404</v>
      </c>
    </row>
    <row r="279" spans="1:8" hidden="1" x14ac:dyDescent="0.25">
      <c r="A279" t="s">
        <v>399</v>
      </c>
      <c r="B279" t="s">
        <v>128</v>
      </c>
      <c r="C279" t="s">
        <v>55</v>
      </c>
      <c r="D279" t="str">
        <f>_xlfn.XLOOKUP(data[[#This Row],[Buyers]],lookup!$G$1:$G$50,lookup!$H$1:$H$50)</f>
        <v>GUESS EUROPE SAGL</v>
      </c>
      <c r="E279" t="str">
        <f>VLOOKUP(A279,lookup!$D$1:$E$30,2,)</f>
        <v>JKL-U2</v>
      </c>
      <c r="F279" t="str">
        <f t="shared" si="4"/>
        <v>JKL-U2-1F1GUESS EUROPE SAGL</v>
      </c>
      <c r="G279" t="s">
        <v>412</v>
      </c>
      <c r="H279" t="s">
        <v>413</v>
      </c>
    </row>
    <row r="280" spans="1:8" hidden="1" x14ac:dyDescent="0.25">
      <c r="A280" t="s">
        <v>399</v>
      </c>
      <c r="B280" t="s">
        <v>128</v>
      </c>
      <c r="C280" t="s">
        <v>50</v>
      </c>
      <c r="D280" t="str">
        <f>_xlfn.XLOOKUP(data[[#This Row],[Buyers]],lookup!$G$1:$G$50,lookup!$H$1:$H$50)</f>
        <v>BESTSELLER A/S</v>
      </c>
      <c r="E280" t="str">
        <f>VLOOKUP(A280,lookup!$D$1:$E$30,2,)</f>
        <v>JKL-U2</v>
      </c>
      <c r="F280" t="str">
        <f t="shared" si="4"/>
        <v>JKL-U2-1F1BESTSELLER A/S</v>
      </c>
      <c r="G280" t="s">
        <v>319</v>
      </c>
      <c r="H280" t="s">
        <v>414</v>
      </c>
    </row>
    <row r="281" spans="1:8" hidden="1" x14ac:dyDescent="0.25">
      <c r="A281" t="s">
        <v>399</v>
      </c>
      <c r="B281" t="s">
        <v>165</v>
      </c>
      <c r="C281" t="s">
        <v>55</v>
      </c>
      <c r="D281" t="str">
        <f>_xlfn.XLOOKUP(data[[#This Row],[Buyers]],lookup!$G$1:$G$50,lookup!$H$1:$H$50)</f>
        <v>GUESS EUROPE SAGL</v>
      </c>
      <c r="E281" t="str">
        <f>VLOOKUP(A281,lookup!$D$1:$E$30,2,)</f>
        <v>JKL-U2</v>
      </c>
      <c r="F281" t="str">
        <f t="shared" si="4"/>
        <v>JKL-U2-1F2GUESS EUROPE SAGL</v>
      </c>
      <c r="G281" t="s">
        <v>251</v>
      </c>
      <c r="H281" t="s">
        <v>415</v>
      </c>
    </row>
    <row r="282" spans="1:8" hidden="1" x14ac:dyDescent="0.25">
      <c r="A282" t="s">
        <v>399</v>
      </c>
      <c r="B282" t="s">
        <v>219</v>
      </c>
      <c r="C282" t="s">
        <v>63</v>
      </c>
      <c r="D282" t="str">
        <f>_xlfn.XLOOKUP(data[[#This Row],[Buyers]],lookup!$G$1:$G$50,lookup!$H$1:$H$50)</f>
        <v>KMART AUSTRALIA LIMITED</v>
      </c>
      <c r="E282" t="str">
        <f>VLOOKUP(A282,lookup!$D$1:$E$30,2,)</f>
        <v>JKL-U2</v>
      </c>
      <c r="F282" t="str">
        <f t="shared" si="4"/>
        <v>JKL-U2-1F3KMART AUSTRALIA LIMITED</v>
      </c>
      <c r="G282" t="s">
        <v>139</v>
      </c>
      <c r="H282" t="s">
        <v>416</v>
      </c>
    </row>
    <row r="283" spans="1:8" hidden="1" x14ac:dyDescent="0.25">
      <c r="A283" t="s">
        <v>417</v>
      </c>
      <c r="B283" t="s">
        <v>112</v>
      </c>
      <c r="C283" t="s">
        <v>57</v>
      </c>
      <c r="D283" t="str">
        <f>_xlfn.XLOOKUP(data[[#This Row],[Buyers]],lookup!$G$1:$G$50,lookup!$H$1:$H$50)</f>
        <v>PUMA</v>
      </c>
      <c r="E283" t="str">
        <f>VLOOKUP(A283,lookup!$D$1:$E$30,2,)</f>
        <v>JKL-U2</v>
      </c>
      <c r="F283" t="str">
        <f t="shared" si="4"/>
        <v>JKL-U2-2A1PUMA</v>
      </c>
      <c r="G283" t="s">
        <v>66</v>
      </c>
      <c r="H283" t="s">
        <v>81</v>
      </c>
    </row>
    <row r="284" spans="1:8" hidden="1" x14ac:dyDescent="0.25">
      <c r="A284" t="s">
        <v>417</v>
      </c>
      <c r="B284" t="s">
        <v>226</v>
      </c>
      <c r="C284" t="s">
        <v>46</v>
      </c>
      <c r="D284" t="str">
        <f>_xlfn.XLOOKUP(data[[#This Row],[Buyers]],lookup!$G$1:$G$50,lookup!$H$1:$H$50)</f>
        <v>C &amp; A BUYING GMBH &amp; CO. KG</v>
      </c>
      <c r="E284" t="str">
        <f>VLOOKUP(A284,lookup!$D$1:$E$30,2,)</f>
        <v>JKL-U2</v>
      </c>
      <c r="F284" t="str">
        <f t="shared" si="4"/>
        <v>JKL-U2-2A3C &amp; A BUYING GMBH &amp; CO. KG</v>
      </c>
      <c r="G284" t="s">
        <v>407</v>
      </c>
      <c r="H284" t="s">
        <v>408</v>
      </c>
    </row>
    <row r="285" spans="1:8" hidden="1" x14ac:dyDescent="0.25">
      <c r="A285" t="s">
        <v>417</v>
      </c>
      <c r="B285" t="s">
        <v>115</v>
      </c>
      <c r="C285" t="s">
        <v>57</v>
      </c>
      <c r="D285" t="str">
        <f>_xlfn.XLOOKUP(data[[#This Row],[Buyers]],lookup!$G$1:$G$50,lookup!$H$1:$H$50)</f>
        <v>PUMA</v>
      </c>
      <c r="E285" t="str">
        <f>VLOOKUP(A285,lookup!$D$1:$E$30,2,)</f>
        <v>JKL-U2</v>
      </c>
      <c r="F285" t="str">
        <f t="shared" si="4"/>
        <v>JKL-U2-2B1PUMA</v>
      </c>
      <c r="G285" t="s">
        <v>68</v>
      </c>
      <c r="H285" t="s">
        <v>418</v>
      </c>
    </row>
    <row r="286" spans="1:8" hidden="1" x14ac:dyDescent="0.25">
      <c r="A286" t="s">
        <v>417</v>
      </c>
      <c r="B286" t="s">
        <v>115</v>
      </c>
      <c r="C286" t="s">
        <v>50</v>
      </c>
      <c r="D286" t="str">
        <f>_xlfn.XLOOKUP(data[[#This Row],[Buyers]],lookup!$G$1:$G$50,lookup!$H$1:$H$50)</f>
        <v>BESTSELLER A/S</v>
      </c>
      <c r="E286" t="str">
        <f>VLOOKUP(A286,lookup!$D$1:$E$30,2,)</f>
        <v>JKL-U2</v>
      </c>
      <c r="F286" t="str">
        <f t="shared" si="4"/>
        <v>JKL-U2-2B1BESTSELLER A/S</v>
      </c>
      <c r="G286" t="s">
        <v>236</v>
      </c>
      <c r="H286" t="s">
        <v>403</v>
      </c>
    </row>
    <row r="287" spans="1:8" hidden="1" x14ac:dyDescent="0.25">
      <c r="A287" t="s">
        <v>417</v>
      </c>
      <c r="B287" t="s">
        <v>229</v>
      </c>
      <c r="C287" t="s">
        <v>63</v>
      </c>
      <c r="D287" t="str">
        <f>_xlfn.XLOOKUP(data[[#This Row],[Buyers]],lookup!$G$1:$G$50,lookup!$H$1:$H$50)</f>
        <v>KMART AUSTRALIA LIMITED</v>
      </c>
      <c r="E287" t="str">
        <f>VLOOKUP(A287,lookup!$D$1:$E$30,2,)</f>
        <v>JKL-U2</v>
      </c>
      <c r="F287" t="str">
        <f t="shared" si="4"/>
        <v>JKL-U2-2B2KMART AUSTRALIA LIMITED</v>
      </c>
      <c r="G287" t="s">
        <v>126</v>
      </c>
      <c r="H287" t="s">
        <v>419</v>
      </c>
    </row>
    <row r="288" spans="1:8" hidden="1" x14ac:dyDescent="0.25">
      <c r="A288" t="s">
        <v>417</v>
      </c>
      <c r="B288" t="s">
        <v>202</v>
      </c>
      <c r="C288" t="s">
        <v>55</v>
      </c>
      <c r="D288" t="str">
        <f>_xlfn.XLOOKUP(data[[#This Row],[Buyers]],lookup!$G$1:$G$50,lookup!$H$1:$H$50)</f>
        <v>GUESS EUROPE SAGL</v>
      </c>
      <c r="E288" t="str">
        <f>VLOOKUP(A288,lookup!$D$1:$E$30,2,)</f>
        <v>JKL-U2</v>
      </c>
      <c r="F288" t="str">
        <f t="shared" si="4"/>
        <v>JKL-U2-2B3GUESS EUROPE SAGL</v>
      </c>
      <c r="G288" t="s">
        <v>251</v>
      </c>
      <c r="H288" t="s">
        <v>420</v>
      </c>
    </row>
    <row r="289" spans="1:8" hidden="1" x14ac:dyDescent="0.25">
      <c r="A289" t="s">
        <v>417</v>
      </c>
      <c r="B289" t="s">
        <v>202</v>
      </c>
      <c r="C289" t="s">
        <v>46</v>
      </c>
      <c r="D289" t="str">
        <f>_xlfn.XLOOKUP(data[[#This Row],[Buyers]],lookup!$G$1:$G$50,lookup!$H$1:$H$50)</f>
        <v>C &amp; A BUYING GMBH &amp; CO. KG</v>
      </c>
      <c r="E289" t="str">
        <f>VLOOKUP(A289,lookup!$D$1:$E$30,2,)</f>
        <v>JKL-U2</v>
      </c>
      <c r="F289" t="str">
        <f t="shared" si="4"/>
        <v>JKL-U2-2B3C &amp; A BUYING GMBH &amp; CO. KG</v>
      </c>
      <c r="G289" t="s">
        <v>421</v>
      </c>
      <c r="H289" t="s">
        <v>422</v>
      </c>
    </row>
    <row r="290" spans="1:8" hidden="1" x14ac:dyDescent="0.25">
      <c r="A290" t="s">
        <v>417</v>
      </c>
      <c r="B290" t="s">
        <v>118</v>
      </c>
      <c r="C290" t="s">
        <v>63</v>
      </c>
      <c r="D290" t="str">
        <f>_xlfn.XLOOKUP(data[[#This Row],[Buyers]],lookup!$G$1:$G$50,lookup!$H$1:$H$50)</f>
        <v>KMART AUSTRALIA LIMITED</v>
      </c>
      <c r="E290" t="str">
        <f>VLOOKUP(A290,lookup!$D$1:$E$30,2,)</f>
        <v>JKL-U2</v>
      </c>
      <c r="F290" t="str">
        <f t="shared" si="4"/>
        <v>JKL-U2-2C1KMART AUSTRALIA LIMITED</v>
      </c>
      <c r="G290" t="s">
        <v>139</v>
      </c>
      <c r="H290" t="s">
        <v>423</v>
      </c>
    </row>
    <row r="291" spans="1:8" hidden="1" x14ac:dyDescent="0.25">
      <c r="A291" t="s">
        <v>417</v>
      </c>
      <c r="B291" t="s">
        <v>119</v>
      </c>
      <c r="C291" t="s">
        <v>50</v>
      </c>
      <c r="D291" t="str">
        <f>_xlfn.XLOOKUP(data[[#This Row],[Buyers]],lookup!$G$1:$G$50,lookup!$H$1:$H$50)</f>
        <v>BESTSELLER A/S</v>
      </c>
      <c r="E291" t="str">
        <f>VLOOKUP(A291,lookup!$D$1:$E$30,2,)</f>
        <v>JKL-U2</v>
      </c>
      <c r="F291" t="str">
        <f t="shared" si="4"/>
        <v>JKL-U2-2C2BESTSELLER A/S</v>
      </c>
      <c r="G291" t="s">
        <v>231</v>
      </c>
      <c r="H291" t="s">
        <v>424</v>
      </c>
    </row>
    <row r="292" spans="1:8" hidden="1" x14ac:dyDescent="0.25">
      <c r="A292" t="s">
        <v>417</v>
      </c>
      <c r="B292" t="s">
        <v>119</v>
      </c>
      <c r="C292" t="s">
        <v>63</v>
      </c>
      <c r="D292" t="str">
        <f>_xlfn.XLOOKUP(data[[#This Row],[Buyers]],lookup!$G$1:$G$50,lookup!$H$1:$H$50)</f>
        <v>KMART AUSTRALIA LIMITED</v>
      </c>
      <c r="E292" t="str">
        <f>VLOOKUP(A292,lookup!$D$1:$E$30,2,)</f>
        <v>JKL-U2</v>
      </c>
      <c r="F292" t="str">
        <f t="shared" si="4"/>
        <v>JKL-U2-2C2KMART AUSTRALIA LIMITED</v>
      </c>
      <c r="G292" t="s">
        <v>139</v>
      </c>
      <c r="H292" t="s">
        <v>425</v>
      </c>
    </row>
    <row r="293" spans="1:8" hidden="1" x14ac:dyDescent="0.25">
      <c r="A293" t="s">
        <v>417</v>
      </c>
      <c r="B293" t="s">
        <v>207</v>
      </c>
      <c r="C293" t="s">
        <v>46</v>
      </c>
      <c r="D293" t="str">
        <f>_xlfn.XLOOKUP(data[[#This Row],[Buyers]],lookup!$G$1:$G$50,lookup!$H$1:$H$50)</f>
        <v>C &amp; A BUYING GMBH &amp; CO. KG</v>
      </c>
      <c r="E293" t="str">
        <f>VLOOKUP(A293,lookup!$D$1:$E$30,2,)</f>
        <v>JKL-U2</v>
      </c>
      <c r="F293" t="str">
        <f t="shared" si="4"/>
        <v>JKL-U2-2C3C &amp; A BUYING GMBH &amp; CO. KG</v>
      </c>
      <c r="G293" t="s">
        <v>277</v>
      </c>
      <c r="H293" t="s">
        <v>426</v>
      </c>
    </row>
    <row r="294" spans="1:8" hidden="1" x14ac:dyDescent="0.25">
      <c r="A294" t="s">
        <v>417</v>
      </c>
      <c r="B294" t="s">
        <v>122</v>
      </c>
      <c r="C294" t="s">
        <v>46</v>
      </c>
      <c r="D294" t="str">
        <f>_xlfn.XLOOKUP(data[[#This Row],[Buyers]],lookup!$G$1:$G$50,lookup!$H$1:$H$50)</f>
        <v>C &amp; A BUYING GMBH &amp; CO. KG</v>
      </c>
      <c r="E294" t="str">
        <f>VLOOKUP(A294,lookup!$D$1:$E$30,2,)</f>
        <v>JKL-U2</v>
      </c>
      <c r="F294" t="str">
        <f t="shared" si="4"/>
        <v>JKL-U2-2D1C &amp; A BUYING GMBH &amp; CO. KG</v>
      </c>
      <c r="G294" t="s">
        <v>69</v>
      </c>
      <c r="H294" t="s">
        <v>400</v>
      </c>
    </row>
    <row r="295" spans="1:8" hidden="1" x14ac:dyDescent="0.25">
      <c r="A295" t="s">
        <v>417</v>
      </c>
      <c r="B295" t="s">
        <v>122</v>
      </c>
      <c r="C295" t="s">
        <v>57</v>
      </c>
      <c r="D295" t="str">
        <f>_xlfn.XLOOKUP(data[[#This Row],[Buyers]],lookup!$G$1:$G$50,lookup!$H$1:$H$50)</f>
        <v>PUMA</v>
      </c>
      <c r="E295" t="str">
        <f>VLOOKUP(A295,lookup!$D$1:$E$30,2,)</f>
        <v>JKL-U2</v>
      </c>
      <c r="F295" t="str">
        <f t="shared" si="4"/>
        <v>JKL-U2-2D1PUMA</v>
      </c>
      <c r="G295" t="s">
        <v>66</v>
      </c>
      <c r="H295" t="s">
        <v>86</v>
      </c>
    </row>
    <row r="296" spans="1:8" hidden="1" x14ac:dyDescent="0.25">
      <c r="A296" t="s">
        <v>417</v>
      </c>
      <c r="B296" t="s">
        <v>214</v>
      </c>
      <c r="C296" t="s">
        <v>50</v>
      </c>
      <c r="D296" t="str">
        <f>_xlfn.XLOOKUP(data[[#This Row],[Buyers]],lookup!$G$1:$G$50,lookup!$H$1:$H$50)</f>
        <v>BESTSELLER A/S</v>
      </c>
      <c r="E296" t="str">
        <f>VLOOKUP(A296,lookup!$D$1:$E$30,2,)</f>
        <v>JKL-U2</v>
      </c>
      <c r="F296" t="str">
        <f t="shared" si="4"/>
        <v>JKL-U2-2D3BESTSELLER A/S</v>
      </c>
      <c r="G296" t="s">
        <v>198</v>
      </c>
      <c r="H296" t="s">
        <v>427</v>
      </c>
    </row>
    <row r="297" spans="1:8" hidden="1" x14ac:dyDescent="0.25">
      <c r="A297" t="s">
        <v>417</v>
      </c>
      <c r="B297" t="s">
        <v>125</v>
      </c>
      <c r="C297" t="s">
        <v>55</v>
      </c>
      <c r="D297" t="str">
        <f>_xlfn.XLOOKUP(data[[#This Row],[Buyers]],lookup!$G$1:$G$50,lookup!$H$1:$H$50)</f>
        <v>GUESS EUROPE SAGL</v>
      </c>
      <c r="E297" t="str">
        <f>VLOOKUP(A297,lookup!$D$1:$E$30,2,)</f>
        <v>JKL-U2</v>
      </c>
      <c r="F297" t="str">
        <f t="shared" si="4"/>
        <v>JKL-U2-2E1GUESS EUROPE SAGL</v>
      </c>
      <c r="G297" t="s">
        <v>251</v>
      </c>
      <c r="H297" t="s">
        <v>420</v>
      </c>
    </row>
    <row r="298" spans="1:8" hidden="1" x14ac:dyDescent="0.25">
      <c r="A298" t="s">
        <v>417</v>
      </c>
      <c r="B298" t="s">
        <v>125</v>
      </c>
      <c r="C298" t="s">
        <v>63</v>
      </c>
      <c r="D298" t="str">
        <f>_xlfn.XLOOKUP(data[[#This Row],[Buyers]],lookup!$G$1:$G$50,lookup!$H$1:$H$50)</f>
        <v>KMART AUSTRALIA LIMITED</v>
      </c>
      <c r="E298" t="str">
        <f>VLOOKUP(A298,lookup!$D$1:$E$30,2,)</f>
        <v>JKL-U2</v>
      </c>
      <c r="F298" t="str">
        <f t="shared" si="4"/>
        <v>JKL-U2-2E1KMART AUSTRALIA LIMITED</v>
      </c>
      <c r="G298" t="s">
        <v>139</v>
      </c>
      <c r="H298" t="s">
        <v>428</v>
      </c>
    </row>
    <row r="299" spans="1:8" hidden="1" x14ac:dyDescent="0.25">
      <c r="A299" t="s">
        <v>417</v>
      </c>
      <c r="B299" t="s">
        <v>162</v>
      </c>
      <c r="C299" t="s">
        <v>50</v>
      </c>
      <c r="D299" t="str">
        <f>_xlfn.XLOOKUP(data[[#This Row],[Buyers]],lookup!$G$1:$G$50,lookup!$H$1:$H$50)</f>
        <v>BESTSELLER A/S</v>
      </c>
      <c r="E299" t="str">
        <f>VLOOKUP(A299,lookup!$D$1:$E$30,2,)</f>
        <v>JKL-U2</v>
      </c>
      <c r="F299" t="str">
        <f t="shared" si="4"/>
        <v>JKL-U2-2E2BESTSELLER A/S</v>
      </c>
      <c r="G299" t="s">
        <v>198</v>
      </c>
      <c r="H299" t="s">
        <v>429</v>
      </c>
    </row>
    <row r="300" spans="1:8" hidden="1" x14ac:dyDescent="0.25">
      <c r="A300" t="s">
        <v>417</v>
      </c>
      <c r="B300" t="s">
        <v>411</v>
      </c>
      <c r="C300" t="s">
        <v>57</v>
      </c>
      <c r="D300" t="str">
        <f>_xlfn.XLOOKUP(data[[#This Row],[Buyers]],lookup!$G$1:$G$50,lookup!$H$1:$H$50)</f>
        <v>PUMA</v>
      </c>
      <c r="E300" t="str">
        <f>VLOOKUP(A300,lookup!$D$1:$E$30,2,)</f>
        <v>JKL-U2</v>
      </c>
      <c r="F300" t="str">
        <f t="shared" si="4"/>
        <v>JKL-U2-2E3PUMA</v>
      </c>
      <c r="G300" t="s">
        <v>68</v>
      </c>
      <c r="H300" t="s">
        <v>418</v>
      </c>
    </row>
    <row r="301" spans="1:8" hidden="1" x14ac:dyDescent="0.25">
      <c r="A301" t="s">
        <v>417</v>
      </c>
      <c r="B301" t="s">
        <v>411</v>
      </c>
      <c r="C301" t="s">
        <v>46</v>
      </c>
      <c r="D301" t="str">
        <f>_xlfn.XLOOKUP(data[[#This Row],[Buyers]],lookup!$G$1:$G$50,lookup!$H$1:$H$50)</f>
        <v>C &amp; A BUYING GMBH &amp; CO. KG</v>
      </c>
      <c r="E301" t="str">
        <f>VLOOKUP(A301,lookup!$D$1:$E$30,2,)</f>
        <v>JKL-U2</v>
      </c>
      <c r="F301" t="str">
        <f t="shared" si="4"/>
        <v>JKL-U2-2E3C &amp; A BUYING GMBH &amp; CO. KG</v>
      </c>
      <c r="G301" t="s">
        <v>421</v>
      </c>
      <c r="H301" t="s">
        <v>422</v>
      </c>
    </row>
    <row r="302" spans="1:8" hidden="1" x14ac:dyDescent="0.25">
      <c r="A302" t="s">
        <v>417</v>
      </c>
      <c r="B302" t="s">
        <v>128</v>
      </c>
      <c r="C302" t="s">
        <v>63</v>
      </c>
      <c r="D302" t="str">
        <f>_xlfn.XLOOKUP(data[[#This Row],[Buyers]],lookup!$G$1:$G$50,lookup!$H$1:$H$50)</f>
        <v>KMART AUSTRALIA LIMITED</v>
      </c>
      <c r="E302" t="str">
        <f>VLOOKUP(A302,lookup!$D$1:$E$30,2,)</f>
        <v>JKL-U2</v>
      </c>
      <c r="F302" t="str">
        <f t="shared" si="4"/>
        <v>JKL-U2-2F1KMART AUSTRALIA LIMITED</v>
      </c>
      <c r="G302" t="s">
        <v>139</v>
      </c>
      <c r="H302" t="s">
        <v>430</v>
      </c>
    </row>
    <row r="303" spans="1:8" hidden="1" x14ac:dyDescent="0.25">
      <c r="A303" t="s">
        <v>417</v>
      </c>
      <c r="B303" t="s">
        <v>219</v>
      </c>
      <c r="C303" t="s">
        <v>46</v>
      </c>
      <c r="D303" t="str">
        <f>_xlfn.XLOOKUP(data[[#This Row],[Buyers]],lookup!$G$1:$G$50,lookup!$H$1:$H$50)</f>
        <v>C &amp; A BUYING GMBH &amp; CO. KG</v>
      </c>
      <c r="E303" t="str">
        <f>VLOOKUP(A303,lookup!$D$1:$E$30,2,)</f>
        <v>JKL-U2</v>
      </c>
      <c r="F303" t="str">
        <f t="shared" si="4"/>
        <v>JKL-U2-2F3C &amp; A BUYING GMBH &amp; CO. KG</v>
      </c>
      <c r="G303" t="s">
        <v>322</v>
      </c>
      <c r="H303" t="s">
        <v>431</v>
      </c>
    </row>
    <row r="304" spans="1:8" hidden="1" x14ac:dyDescent="0.25">
      <c r="A304" t="s">
        <v>432</v>
      </c>
      <c r="B304" t="s">
        <v>112</v>
      </c>
      <c r="C304" t="s">
        <v>50</v>
      </c>
      <c r="D304" t="str">
        <f>_xlfn.XLOOKUP(data[[#This Row],[Buyers]],lookup!$G$1:$G$50,lookup!$H$1:$H$50)</f>
        <v>BESTSELLER A/S</v>
      </c>
      <c r="E304" t="str">
        <f>VLOOKUP(A304,lookup!$D$1:$E$30,2,)</f>
        <v>JKL-U2</v>
      </c>
      <c r="F304" t="str">
        <f t="shared" si="4"/>
        <v>JKL-U2-3A1BESTSELLER A/S</v>
      </c>
      <c r="G304" t="s">
        <v>231</v>
      </c>
      <c r="H304" t="s">
        <v>433</v>
      </c>
    </row>
    <row r="305" spans="1:8" hidden="1" x14ac:dyDescent="0.25">
      <c r="A305" t="s">
        <v>432</v>
      </c>
      <c r="B305" t="s">
        <v>153</v>
      </c>
      <c r="C305" t="s">
        <v>57</v>
      </c>
      <c r="D305" t="str">
        <f>_xlfn.XLOOKUP(data[[#This Row],[Buyers]],lookup!$G$1:$G$50,lookup!$H$1:$H$50)</f>
        <v>PUMA</v>
      </c>
      <c r="E305" t="str">
        <f>VLOOKUP(A305,lookup!$D$1:$E$30,2,)</f>
        <v>JKL-U2</v>
      </c>
      <c r="F305" t="str">
        <f t="shared" si="4"/>
        <v>JKL-U2-3A2PUMA</v>
      </c>
      <c r="G305" t="s">
        <v>69</v>
      </c>
      <c r="H305" t="s">
        <v>91</v>
      </c>
    </row>
    <row r="306" spans="1:8" hidden="1" x14ac:dyDescent="0.25">
      <c r="A306" t="s">
        <v>432</v>
      </c>
      <c r="B306" t="s">
        <v>226</v>
      </c>
      <c r="C306" t="s">
        <v>46</v>
      </c>
      <c r="D306" t="str">
        <f>_xlfn.XLOOKUP(data[[#This Row],[Buyers]],lookup!$G$1:$G$50,lookup!$H$1:$H$50)</f>
        <v>C &amp; A BUYING GMBH &amp; CO. KG</v>
      </c>
      <c r="E306" t="str">
        <f>VLOOKUP(A306,lookup!$D$1:$E$30,2,)</f>
        <v>JKL-U2</v>
      </c>
      <c r="F306" t="str">
        <f t="shared" si="4"/>
        <v>JKL-U2-3A3C &amp; A BUYING GMBH &amp; CO. KG</v>
      </c>
      <c r="G306" t="s">
        <v>69</v>
      </c>
      <c r="H306" t="s">
        <v>434</v>
      </c>
    </row>
    <row r="307" spans="1:8" hidden="1" x14ac:dyDescent="0.25">
      <c r="A307" t="s">
        <v>432</v>
      </c>
      <c r="B307" t="s">
        <v>226</v>
      </c>
      <c r="C307" t="s">
        <v>57</v>
      </c>
      <c r="D307" t="str">
        <f>_xlfn.XLOOKUP(data[[#This Row],[Buyers]],lookup!$G$1:$G$50,lookup!$H$1:$H$50)</f>
        <v>PUMA</v>
      </c>
      <c r="E307" t="str">
        <f>VLOOKUP(A307,lookup!$D$1:$E$30,2,)</f>
        <v>JKL-U2</v>
      </c>
      <c r="F307" t="str">
        <f t="shared" si="4"/>
        <v>JKL-U2-3A3PUMA</v>
      </c>
      <c r="G307" t="s">
        <v>67</v>
      </c>
      <c r="H307" t="s">
        <v>87</v>
      </c>
    </row>
    <row r="308" spans="1:8" hidden="1" x14ac:dyDescent="0.25">
      <c r="A308" t="s">
        <v>432</v>
      </c>
      <c r="B308" t="s">
        <v>115</v>
      </c>
      <c r="C308" t="s">
        <v>46</v>
      </c>
      <c r="D308" t="str">
        <f>_xlfn.XLOOKUP(data[[#This Row],[Buyers]],lookup!$G$1:$G$50,lookup!$H$1:$H$50)</f>
        <v>C &amp; A BUYING GMBH &amp; CO. KG</v>
      </c>
      <c r="E308" t="str">
        <f>VLOOKUP(A308,lookup!$D$1:$E$30,2,)</f>
        <v>JKL-U2</v>
      </c>
      <c r="F308" t="str">
        <f t="shared" si="4"/>
        <v>JKL-U2-3B1C &amp; A BUYING GMBH &amp; CO. KG</v>
      </c>
      <c r="G308" t="s">
        <v>137</v>
      </c>
      <c r="H308" t="s">
        <v>435</v>
      </c>
    </row>
    <row r="309" spans="1:8" hidden="1" x14ac:dyDescent="0.25">
      <c r="A309" t="s">
        <v>432</v>
      </c>
      <c r="B309" t="s">
        <v>229</v>
      </c>
      <c r="C309" t="s">
        <v>46</v>
      </c>
      <c r="D309" t="str">
        <f>_xlfn.XLOOKUP(data[[#This Row],[Buyers]],lookup!$G$1:$G$50,lookup!$H$1:$H$50)</f>
        <v>C &amp; A BUYING GMBH &amp; CO. KG</v>
      </c>
      <c r="E309" t="str">
        <f>VLOOKUP(A309,lookup!$D$1:$E$30,2,)</f>
        <v>JKL-U2</v>
      </c>
      <c r="F309" t="str">
        <f t="shared" si="4"/>
        <v>JKL-U2-3B2C &amp; A BUYING GMBH &amp; CO. KG</v>
      </c>
      <c r="G309" t="s">
        <v>113</v>
      </c>
      <c r="H309" t="s">
        <v>436</v>
      </c>
    </row>
    <row r="310" spans="1:8" hidden="1" x14ac:dyDescent="0.25">
      <c r="A310" t="s">
        <v>432</v>
      </c>
      <c r="B310" t="s">
        <v>229</v>
      </c>
      <c r="C310" t="s">
        <v>49</v>
      </c>
      <c r="D310" t="str">
        <f>_xlfn.XLOOKUP(data[[#This Row],[Buyers]],lookup!$G$1:$G$50,lookup!$H$1:$H$50)</f>
        <v>H &amp; M HENNES &amp; MAURITAZ GBC AB</v>
      </c>
      <c r="E310" t="str">
        <f>VLOOKUP(A310,lookup!$D$1:$E$30,2,)</f>
        <v>JKL-U2</v>
      </c>
      <c r="F310" t="str">
        <f t="shared" si="4"/>
        <v>JKL-U2-3B2H &amp; M HENNES &amp; MAURITAZ GBC AB</v>
      </c>
      <c r="G310" t="s">
        <v>144</v>
      </c>
      <c r="H310" t="s">
        <v>437</v>
      </c>
    </row>
    <row r="311" spans="1:8" hidden="1" x14ac:dyDescent="0.25">
      <c r="A311" t="s">
        <v>432</v>
      </c>
      <c r="B311" t="s">
        <v>118</v>
      </c>
      <c r="C311" t="s">
        <v>46</v>
      </c>
      <c r="D311" t="str">
        <f>_xlfn.XLOOKUP(data[[#This Row],[Buyers]],lookup!$G$1:$G$50,lookup!$H$1:$H$50)</f>
        <v>C &amp; A BUYING GMBH &amp; CO. KG</v>
      </c>
      <c r="E311" t="str">
        <f>VLOOKUP(A311,lookup!$D$1:$E$30,2,)</f>
        <v>JKL-U2</v>
      </c>
      <c r="F311" t="str">
        <f t="shared" si="4"/>
        <v>JKL-U2-3C1C &amp; A BUYING GMBH &amp; CO. KG</v>
      </c>
      <c r="G311" t="s">
        <v>137</v>
      </c>
      <c r="H311" t="s">
        <v>435</v>
      </c>
    </row>
    <row r="312" spans="1:8" hidden="1" x14ac:dyDescent="0.25">
      <c r="A312" t="s">
        <v>432</v>
      </c>
      <c r="B312" t="s">
        <v>119</v>
      </c>
      <c r="C312" t="s">
        <v>55</v>
      </c>
      <c r="D312" t="str">
        <f>_xlfn.XLOOKUP(data[[#This Row],[Buyers]],lookup!$G$1:$G$50,lookup!$H$1:$H$50)</f>
        <v>GUESS EUROPE SAGL</v>
      </c>
      <c r="E312" t="str">
        <f>VLOOKUP(A312,lookup!$D$1:$E$30,2,)</f>
        <v>JKL-U2</v>
      </c>
      <c r="F312" t="str">
        <f t="shared" si="4"/>
        <v>JKL-U2-3C2GUESS EUROPE SAGL</v>
      </c>
      <c r="G312" t="s">
        <v>438</v>
      </c>
      <c r="H312" t="s">
        <v>439</v>
      </c>
    </row>
    <row r="313" spans="1:8" hidden="1" x14ac:dyDescent="0.25">
      <c r="A313" t="s">
        <v>432</v>
      </c>
      <c r="B313" t="s">
        <v>207</v>
      </c>
      <c r="C313" t="s">
        <v>55</v>
      </c>
      <c r="D313" t="str">
        <f>_xlfn.XLOOKUP(data[[#This Row],[Buyers]],lookup!$G$1:$G$50,lookup!$H$1:$H$50)</f>
        <v>GUESS EUROPE SAGL</v>
      </c>
      <c r="E313" t="str">
        <f>VLOOKUP(A313,lookup!$D$1:$E$30,2,)</f>
        <v>JKL-U2</v>
      </c>
      <c r="F313" t="str">
        <f t="shared" si="4"/>
        <v>JKL-U2-3C3GUESS EUROPE SAGL</v>
      </c>
      <c r="G313" t="s">
        <v>251</v>
      </c>
      <c r="H313" t="s">
        <v>440</v>
      </c>
    </row>
    <row r="314" spans="1:8" hidden="1" x14ac:dyDescent="0.25">
      <c r="A314" t="s">
        <v>432</v>
      </c>
      <c r="B314" t="s">
        <v>122</v>
      </c>
      <c r="C314" t="s">
        <v>57</v>
      </c>
      <c r="D314" t="str">
        <f>_xlfn.XLOOKUP(data[[#This Row],[Buyers]],lookup!$G$1:$G$50,lookup!$H$1:$H$50)</f>
        <v>PUMA</v>
      </c>
      <c r="E314" t="str">
        <f>VLOOKUP(A314,lookup!$D$1:$E$30,2,)</f>
        <v>JKL-U2</v>
      </c>
      <c r="F314" t="str">
        <f t="shared" si="4"/>
        <v>JKL-U2-3D1PUMA</v>
      </c>
      <c r="G314" t="s">
        <v>69</v>
      </c>
      <c r="H314" t="s">
        <v>95</v>
      </c>
    </row>
    <row r="315" spans="1:8" hidden="1" x14ac:dyDescent="0.25">
      <c r="A315" t="s">
        <v>432</v>
      </c>
      <c r="B315" t="s">
        <v>214</v>
      </c>
      <c r="C315" t="s">
        <v>46</v>
      </c>
      <c r="D315" t="str">
        <f>_xlfn.XLOOKUP(data[[#This Row],[Buyers]],lookup!$G$1:$G$50,lookup!$H$1:$H$50)</f>
        <v>C &amp; A BUYING GMBH &amp; CO. KG</v>
      </c>
      <c r="E315" t="str">
        <f>VLOOKUP(A315,lookup!$D$1:$E$30,2,)</f>
        <v>JKL-U2</v>
      </c>
      <c r="F315" t="str">
        <f t="shared" si="4"/>
        <v>JKL-U2-3D3C &amp; A BUYING GMBH &amp; CO. KG</v>
      </c>
      <c r="G315" t="s">
        <v>113</v>
      </c>
      <c r="H315" t="s">
        <v>436</v>
      </c>
    </row>
    <row r="316" spans="1:8" hidden="1" x14ac:dyDescent="0.25">
      <c r="A316" t="s">
        <v>432</v>
      </c>
      <c r="B316" t="s">
        <v>125</v>
      </c>
      <c r="C316" t="s">
        <v>57</v>
      </c>
      <c r="D316" t="str">
        <f>_xlfn.XLOOKUP(data[[#This Row],[Buyers]],lookup!$G$1:$G$50,lookup!$H$1:$H$50)</f>
        <v>PUMA</v>
      </c>
      <c r="E316" t="str">
        <f>VLOOKUP(A316,lookup!$D$1:$E$30,2,)</f>
        <v>JKL-U2</v>
      </c>
      <c r="F316" t="str">
        <f t="shared" si="4"/>
        <v>JKL-U2-3E1PUMA</v>
      </c>
      <c r="G316" t="s">
        <v>68</v>
      </c>
      <c r="H316" t="s">
        <v>92</v>
      </c>
    </row>
    <row r="317" spans="1:8" hidden="1" x14ac:dyDescent="0.25">
      <c r="A317" t="s">
        <v>432</v>
      </c>
      <c r="B317" t="s">
        <v>162</v>
      </c>
      <c r="C317" t="s">
        <v>46</v>
      </c>
      <c r="D317" t="str">
        <f>_xlfn.XLOOKUP(data[[#This Row],[Buyers]],lookup!$G$1:$G$50,lookup!$H$1:$H$50)</f>
        <v>C &amp; A BUYING GMBH &amp; CO. KG</v>
      </c>
      <c r="E317" t="str">
        <f>VLOOKUP(A317,lookup!$D$1:$E$30,2,)</f>
        <v>JKL-U2</v>
      </c>
      <c r="F317" t="str">
        <f t="shared" si="4"/>
        <v>JKL-U2-3E2C &amp; A BUYING GMBH &amp; CO. KG</v>
      </c>
      <c r="G317" t="s">
        <v>149</v>
      </c>
      <c r="H317" t="s">
        <v>441</v>
      </c>
    </row>
    <row r="318" spans="1:8" hidden="1" x14ac:dyDescent="0.25">
      <c r="A318" t="s">
        <v>432</v>
      </c>
      <c r="B318" t="s">
        <v>411</v>
      </c>
      <c r="C318" t="s">
        <v>46</v>
      </c>
      <c r="D318" t="str">
        <f>_xlfn.XLOOKUP(data[[#This Row],[Buyers]],lookup!$G$1:$G$50,lookup!$H$1:$H$50)</f>
        <v>C &amp; A BUYING GMBH &amp; CO. KG</v>
      </c>
      <c r="E318" t="str">
        <f>VLOOKUP(A318,lookup!$D$1:$E$30,2,)</f>
        <v>JKL-U2</v>
      </c>
      <c r="F318" t="str">
        <f t="shared" si="4"/>
        <v>JKL-U2-3E3C &amp; A BUYING GMBH &amp; CO. KG</v>
      </c>
      <c r="G318" t="s">
        <v>442</v>
      </c>
      <c r="H318" t="s">
        <v>443</v>
      </c>
    </row>
    <row r="319" spans="1:8" hidden="1" x14ac:dyDescent="0.25">
      <c r="A319" t="s">
        <v>432</v>
      </c>
      <c r="B319" t="s">
        <v>128</v>
      </c>
      <c r="C319" t="s">
        <v>46</v>
      </c>
      <c r="D319" t="str">
        <f>_xlfn.XLOOKUP(data[[#This Row],[Buyers]],lookup!$G$1:$G$50,lookup!$H$1:$H$50)</f>
        <v>C &amp; A BUYING GMBH &amp; CO. KG</v>
      </c>
      <c r="E319" t="str">
        <f>VLOOKUP(A319,lookup!$D$1:$E$30,2,)</f>
        <v>JKL-U2</v>
      </c>
      <c r="F319" t="str">
        <f t="shared" si="4"/>
        <v>JKL-U2-3F1C &amp; A BUYING GMBH &amp; CO. KG</v>
      </c>
      <c r="G319" t="s">
        <v>69</v>
      </c>
      <c r="H319" t="s">
        <v>434</v>
      </c>
    </row>
    <row r="320" spans="1:8" hidden="1" x14ac:dyDescent="0.25">
      <c r="A320" t="s">
        <v>432</v>
      </c>
      <c r="B320" t="s">
        <v>165</v>
      </c>
      <c r="C320" t="s">
        <v>57</v>
      </c>
      <c r="D320" t="str">
        <f>_xlfn.XLOOKUP(data[[#This Row],[Buyers]],lookup!$G$1:$G$50,lookup!$H$1:$H$50)</f>
        <v>PUMA</v>
      </c>
      <c r="E320" t="str">
        <f>VLOOKUP(A320,lookup!$D$1:$E$30,2,)</f>
        <v>JKL-U2</v>
      </c>
      <c r="F320" t="str">
        <f t="shared" si="4"/>
        <v>JKL-U2-3F2PUMA</v>
      </c>
      <c r="G320" t="s">
        <v>163</v>
      </c>
      <c r="H320" t="s">
        <v>444</v>
      </c>
    </row>
    <row r="321" spans="1:8" hidden="1" x14ac:dyDescent="0.25">
      <c r="A321" t="s">
        <v>432</v>
      </c>
      <c r="B321" t="s">
        <v>219</v>
      </c>
      <c r="C321" t="s">
        <v>57</v>
      </c>
      <c r="D321" t="str">
        <f>_xlfn.XLOOKUP(data[[#This Row],[Buyers]],lookup!$G$1:$G$50,lookup!$H$1:$H$50)</f>
        <v>PUMA</v>
      </c>
      <c r="E321" t="str">
        <f>VLOOKUP(A321,lookup!$D$1:$E$30,2,)</f>
        <v>JKL-U2</v>
      </c>
      <c r="F321" t="str">
        <f t="shared" si="4"/>
        <v>JKL-U2-3F3PUMA</v>
      </c>
      <c r="G321" t="s">
        <v>69</v>
      </c>
      <c r="H321" t="s">
        <v>93</v>
      </c>
    </row>
    <row r="322" spans="1:8" hidden="1" x14ac:dyDescent="0.25">
      <c r="A322" t="s">
        <v>445</v>
      </c>
      <c r="B322" t="s">
        <v>112</v>
      </c>
      <c r="C322" t="s">
        <v>57</v>
      </c>
      <c r="D322" t="str">
        <f>_xlfn.XLOOKUP(data[[#This Row],[Buyers]],lookup!$G$1:$G$50,lookup!$H$1:$H$50)</f>
        <v>PUMA</v>
      </c>
      <c r="E322" t="str">
        <f>VLOOKUP(A322,lookup!$D$1:$E$30,2,)</f>
        <v>JKL-U2</v>
      </c>
      <c r="F322" t="str">
        <f t="shared" ref="F322:F385" si="5">_xlfn.CONCAT(A322,B322,D322)</f>
        <v>JKL-U2-4A1PUMA</v>
      </c>
      <c r="G322" t="s">
        <v>66</v>
      </c>
      <c r="H322" t="s">
        <v>446</v>
      </c>
    </row>
    <row r="323" spans="1:8" hidden="1" x14ac:dyDescent="0.25">
      <c r="A323" t="s">
        <v>445</v>
      </c>
      <c r="B323" t="s">
        <v>153</v>
      </c>
      <c r="C323" t="s">
        <v>49</v>
      </c>
      <c r="D323" t="str">
        <f>_xlfn.XLOOKUP(data[[#This Row],[Buyers]],lookup!$G$1:$G$50,lookup!$H$1:$H$50)</f>
        <v>H &amp; M HENNES &amp; MAURITAZ GBC AB</v>
      </c>
      <c r="E323" t="str">
        <f>VLOOKUP(A323,lookup!$D$1:$E$30,2,)</f>
        <v>JKL-U2</v>
      </c>
      <c r="F323" t="str">
        <f t="shared" si="5"/>
        <v>JKL-U2-4A2H &amp; M HENNES &amp; MAURITAZ GBC AB</v>
      </c>
      <c r="G323" t="s">
        <v>447</v>
      </c>
      <c r="H323" t="s">
        <v>448</v>
      </c>
    </row>
    <row r="324" spans="1:8" hidden="1" x14ac:dyDescent="0.25">
      <c r="A324" t="s">
        <v>445</v>
      </c>
      <c r="B324" t="s">
        <v>153</v>
      </c>
      <c r="C324" t="s">
        <v>55</v>
      </c>
      <c r="D324" t="str">
        <f>_xlfn.XLOOKUP(data[[#This Row],[Buyers]],lookup!$G$1:$G$50,lookup!$H$1:$H$50)</f>
        <v>GUESS EUROPE SAGL</v>
      </c>
      <c r="E324" t="str">
        <f>VLOOKUP(A324,lookup!$D$1:$E$30,2,)</f>
        <v>JKL-U2</v>
      </c>
      <c r="F324" t="str">
        <f t="shared" si="5"/>
        <v>JKL-U2-4A2GUESS EUROPE SAGL</v>
      </c>
      <c r="G324" t="s">
        <v>251</v>
      </c>
      <c r="H324" t="s">
        <v>449</v>
      </c>
    </row>
    <row r="325" spans="1:8" hidden="1" x14ac:dyDescent="0.25">
      <c r="A325" t="s">
        <v>445</v>
      </c>
      <c r="B325" t="s">
        <v>226</v>
      </c>
      <c r="C325" t="s">
        <v>46</v>
      </c>
      <c r="D325" t="str">
        <f>_xlfn.XLOOKUP(data[[#This Row],[Buyers]],lookup!$G$1:$G$50,lookup!$H$1:$H$50)</f>
        <v>C &amp; A BUYING GMBH &amp; CO. KG</v>
      </c>
      <c r="E325" t="str">
        <f>VLOOKUP(A325,lookup!$D$1:$E$30,2,)</f>
        <v>JKL-U2</v>
      </c>
      <c r="F325" t="str">
        <f t="shared" si="5"/>
        <v>JKL-U2-4A3C &amp; A BUYING GMBH &amp; CO. KG</v>
      </c>
      <c r="G325" t="s">
        <v>277</v>
      </c>
      <c r="H325" t="s">
        <v>450</v>
      </c>
    </row>
    <row r="326" spans="1:8" hidden="1" x14ac:dyDescent="0.25">
      <c r="A326" t="s">
        <v>445</v>
      </c>
      <c r="B326" t="s">
        <v>226</v>
      </c>
      <c r="C326" t="s">
        <v>57</v>
      </c>
      <c r="D326" t="str">
        <f>_xlfn.XLOOKUP(data[[#This Row],[Buyers]],lookup!$G$1:$G$50,lookup!$H$1:$H$50)</f>
        <v>PUMA</v>
      </c>
      <c r="E326" t="str">
        <f>VLOOKUP(A326,lookup!$D$1:$E$30,2,)</f>
        <v>JKL-U2</v>
      </c>
      <c r="F326" t="str">
        <f t="shared" si="5"/>
        <v>JKL-U2-4A3PUMA</v>
      </c>
      <c r="G326" t="s">
        <v>66</v>
      </c>
      <c r="H326" t="s">
        <v>451</v>
      </c>
    </row>
    <row r="327" spans="1:8" hidden="1" x14ac:dyDescent="0.25">
      <c r="A327" t="s">
        <v>445</v>
      </c>
      <c r="B327" t="s">
        <v>115</v>
      </c>
      <c r="C327" t="s">
        <v>46</v>
      </c>
      <c r="D327" t="str">
        <f>_xlfn.XLOOKUP(data[[#This Row],[Buyers]],lookup!$G$1:$G$50,lookup!$H$1:$H$50)</f>
        <v>C &amp; A BUYING GMBH &amp; CO. KG</v>
      </c>
      <c r="E327" t="str">
        <f>VLOOKUP(A327,lookup!$D$1:$E$30,2,)</f>
        <v>JKL-U2</v>
      </c>
      <c r="F327" t="str">
        <f t="shared" si="5"/>
        <v>JKL-U2-4B1C &amp; A BUYING GMBH &amp; CO. KG</v>
      </c>
      <c r="G327" t="s">
        <v>116</v>
      </c>
      <c r="H327" t="s">
        <v>452</v>
      </c>
    </row>
    <row r="328" spans="1:8" hidden="1" x14ac:dyDescent="0.25">
      <c r="A328" t="s">
        <v>445</v>
      </c>
      <c r="B328" t="s">
        <v>229</v>
      </c>
      <c r="C328" t="s">
        <v>60</v>
      </c>
      <c r="D328" t="str">
        <f>_xlfn.XLOOKUP(data[[#This Row],[Buyers]],lookup!$G$1:$G$50,lookup!$H$1:$H$50)</f>
        <v>NEW FRONTIER</v>
      </c>
      <c r="E328" t="str">
        <f>VLOOKUP(A328,lookup!$D$1:$E$30,2,)</f>
        <v>JKL-U2</v>
      </c>
      <c r="F328" t="str">
        <f t="shared" si="5"/>
        <v>JKL-U2-4B2NEW FRONTIER</v>
      </c>
      <c r="G328" t="s">
        <v>257</v>
      </c>
      <c r="H328" t="s">
        <v>453</v>
      </c>
    </row>
    <row r="329" spans="1:8" hidden="1" x14ac:dyDescent="0.25">
      <c r="A329" t="s">
        <v>445</v>
      </c>
      <c r="B329" t="s">
        <v>229</v>
      </c>
      <c r="C329" t="s">
        <v>46</v>
      </c>
      <c r="D329" t="str">
        <f>_xlfn.XLOOKUP(data[[#This Row],[Buyers]],lookup!$G$1:$G$50,lookup!$H$1:$H$50)</f>
        <v>C &amp; A BUYING GMBH &amp; CO. KG</v>
      </c>
      <c r="E329" t="str">
        <f>VLOOKUP(A329,lookup!$D$1:$E$30,2,)</f>
        <v>JKL-U2</v>
      </c>
      <c r="F329" t="str">
        <f t="shared" si="5"/>
        <v>JKL-U2-4B2C &amp; A BUYING GMBH &amp; CO. KG</v>
      </c>
      <c r="G329" t="s">
        <v>149</v>
      </c>
      <c r="H329" t="s">
        <v>454</v>
      </c>
    </row>
    <row r="330" spans="1:8" hidden="1" x14ac:dyDescent="0.25">
      <c r="A330" t="s">
        <v>445</v>
      </c>
      <c r="B330" t="s">
        <v>202</v>
      </c>
      <c r="C330" t="s">
        <v>46</v>
      </c>
      <c r="D330" t="str">
        <f>_xlfn.XLOOKUP(data[[#This Row],[Buyers]],lookup!$G$1:$G$50,lookup!$H$1:$H$50)</f>
        <v>C &amp; A BUYING GMBH &amp; CO. KG</v>
      </c>
      <c r="E330" t="str">
        <f>VLOOKUP(A330,lookup!$D$1:$E$30,2,)</f>
        <v>JKL-U2</v>
      </c>
      <c r="F330" t="str">
        <f t="shared" si="5"/>
        <v>JKL-U2-4B3C &amp; A BUYING GMBH &amp; CO. KG</v>
      </c>
      <c r="G330" t="s">
        <v>113</v>
      </c>
      <c r="H330" t="s">
        <v>455</v>
      </c>
    </row>
    <row r="331" spans="1:8" hidden="1" x14ac:dyDescent="0.25">
      <c r="A331" t="s">
        <v>445</v>
      </c>
      <c r="B331" t="s">
        <v>118</v>
      </c>
      <c r="C331" t="s">
        <v>46</v>
      </c>
      <c r="D331" t="str">
        <f>_xlfn.XLOOKUP(data[[#This Row],[Buyers]],lookup!$G$1:$G$50,lookup!$H$1:$H$50)</f>
        <v>C &amp; A BUYING GMBH &amp; CO. KG</v>
      </c>
      <c r="E331" t="str">
        <f>VLOOKUP(A331,lookup!$D$1:$E$30,2,)</f>
        <v>JKL-U2</v>
      </c>
      <c r="F331" t="str">
        <f t="shared" si="5"/>
        <v>JKL-U2-4C1C &amp; A BUYING GMBH &amp; CO. KG</v>
      </c>
      <c r="G331" t="s">
        <v>456</v>
      </c>
      <c r="H331" t="s">
        <v>457</v>
      </c>
    </row>
    <row r="332" spans="1:8" hidden="1" x14ac:dyDescent="0.25">
      <c r="A332" t="s">
        <v>445</v>
      </c>
      <c r="B332" t="s">
        <v>119</v>
      </c>
      <c r="C332" t="s">
        <v>46</v>
      </c>
      <c r="D332" t="str">
        <f>_xlfn.XLOOKUP(data[[#This Row],[Buyers]],lookup!$G$1:$G$50,lookup!$H$1:$H$50)</f>
        <v>C &amp; A BUYING GMBH &amp; CO. KG</v>
      </c>
      <c r="E332" t="str">
        <f>VLOOKUP(A332,lookup!$D$1:$E$30,2,)</f>
        <v>JKL-U2</v>
      </c>
      <c r="F332" t="str">
        <f t="shared" si="5"/>
        <v>JKL-U2-4C2C &amp; A BUYING GMBH &amp; CO. KG</v>
      </c>
      <c r="G332" t="s">
        <v>277</v>
      </c>
      <c r="H332" t="s">
        <v>458</v>
      </c>
    </row>
    <row r="333" spans="1:8" hidden="1" x14ac:dyDescent="0.25">
      <c r="A333" t="s">
        <v>445</v>
      </c>
      <c r="B333" t="s">
        <v>207</v>
      </c>
      <c r="C333" t="s">
        <v>60</v>
      </c>
      <c r="D333" t="str">
        <f>_xlfn.XLOOKUP(data[[#This Row],[Buyers]],lookup!$G$1:$G$50,lookup!$H$1:$H$50)</f>
        <v>NEW FRONTIER</v>
      </c>
      <c r="E333" t="str">
        <f>VLOOKUP(A333,lookup!$D$1:$E$30,2,)</f>
        <v>JKL-U2</v>
      </c>
      <c r="F333" t="str">
        <f t="shared" si="5"/>
        <v>JKL-U2-4C3NEW FRONTIER</v>
      </c>
      <c r="G333" t="s">
        <v>257</v>
      </c>
      <c r="H333" t="s">
        <v>453</v>
      </c>
    </row>
    <row r="334" spans="1:8" hidden="1" x14ac:dyDescent="0.25">
      <c r="A334" t="s">
        <v>445</v>
      </c>
      <c r="B334" t="s">
        <v>122</v>
      </c>
      <c r="C334" t="s">
        <v>46</v>
      </c>
      <c r="D334" t="str">
        <f>_xlfn.XLOOKUP(data[[#This Row],[Buyers]],lookup!$G$1:$G$50,lookup!$H$1:$H$50)</f>
        <v>C &amp; A BUYING GMBH &amp; CO. KG</v>
      </c>
      <c r="E334" t="str">
        <f>VLOOKUP(A334,lookup!$D$1:$E$30,2,)</f>
        <v>JKL-U2</v>
      </c>
      <c r="F334" t="str">
        <f t="shared" si="5"/>
        <v>JKL-U2-4D1C &amp; A BUYING GMBH &amp; CO. KG</v>
      </c>
      <c r="G334" t="s">
        <v>113</v>
      </c>
      <c r="H334" t="s">
        <v>455</v>
      </c>
    </row>
    <row r="335" spans="1:8" hidden="1" x14ac:dyDescent="0.25">
      <c r="A335" t="s">
        <v>445</v>
      </c>
      <c r="B335" t="s">
        <v>173</v>
      </c>
      <c r="C335" t="s">
        <v>55</v>
      </c>
      <c r="D335" t="str">
        <f>_xlfn.XLOOKUP(data[[#This Row],[Buyers]],lookup!$G$1:$G$50,lookup!$H$1:$H$50)</f>
        <v>GUESS EUROPE SAGL</v>
      </c>
      <c r="E335" t="str">
        <f>VLOOKUP(A335,lookup!$D$1:$E$30,2,)</f>
        <v>JKL-U2</v>
      </c>
      <c r="F335" t="str">
        <f t="shared" si="5"/>
        <v>JKL-U2-4D2GUESS EUROPE SAGL</v>
      </c>
      <c r="G335" t="s">
        <v>69</v>
      </c>
      <c r="H335" t="s">
        <v>459</v>
      </c>
    </row>
    <row r="336" spans="1:8" hidden="1" x14ac:dyDescent="0.25">
      <c r="A336" t="s">
        <v>445</v>
      </c>
      <c r="B336" t="s">
        <v>214</v>
      </c>
      <c r="C336" t="s">
        <v>46</v>
      </c>
      <c r="D336" t="str">
        <f>_xlfn.XLOOKUP(data[[#This Row],[Buyers]],lookup!$G$1:$G$50,lookup!$H$1:$H$50)</f>
        <v>C &amp; A BUYING GMBH &amp; CO. KG</v>
      </c>
      <c r="E336" t="str">
        <f>VLOOKUP(A336,lookup!$D$1:$E$30,2,)</f>
        <v>JKL-U2</v>
      </c>
      <c r="F336" t="str">
        <f t="shared" si="5"/>
        <v>JKL-U2-4D3C &amp; A BUYING GMBH &amp; CO. KG</v>
      </c>
      <c r="G336" t="s">
        <v>149</v>
      </c>
      <c r="H336" t="s">
        <v>460</v>
      </c>
    </row>
    <row r="337" spans="1:8" hidden="1" x14ac:dyDescent="0.25">
      <c r="A337" t="s">
        <v>445</v>
      </c>
      <c r="B337" t="s">
        <v>125</v>
      </c>
      <c r="C337" t="s">
        <v>46</v>
      </c>
      <c r="D337" t="str">
        <f>_xlfn.XLOOKUP(data[[#This Row],[Buyers]],lookup!$G$1:$G$50,lookup!$H$1:$H$50)</f>
        <v>C &amp; A BUYING GMBH &amp; CO. KG</v>
      </c>
      <c r="E337" t="str">
        <f>VLOOKUP(A337,lookup!$D$1:$E$30,2,)</f>
        <v>JKL-U2</v>
      </c>
      <c r="F337" t="str">
        <f t="shared" si="5"/>
        <v>JKL-U2-4E1C &amp; A BUYING GMBH &amp; CO. KG</v>
      </c>
      <c r="G337" t="s">
        <v>290</v>
      </c>
      <c r="H337" t="s">
        <v>461</v>
      </c>
    </row>
    <row r="338" spans="1:8" hidden="1" x14ac:dyDescent="0.25">
      <c r="A338" t="s">
        <v>445</v>
      </c>
      <c r="B338" t="s">
        <v>162</v>
      </c>
      <c r="C338" t="s">
        <v>46</v>
      </c>
      <c r="D338" t="str">
        <f>_xlfn.XLOOKUP(data[[#This Row],[Buyers]],lookup!$G$1:$G$50,lookup!$H$1:$H$50)</f>
        <v>C &amp; A BUYING GMBH &amp; CO. KG</v>
      </c>
      <c r="E338" t="str">
        <f>VLOOKUP(A338,lookup!$D$1:$E$30,2,)</f>
        <v>JKL-U2</v>
      </c>
      <c r="F338" t="str">
        <f t="shared" si="5"/>
        <v>JKL-U2-4E2C &amp; A BUYING GMBH &amp; CO. KG</v>
      </c>
      <c r="G338" t="s">
        <v>132</v>
      </c>
      <c r="H338" t="s">
        <v>462</v>
      </c>
    </row>
    <row r="339" spans="1:8" hidden="1" x14ac:dyDescent="0.25">
      <c r="A339" t="s">
        <v>445</v>
      </c>
      <c r="B339" t="s">
        <v>411</v>
      </c>
      <c r="C339" t="s">
        <v>46</v>
      </c>
      <c r="D339" t="str">
        <f>_xlfn.XLOOKUP(data[[#This Row],[Buyers]],lookup!$G$1:$G$50,lookup!$H$1:$H$50)</f>
        <v>C &amp; A BUYING GMBH &amp; CO. KG</v>
      </c>
      <c r="E339" t="str">
        <f>VLOOKUP(A339,lookup!$D$1:$E$30,2,)</f>
        <v>JKL-U2</v>
      </c>
      <c r="F339" t="str">
        <f t="shared" si="5"/>
        <v>JKL-U2-4E3C &amp; A BUYING GMBH &amp; CO. KG</v>
      </c>
      <c r="G339" t="s">
        <v>113</v>
      </c>
      <c r="H339" t="s">
        <v>463</v>
      </c>
    </row>
    <row r="340" spans="1:8" hidden="1" x14ac:dyDescent="0.25">
      <c r="A340" t="s">
        <v>445</v>
      </c>
      <c r="B340" t="s">
        <v>128</v>
      </c>
      <c r="C340" t="s">
        <v>46</v>
      </c>
      <c r="D340" t="str">
        <f>_xlfn.XLOOKUP(data[[#This Row],[Buyers]],lookup!$G$1:$G$50,lookup!$H$1:$H$50)</f>
        <v>C &amp; A BUYING GMBH &amp; CO. KG</v>
      </c>
      <c r="E340" t="str">
        <f>VLOOKUP(A340,lookup!$D$1:$E$30,2,)</f>
        <v>JKL-U2</v>
      </c>
      <c r="F340" t="str">
        <f t="shared" si="5"/>
        <v>JKL-U2-4F1C &amp; A BUYING GMBH &amp; CO. KG</v>
      </c>
      <c r="G340" t="s">
        <v>69</v>
      </c>
      <c r="H340" t="s">
        <v>464</v>
      </c>
    </row>
    <row r="341" spans="1:8" hidden="1" x14ac:dyDescent="0.25">
      <c r="A341" t="s">
        <v>445</v>
      </c>
      <c r="B341" t="s">
        <v>165</v>
      </c>
      <c r="C341" t="s">
        <v>46</v>
      </c>
      <c r="D341" t="str">
        <f>_xlfn.XLOOKUP(data[[#This Row],[Buyers]],lookup!$G$1:$G$50,lookup!$H$1:$H$50)</f>
        <v>C &amp; A BUYING GMBH &amp; CO. KG</v>
      </c>
      <c r="E341" t="str">
        <f>VLOOKUP(A341,lookup!$D$1:$E$30,2,)</f>
        <v>JKL-U2</v>
      </c>
      <c r="F341" t="str">
        <f t="shared" si="5"/>
        <v>JKL-U2-4F2C &amp; A BUYING GMBH &amp; CO. KG</v>
      </c>
      <c r="G341" t="s">
        <v>132</v>
      </c>
      <c r="H341" t="s">
        <v>462</v>
      </c>
    </row>
    <row r="342" spans="1:8" hidden="1" x14ac:dyDescent="0.25">
      <c r="A342" t="s">
        <v>445</v>
      </c>
      <c r="B342" t="s">
        <v>219</v>
      </c>
      <c r="C342" t="s">
        <v>46</v>
      </c>
      <c r="D342" t="str">
        <f>_xlfn.XLOOKUP(data[[#This Row],[Buyers]],lookup!$G$1:$G$50,lookup!$H$1:$H$50)</f>
        <v>C &amp; A BUYING GMBH &amp; CO. KG</v>
      </c>
      <c r="E342" t="str">
        <f>VLOOKUP(A342,lookup!$D$1:$E$30,2,)</f>
        <v>JKL-U2</v>
      </c>
      <c r="F342" t="str">
        <f t="shared" si="5"/>
        <v>JKL-U2-4F3C &amp; A BUYING GMBH &amp; CO. KG</v>
      </c>
      <c r="G342" t="s">
        <v>277</v>
      </c>
      <c r="H342" t="s">
        <v>450</v>
      </c>
    </row>
    <row r="343" spans="1:8" hidden="1" x14ac:dyDescent="0.25">
      <c r="A343" t="s">
        <v>465</v>
      </c>
      <c r="B343" t="s">
        <v>112</v>
      </c>
      <c r="C343" t="s">
        <v>46</v>
      </c>
      <c r="D343" t="str">
        <f>_xlfn.XLOOKUP(data[[#This Row],[Buyers]],lookup!$G$1:$G$50,lookup!$H$1:$H$50)</f>
        <v>C &amp; A BUYING GMBH &amp; CO. KG</v>
      </c>
      <c r="E343" t="str">
        <f>VLOOKUP(A343,lookup!$D$1:$E$30,2,)</f>
        <v>JKL-U2</v>
      </c>
      <c r="F343" t="str">
        <f t="shared" si="5"/>
        <v>JKL-U2-5A1C &amp; A BUYING GMBH &amp; CO. KG</v>
      </c>
      <c r="G343" t="s">
        <v>113</v>
      </c>
      <c r="H343" t="s">
        <v>466</v>
      </c>
    </row>
    <row r="344" spans="1:8" hidden="1" x14ac:dyDescent="0.25">
      <c r="A344" t="s">
        <v>465</v>
      </c>
      <c r="B344" t="s">
        <v>153</v>
      </c>
      <c r="C344" t="s">
        <v>46</v>
      </c>
      <c r="D344" t="str">
        <f>_xlfn.XLOOKUP(data[[#This Row],[Buyers]],lookup!$G$1:$G$50,lookup!$H$1:$H$50)</f>
        <v>C &amp; A BUYING GMBH &amp; CO. KG</v>
      </c>
      <c r="E344" t="str">
        <f>VLOOKUP(A344,lookup!$D$1:$E$30,2,)</f>
        <v>JKL-U2</v>
      </c>
      <c r="F344" t="str">
        <f t="shared" si="5"/>
        <v>JKL-U2-5A2C &amp; A BUYING GMBH &amp; CO. KG</v>
      </c>
      <c r="G344" t="s">
        <v>182</v>
      </c>
      <c r="H344" t="s">
        <v>467</v>
      </c>
    </row>
    <row r="345" spans="1:8" hidden="1" x14ac:dyDescent="0.25">
      <c r="A345" t="s">
        <v>465</v>
      </c>
      <c r="B345" t="s">
        <v>226</v>
      </c>
      <c r="C345" t="s">
        <v>46</v>
      </c>
      <c r="D345" t="str">
        <f>_xlfn.XLOOKUP(data[[#This Row],[Buyers]],lookup!$G$1:$G$50,lookup!$H$1:$H$50)</f>
        <v>C &amp; A BUYING GMBH &amp; CO. KG</v>
      </c>
      <c r="E345" t="str">
        <f>VLOOKUP(A345,lookup!$D$1:$E$30,2,)</f>
        <v>JKL-U2</v>
      </c>
      <c r="F345" t="str">
        <f t="shared" si="5"/>
        <v>JKL-U2-5A3C &amp; A BUYING GMBH &amp; CO. KG</v>
      </c>
      <c r="G345" t="s">
        <v>182</v>
      </c>
      <c r="H345" t="s">
        <v>467</v>
      </c>
    </row>
    <row r="346" spans="1:8" hidden="1" x14ac:dyDescent="0.25">
      <c r="A346" t="s">
        <v>465</v>
      </c>
      <c r="B346" t="s">
        <v>115</v>
      </c>
      <c r="C346" t="s">
        <v>46</v>
      </c>
      <c r="D346" t="str">
        <f>_xlfn.XLOOKUP(data[[#This Row],[Buyers]],lookup!$G$1:$G$50,lookup!$H$1:$H$50)</f>
        <v>C &amp; A BUYING GMBH &amp; CO. KG</v>
      </c>
      <c r="E346" t="str">
        <f>VLOOKUP(A346,lookup!$D$1:$E$30,2,)</f>
        <v>JKL-U2</v>
      </c>
      <c r="F346" t="str">
        <f t="shared" si="5"/>
        <v>JKL-U2-5B1C &amp; A BUYING GMBH &amp; CO. KG</v>
      </c>
      <c r="G346" t="s">
        <v>70</v>
      </c>
      <c r="H346" t="s">
        <v>468</v>
      </c>
    </row>
    <row r="347" spans="1:8" hidden="1" x14ac:dyDescent="0.25">
      <c r="A347" t="s">
        <v>465</v>
      </c>
      <c r="B347" t="s">
        <v>202</v>
      </c>
      <c r="C347" t="s">
        <v>55</v>
      </c>
      <c r="D347" t="str">
        <f>_xlfn.XLOOKUP(data[[#This Row],[Buyers]],lookup!$G$1:$G$50,lookup!$H$1:$H$50)</f>
        <v>GUESS EUROPE SAGL</v>
      </c>
      <c r="E347" t="str">
        <f>VLOOKUP(A347,lookup!$D$1:$E$30,2,)</f>
        <v>JKL-U2</v>
      </c>
      <c r="F347" t="str">
        <f t="shared" si="5"/>
        <v>JKL-U2-5B3GUESS EUROPE SAGL</v>
      </c>
      <c r="G347" t="s">
        <v>251</v>
      </c>
      <c r="H347" t="s">
        <v>469</v>
      </c>
    </row>
    <row r="348" spans="1:8" hidden="1" x14ac:dyDescent="0.25">
      <c r="A348" t="s">
        <v>465</v>
      </c>
      <c r="B348" t="s">
        <v>202</v>
      </c>
      <c r="C348" t="s">
        <v>46</v>
      </c>
      <c r="D348" t="str">
        <f>_xlfn.XLOOKUP(data[[#This Row],[Buyers]],lookup!$G$1:$G$50,lookup!$H$1:$H$50)</f>
        <v>C &amp; A BUYING GMBH &amp; CO. KG</v>
      </c>
      <c r="E348" t="str">
        <f>VLOOKUP(A348,lookup!$D$1:$E$30,2,)</f>
        <v>JKL-U2</v>
      </c>
      <c r="F348" t="str">
        <f t="shared" si="5"/>
        <v>JKL-U2-5B3C &amp; A BUYING GMBH &amp; CO. KG</v>
      </c>
      <c r="G348" t="s">
        <v>149</v>
      </c>
      <c r="H348" t="s">
        <v>470</v>
      </c>
    </row>
    <row r="349" spans="1:8" hidden="1" x14ac:dyDescent="0.25">
      <c r="A349" t="s">
        <v>465</v>
      </c>
      <c r="B349" t="s">
        <v>118</v>
      </c>
      <c r="C349" t="s">
        <v>57</v>
      </c>
      <c r="D349" t="str">
        <f>_xlfn.XLOOKUP(data[[#This Row],[Buyers]],lookup!$G$1:$G$50,lookup!$H$1:$H$50)</f>
        <v>PUMA</v>
      </c>
      <c r="E349" t="str">
        <f>VLOOKUP(A349,lookup!$D$1:$E$30,2,)</f>
        <v>JKL-U2</v>
      </c>
      <c r="F349" t="str">
        <f t="shared" si="5"/>
        <v>JKL-U2-5C1PUMA</v>
      </c>
      <c r="G349" t="s">
        <v>66</v>
      </c>
      <c r="H349" t="s">
        <v>84</v>
      </c>
    </row>
    <row r="350" spans="1:8" hidden="1" x14ac:dyDescent="0.25">
      <c r="A350" t="s">
        <v>465</v>
      </c>
      <c r="B350" t="s">
        <v>207</v>
      </c>
      <c r="C350" t="s">
        <v>55</v>
      </c>
      <c r="D350" t="str">
        <f>_xlfn.XLOOKUP(data[[#This Row],[Buyers]],lookup!$G$1:$G$50,lookup!$H$1:$H$50)</f>
        <v>GUESS EUROPE SAGL</v>
      </c>
      <c r="E350" t="str">
        <f>VLOOKUP(A350,lookup!$D$1:$E$30,2,)</f>
        <v>JKL-U2</v>
      </c>
      <c r="F350" t="str">
        <f t="shared" si="5"/>
        <v>JKL-U2-5C3GUESS EUROPE SAGL</v>
      </c>
      <c r="G350" t="s">
        <v>251</v>
      </c>
      <c r="H350" t="s">
        <v>471</v>
      </c>
    </row>
    <row r="351" spans="1:8" hidden="1" x14ac:dyDescent="0.25">
      <c r="A351" t="s">
        <v>465</v>
      </c>
      <c r="B351" t="s">
        <v>122</v>
      </c>
      <c r="C351" t="s">
        <v>57</v>
      </c>
      <c r="D351" t="str">
        <f>_xlfn.XLOOKUP(data[[#This Row],[Buyers]],lookup!$G$1:$G$50,lookup!$H$1:$H$50)</f>
        <v>PUMA</v>
      </c>
      <c r="E351" t="str">
        <f>VLOOKUP(A351,lookup!$D$1:$E$30,2,)</f>
        <v>JKL-U2</v>
      </c>
      <c r="F351" t="str">
        <f t="shared" si="5"/>
        <v>JKL-U2-5D1PUMA</v>
      </c>
      <c r="G351" t="s">
        <v>66</v>
      </c>
      <c r="H351" t="s">
        <v>83</v>
      </c>
    </row>
    <row r="352" spans="1:8" hidden="1" x14ac:dyDescent="0.25">
      <c r="A352" t="s">
        <v>465</v>
      </c>
      <c r="B352" t="s">
        <v>173</v>
      </c>
      <c r="C352" t="s">
        <v>46</v>
      </c>
      <c r="D352" t="str">
        <f>_xlfn.XLOOKUP(data[[#This Row],[Buyers]],lookup!$G$1:$G$50,lookup!$H$1:$H$50)</f>
        <v>C &amp; A BUYING GMBH &amp; CO. KG</v>
      </c>
      <c r="E352" t="str">
        <f>VLOOKUP(A352,lookup!$D$1:$E$30,2,)</f>
        <v>JKL-U2</v>
      </c>
      <c r="F352" t="str">
        <f t="shared" si="5"/>
        <v>JKL-U2-5D2C &amp; A BUYING GMBH &amp; CO. KG</v>
      </c>
      <c r="G352" t="s">
        <v>182</v>
      </c>
      <c r="H352" t="s">
        <v>467</v>
      </c>
    </row>
    <row r="353" spans="1:8" hidden="1" x14ac:dyDescent="0.25">
      <c r="A353" t="s">
        <v>465</v>
      </c>
      <c r="B353" t="s">
        <v>214</v>
      </c>
      <c r="C353" t="s">
        <v>57</v>
      </c>
      <c r="D353" t="str">
        <f>_xlfn.XLOOKUP(data[[#This Row],[Buyers]],lookup!$G$1:$G$50,lookup!$H$1:$H$50)</f>
        <v>PUMA</v>
      </c>
      <c r="E353" t="str">
        <f>VLOOKUP(A353,lookup!$D$1:$E$30,2,)</f>
        <v>JKL-U2</v>
      </c>
      <c r="F353" t="str">
        <f t="shared" si="5"/>
        <v>JKL-U2-5D3PUMA</v>
      </c>
      <c r="G353" t="s">
        <v>66</v>
      </c>
      <c r="H353" t="s">
        <v>83</v>
      </c>
    </row>
    <row r="354" spans="1:8" hidden="1" x14ac:dyDescent="0.25">
      <c r="A354" t="s">
        <v>465</v>
      </c>
      <c r="B354" t="s">
        <v>125</v>
      </c>
      <c r="C354" t="s">
        <v>46</v>
      </c>
      <c r="D354" t="str">
        <f>_xlfn.XLOOKUP(data[[#This Row],[Buyers]],lookup!$G$1:$G$50,lookup!$H$1:$H$50)</f>
        <v>C &amp; A BUYING GMBH &amp; CO. KG</v>
      </c>
      <c r="E354" t="str">
        <f>VLOOKUP(A354,lookup!$D$1:$E$30,2,)</f>
        <v>JKL-U2</v>
      </c>
      <c r="F354" t="str">
        <f t="shared" si="5"/>
        <v>JKL-U2-5E1C &amp; A BUYING GMBH &amp; CO. KG</v>
      </c>
      <c r="G354" t="s">
        <v>149</v>
      </c>
      <c r="H354" t="s">
        <v>472</v>
      </c>
    </row>
    <row r="355" spans="1:8" hidden="1" x14ac:dyDescent="0.25">
      <c r="A355" t="s">
        <v>465</v>
      </c>
      <c r="B355" t="s">
        <v>162</v>
      </c>
      <c r="C355" t="s">
        <v>50</v>
      </c>
      <c r="D355" t="str">
        <f>_xlfn.XLOOKUP(data[[#This Row],[Buyers]],lookup!$G$1:$G$50,lookup!$H$1:$H$50)</f>
        <v>BESTSELLER A/S</v>
      </c>
      <c r="E355" t="str">
        <f>VLOOKUP(A355,lookup!$D$1:$E$30,2,)</f>
        <v>JKL-U2</v>
      </c>
      <c r="F355" t="str">
        <f t="shared" si="5"/>
        <v>JKL-U2-5E2BESTSELLER A/S</v>
      </c>
      <c r="G355" t="s">
        <v>236</v>
      </c>
      <c r="H355" t="s">
        <v>473</v>
      </c>
    </row>
    <row r="356" spans="1:8" hidden="1" x14ac:dyDescent="0.25">
      <c r="A356" t="s">
        <v>465</v>
      </c>
      <c r="B356" t="s">
        <v>411</v>
      </c>
      <c r="C356" t="s">
        <v>57</v>
      </c>
      <c r="D356" t="str">
        <f>_xlfn.XLOOKUP(data[[#This Row],[Buyers]],lookup!$G$1:$G$50,lookup!$H$1:$H$50)</f>
        <v>PUMA</v>
      </c>
      <c r="E356" t="str">
        <f>VLOOKUP(A356,lookup!$D$1:$E$30,2,)</f>
        <v>JKL-U2</v>
      </c>
      <c r="F356" t="str">
        <f t="shared" si="5"/>
        <v>JKL-U2-5E3PUMA</v>
      </c>
      <c r="G356" t="s">
        <v>68</v>
      </c>
      <c r="H356" t="s">
        <v>90</v>
      </c>
    </row>
    <row r="357" spans="1:8" hidden="1" x14ac:dyDescent="0.25">
      <c r="A357" t="s">
        <v>465</v>
      </c>
      <c r="B357" t="s">
        <v>128</v>
      </c>
      <c r="C357" t="s">
        <v>46</v>
      </c>
      <c r="D357" t="str">
        <f>_xlfn.XLOOKUP(data[[#This Row],[Buyers]],lookup!$G$1:$G$50,lookup!$H$1:$H$50)</f>
        <v>C &amp; A BUYING GMBH &amp; CO. KG</v>
      </c>
      <c r="E357" t="str">
        <f>VLOOKUP(A357,lookup!$D$1:$E$30,2,)</f>
        <v>JKL-U2</v>
      </c>
      <c r="F357" t="str">
        <f t="shared" si="5"/>
        <v>JKL-U2-5F1C &amp; A BUYING GMBH &amp; CO. KG</v>
      </c>
      <c r="G357" t="s">
        <v>113</v>
      </c>
      <c r="H357" t="s">
        <v>474</v>
      </c>
    </row>
    <row r="358" spans="1:8" hidden="1" x14ac:dyDescent="0.25">
      <c r="A358" t="s">
        <v>465</v>
      </c>
      <c r="B358" t="s">
        <v>219</v>
      </c>
      <c r="C358" t="s">
        <v>46</v>
      </c>
      <c r="D358" t="str">
        <f>_xlfn.XLOOKUP(data[[#This Row],[Buyers]],lookup!$G$1:$G$50,lookup!$H$1:$H$50)</f>
        <v>C &amp; A BUYING GMBH &amp; CO. KG</v>
      </c>
      <c r="E358" t="str">
        <f>VLOOKUP(A358,lookup!$D$1:$E$30,2,)</f>
        <v>JKL-U2</v>
      </c>
      <c r="F358" t="str">
        <f t="shared" si="5"/>
        <v>JKL-U2-5F3C &amp; A BUYING GMBH &amp; CO. KG</v>
      </c>
      <c r="G358" t="s">
        <v>113</v>
      </c>
      <c r="H358" t="s">
        <v>475</v>
      </c>
    </row>
    <row r="359" spans="1:8" hidden="1" x14ac:dyDescent="0.25">
      <c r="D359">
        <f>_xlfn.XLOOKUP(data[[#This Row],[Buyers]],lookup!$G$1:$G$50,lookup!$H$1:$H$50)</f>
        <v>0</v>
      </c>
      <c r="E359" t="e">
        <f>VLOOKUP(A359,lookup!$D$1:$E$30,2,)</f>
        <v>#N/A</v>
      </c>
      <c r="F359" t="str">
        <f t="shared" si="5"/>
        <v>0</v>
      </c>
      <c r="G359" t="s">
        <v>476</v>
      </c>
      <c r="H359" t="s">
        <v>477</v>
      </c>
    </row>
    <row r="360" spans="1:8" hidden="1" x14ac:dyDescent="0.25">
      <c r="D360">
        <f>_xlfn.XLOOKUP(data[[#This Row],[Buyers]],lookup!$G$1:$G$50,lookup!$H$1:$H$50)</f>
        <v>0</v>
      </c>
      <c r="E360" t="e">
        <f>VLOOKUP(A360,lookup!$D$1:$E$30,2,)</f>
        <v>#N/A</v>
      </c>
      <c r="F360" t="str">
        <f t="shared" si="5"/>
        <v>0</v>
      </c>
      <c r="G360" t="s">
        <v>456</v>
      </c>
      <c r="H360" t="s">
        <v>478</v>
      </c>
    </row>
    <row r="361" spans="1:8" hidden="1" x14ac:dyDescent="0.25">
      <c r="D361">
        <f>_xlfn.XLOOKUP(data[[#This Row],[Buyers]],lookup!$G$1:$G$50,lookup!$H$1:$H$50)</f>
        <v>0</v>
      </c>
      <c r="E361" t="e">
        <f>VLOOKUP(A361,lookup!$D$1:$E$30,2,)</f>
        <v>#N/A</v>
      </c>
      <c r="F361" t="str">
        <f t="shared" si="5"/>
        <v>0</v>
      </c>
      <c r="G361" t="s">
        <v>66</v>
      </c>
      <c r="H361" t="s">
        <v>83</v>
      </c>
    </row>
    <row r="362" spans="1:8" hidden="1" x14ac:dyDescent="0.25">
      <c r="D362">
        <f>_xlfn.XLOOKUP(data[[#This Row],[Buyers]],lookup!$G$1:$G$50,lookup!$H$1:$H$50)</f>
        <v>0</v>
      </c>
      <c r="E362" t="e">
        <f>VLOOKUP(A362,lookup!$D$1:$E$30,2,)</f>
        <v>#N/A</v>
      </c>
      <c r="F362" t="str">
        <f t="shared" si="5"/>
        <v>0</v>
      </c>
      <c r="G362" t="s">
        <v>66</v>
      </c>
      <c r="H362" t="s">
        <v>83</v>
      </c>
    </row>
    <row r="363" spans="1:8" hidden="1" x14ac:dyDescent="0.25">
      <c r="D363">
        <f>_xlfn.XLOOKUP(data[[#This Row],[Buyers]],lookup!$G$1:$G$50,lookup!$H$1:$H$50)</f>
        <v>0</v>
      </c>
      <c r="E363" t="e">
        <f>VLOOKUP(A363,lookup!$D$1:$E$30,2,)</f>
        <v>#N/A</v>
      </c>
      <c r="F363" t="str">
        <f t="shared" si="5"/>
        <v>0</v>
      </c>
      <c r="G363" t="s">
        <v>66</v>
      </c>
      <c r="H363" t="s">
        <v>82</v>
      </c>
    </row>
    <row r="364" spans="1:8" hidden="1" x14ac:dyDescent="0.25">
      <c r="D364">
        <f>_xlfn.XLOOKUP(data[[#This Row],[Buyers]],lookup!$G$1:$G$50,lookup!$H$1:$H$50)</f>
        <v>0</v>
      </c>
      <c r="E364" t="e">
        <f>VLOOKUP(A364,lookup!$D$1:$E$30,2,)</f>
        <v>#N/A</v>
      </c>
      <c r="F364" t="str">
        <f t="shared" si="5"/>
        <v>0</v>
      </c>
      <c r="G364" t="s">
        <v>277</v>
      </c>
      <c r="H364" t="s">
        <v>466</v>
      </c>
    </row>
    <row r="365" spans="1:8" hidden="1" x14ac:dyDescent="0.25">
      <c r="D365">
        <f>_xlfn.XLOOKUP(data[[#This Row],[Buyers]],lookup!$G$1:$G$50,lookup!$H$1:$H$50)</f>
        <v>0</v>
      </c>
      <c r="E365" t="e">
        <f>VLOOKUP(A365,lookup!$D$1:$E$30,2,)</f>
        <v>#N/A</v>
      </c>
      <c r="F365" t="str">
        <f t="shared" si="5"/>
        <v>0</v>
      </c>
      <c r="G365" t="s">
        <v>479</v>
      </c>
      <c r="H365" t="s">
        <v>461</v>
      </c>
    </row>
    <row r="366" spans="1:8" hidden="1" x14ac:dyDescent="0.25">
      <c r="D366">
        <f>_xlfn.XLOOKUP(data[[#This Row],[Buyers]],lookup!$G$1:$G$50,lookup!$H$1:$H$50)</f>
        <v>0</v>
      </c>
      <c r="E366" t="e">
        <f>VLOOKUP(A366,lookup!$D$1:$E$30,2,)</f>
        <v>#N/A</v>
      </c>
      <c r="F366" t="str">
        <f t="shared" si="5"/>
        <v>0</v>
      </c>
      <c r="G366" t="s">
        <v>66</v>
      </c>
      <c r="H366" t="s">
        <v>480</v>
      </c>
    </row>
    <row r="367" spans="1:8" hidden="1" x14ac:dyDescent="0.25">
      <c r="D367">
        <f>_xlfn.XLOOKUP(data[[#This Row],[Buyers]],lookup!$G$1:$G$50,lookup!$H$1:$H$50)</f>
        <v>0</v>
      </c>
      <c r="E367" t="e">
        <f>VLOOKUP(A367,lookup!$D$1:$E$30,2,)</f>
        <v>#N/A</v>
      </c>
      <c r="F367" t="str">
        <f t="shared" si="5"/>
        <v>0</v>
      </c>
      <c r="G367" t="s">
        <v>481</v>
      </c>
      <c r="H367" t="s">
        <v>482</v>
      </c>
    </row>
    <row r="368" spans="1:8" hidden="1" x14ac:dyDescent="0.25">
      <c r="D368">
        <f>_xlfn.XLOOKUP(data[[#This Row],[Buyers]],lookup!$G$1:$G$50,lookup!$H$1:$H$50)</f>
        <v>0</v>
      </c>
      <c r="E368" t="e">
        <f>VLOOKUP(A368,lookup!$D$1:$E$30,2,)</f>
        <v>#N/A</v>
      </c>
      <c r="F368" t="str">
        <f t="shared" si="5"/>
        <v>0</v>
      </c>
      <c r="G368" t="s">
        <v>483</v>
      </c>
      <c r="H368" t="s">
        <v>484</v>
      </c>
    </row>
    <row r="369" spans="3:8" hidden="1" x14ac:dyDescent="0.25">
      <c r="D369">
        <f>_xlfn.XLOOKUP(data[[#This Row],[Buyers]],lookup!$G$1:$G$50,lookup!$H$1:$H$50)</f>
        <v>0</v>
      </c>
      <c r="E369" t="e">
        <f>VLOOKUP(A369,lookup!$D$1:$E$30,2,)</f>
        <v>#N/A</v>
      </c>
      <c r="F369" t="str">
        <f t="shared" si="5"/>
        <v>0</v>
      </c>
      <c r="G369" t="s">
        <v>65</v>
      </c>
      <c r="H369" t="s">
        <v>485</v>
      </c>
    </row>
    <row r="370" spans="3:8" hidden="1" x14ac:dyDescent="0.25">
      <c r="D370">
        <f>_xlfn.XLOOKUP(data[[#This Row],[Buyers]],lookup!$G$1:$G$50,lookup!$H$1:$H$50)</f>
        <v>0</v>
      </c>
      <c r="E370" t="e">
        <f>VLOOKUP(A370,lookup!$D$1:$E$30,2,)</f>
        <v>#N/A</v>
      </c>
      <c r="F370" t="str">
        <f t="shared" si="5"/>
        <v>0</v>
      </c>
      <c r="G370" t="s">
        <v>66</v>
      </c>
      <c r="H370" t="s">
        <v>82</v>
      </c>
    </row>
    <row r="371" spans="3:8" hidden="1" x14ac:dyDescent="0.25">
      <c r="D371">
        <f>_xlfn.XLOOKUP(data[[#This Row],[Buyers]],lookup!$G$1:$G$50,lookup!$H$1:$H$50)</f>
        <v>0</v>
      </c>
      <c r="E371" t="e">
        <f>VLOOKUP(A371,lookup!$D$1:$E$30,2,)</f>
        <v>#N/A</v>
      </c>
      <c r="F371" t="str">
        <f t="shared" si="5"/>
        <v>0</v>
      </c>
      <c r="G371" t="s">
        <v>66</v>
      </c>
      <c r="H371" t="s">
        <v>480</v>
      </c>
    </row>
    <row r="372" spans="3:8" hidden="1" x14ac:dyDescent="0.25">
      <c r="D372">
        <f>_xlfn.XLOOKUP(data[[#This Row],[Buyers]],lookup!$G$1:$G$50,lookup!$H$1:$H$50)</f>
        <v>0</v>
      </c>
      <c r="E372" t="e">
        <f>VLOOKUP(A372,lookup!$D$1:$E$30,2,)</f>
        <v>#N/A</v>
      </c>
      <c r="F372" t="str">
        <f t="shared" si="5"/>
        <v>0</v>
      </c>
      <c r="G372" t="s">
        <v>277</v>
      </c>
      <c r="H372" t="s">
        <v>466</v>
      </c>
    </row>
    <row r="373" spans="3:8" hidden="1" x14ac:dyDescent="0.25">
      <c r="D373">
        <f>_xlfn.XLOOKUP(data[[#This Row],[Buyers]],lookup!$G$1:$G$50,lookup!$H$1:$H$50)</f>
        <v>0</v>
      </c>
      <c r="E373" t="e">
        <f>VLOOKUP(A373,lookup!$D$1:$E$30,2,)</f>
        <v>#N/A</v>
      </c>
      <c r="F373" t="str">
        <f t="shared" si="5"/>
        <v>0</v>
      </c>
      <c r="G373" t="s">
        <v>486</v>
      </c>
      <c r="H373" t="s">
        <v>487</v>
      </c>
    </row>
    <row r="374" spans="3:8" hidden="1" x14ac:dyDescent="0.25">
      <c r="D374">
        <f>_xlfn.XLOOKUP(data[[#This Row],[Buyers]],lookup!$G$1:$G$50,lookup!$H$1:$H$50)</f>
        <v>0</v>
      </c>
      <c r="E374" t="e">
        <f>VLOOKUP(A374,lookup!$D$1:$E$30,2,)</f>
        <v>#N/A</v>
      </c>
      <c r="F374" t="str">
        <f t="shared" si="5"/>
        <v>0</v>
      </c>
      <c r="G374" t="s">
        <v>262</v>
      </c>
      <c r="H374" t="s">
        <v>488</v>
      </c>
    </row>
    <row r="375" spans="3:8" hidden="1" x14ac:dyDescent="0.25">
      <c r="D375">
        <f>_xlfn.XLOOKUP(data[[#This Row],[Buyers]],lookup!$G$1:$G$50,lookup!$H$1:$H$50)</f>
        <v>0</v>
      </c>
      <c r="E375" t="e">
        <f>VLOOKUP(A375,lookup!$D$1:$E$30,2,)</f>
        <v>#N/A</v>
      </c>
      <c r="F375" t="str">
        <f t="shared" si="5"/>
        <v>0</v>
      </c>
      <c r="G375" t="s">
        <v>479</v>
      </c>
      <c r="H375" t="s">
        <v>461</v>
      </c>
    </row>
    <row r="376" spans="3:8" hidden="1" x14ac:dyDescent="0.25">
      <c r="D376">
        <f>_xlfn.XLOOKUP(data[[#This Row],[Buyers]],lookup!$G$1:$G$50,lookup!$H$1:$H$50)</f>
        <v>0</v>
      </c>
      <c r="E376" t="e">
        <f>VLOOKUP(A376,lookup!$D$1:$E$30,2,)</f>
        <v>#N/A</v>
      </c>
      <c r="F376" t="str">
        <f t="shared" si="5"/>
        <v>0</v>
      </c>
      <c r="G376" t="s">
        <v>66</v>
      </c>
      <c r="H376" t="s">
        <v>480</v>
      </c>
    </row>
    <row r="377" spans="3:8" hidden="1" x14ac:dyDescent="0.25">
      <c r="D377">
        <f>_xlfn.XLOOKUP(data[[#This Row],[Buyers]],lookup!$G$1:$G$50,lookup!$H$1:$H$50)</f>
        <v>0</v>
      </c>
      <c r="E377" t="e">
        <f>VLOOKUP(A377,lookup!$D$1:$E$30,2,)</f>
        <v>#N/A</v>
      </c>
      <c r="F377" t="str">
        <f t="shared" si="5"/>
        <v>0</v>
      </c>
      <c r="G377" t="s">
        <v>489</v>
      </c>
      <c r="H377" t="s">
        <v>490</v>
      </c>
    </row>
    <row r="378" spans="3:8" hidden="1" x14ac:dyDescent="0.25">
      <c r="D378">
        <f>_xlfn.XLOOKUP(data[[#This Row],[Buyers]],lookup!$G$1:$G$50,lookup!$H$1:$H$50)</f>
        <v>0</v>
      </c>
      <c r="E378" t="e">
        <f>VLOOKUP(A378,lookup!$D$1:$E$30,2,)</f>
        <v>#N/A</v>
      </c>
      <c r="F378" t="str">
        <f t="shared" si="5"/>
        <v>0</v>
      </c>
      <c r="G378" t="s">
        <v>277</v>
      </c>
      <c r="H378" t="s">
        <v>491</v>
      </c>
    </row>
    <row r="379" spans="3:8" hidden="1" x14ac:dyDescent="0.25">
      <c r="D379">
        <f>_xlfn.XLOOKUP(data[[#This Row],[Buyers]],lookup!$G$1:$G$50,lookup!$H$1:$H$50)</f>
        <v>0</v>
      </c>
      <c r="E379" t="e">
        <f>VLOOKUP(A379,lookup!$D$1:$E$30,2,)</f>
        <v>#N/A</v>
      </c>
      <c r="F379" t="str">
        <f t="shared" si="5"/>
        <v>0</v>
      </c>
    </row>
    <row r="380" spans="3:8" hidden="1" x14ac:dyDescent="0.25">
      <c r="C380" s="4"/>
      <c r="D380">
        <f>_xlfn.XLOOKUP(data[[#This Row],[Buyers]],lookup!$G$1:$G$50,lookup!$H$1:$H$50)</f>
        <v>0</v>
      </c>
      <c r="E380" t="e">
        <f>VLOOKUP(A380,lookup!$D$1:$E$30,2,)</f>
        <v>#N/A</v>
      </c>
      <c r="F380" t="str">
        <f t="shared" si="5"/>
        <v>0</v>
      </c>
    </row>
    <row r="381" spans="3:8" hidden="1" x14ac:dyDescent="0.25">
      <c r="C381" s="4"/>
      <c r="D381">
        <f>_xlfn.XLOOKUP(data[[#This Row],[Buyers]],lookup!$G$1:$G$50,lookup!$H$1:$H$50)</f>
        <v>0</v>
      </c>
      <c r="E381" t="e">
        <f>VLOOKUP(A381,lookup!$D$1:$E$30,2,)</f>
        <v>#N/A</v>
      </c>
      <c r="F381" t="str">
        <f t="shared" si="5"/>
        <v>0</v>
      </c>
    </row>
    <row r="382" spans="3:8" hidden="1" x14ac:dyDescent="0.25">
      <c r="C382" s="4"/>
      <c r="D382">
        <f>_xlfn.XLOOKUP(data[[#This Row],[Buyers]],lookup!$G$1:$G$50,lookup!$H$1:$H$50)</f>
        <v>0</v>
      </c>
      <c r="E382" t="e">
        <f>VLOOKUP(A382,lookup!$D$1:$E$30,2,)</f>
        <v>#N/A</v>
      </c>
      <c r="F382" t="str">
        <f t="shared" si="5"/>
        <v>0</v>
      </c>
    </row>
    <row r="383" spans="3:8" hidden="1" x14ac:dyDescent="0.25">
      <c r="C383" s="4"/>
      <c r="D383">
        <f>_xlfn.XLOOKUP(data[[#This Row],[Buyers]],lookup!$G$1:$G$50,lookup!$H$1:$H$50)</f>
        <v>0</v>
      </c>
      <c r="E383" t="e">
        <f>VLOOKUP(A383,lookup!$D$1:$E$30,2,)</f>
        <v>#N/A</v>
      </c>
      <c r="F383" t="str">
        <f t="shared" si="5"/>
        <v>0</v>
      </c>
    </row>
    <row r="384" spans="3:8" hidden="1" x14ac:dyDescent="0.25">
      <c r="C384" s="4"/>
      <c r="D384">
        <f>_xlfn.XLOOKUP(data[[#This Row],[Buyers]],lookup!$G$1:$G$50,lookup!$H$1:$H$50)</f>
        <v>0</v>
      </c>
      <c r="E384" t="e">
        <f>VLOOKUP(A384,lookup!$D$1:$E$30,2,)</f>
        <v>#N/A</v>
      </c>
      <c r="F384" t="str">
        <f t="shared" si="5"/>
        <v>0</v>
      </c>
    </row>
    <row r="385" spans="3:6" hidden="1" x14ac:dyDescent="0.25">
      <c r="C385" s="4"/>
      <c r="D385">
        <f>_xlfn.XLOOKUP(data[[#This Row],[Buyers]],lookup!$G$1:$G$50,lookup!$H$1:$H$50)</f>
        <v>0</v>
      </c>
      <c r="E385" t="e">
        <f>VLOOKUP(A385,lookup!$D$1:$E$30,2,)</f>
        <v>#N/A</v>
      </c>
      <c r="F385" t="str">
        <f t="shared" si="5"/>
        <v>0</v>
      </c>
    </row>
    <row r="386" spans="3:6" hidden="1" x14ac:dyDescent="0.25">
      <c r="C386" s="4"/>
      <c r="D386">
        <f>_xlfn.XLOOKUP(data[[#This Row],[Buyers]],lookup!$G$1:$G$50,lookup!$H$1:$H$50)</f>
        <v>0</v>
      </c>
      <c r="E386" t="e">
        <f>VLOOKUP(A386,lookup!$D$1:$E$30,2,)</f>
        <v>#N/A</v>
      </c>
      <c r="F386" t="str">
        <f t="shared" ref="F386:F449" si="6">_xlfn.CONCAT(A386,B386,D386)</f>
        <v>0</v>
      </c>
    </row>
    <row r="387" spans="3:6" hidden="1" x14ac:dyDescent="0.25">
      <c r="C387" s="4"/>
      <c r="D387">
        <f>_xlfn.XLOOKUP(data[[#This Row],[Buyers]],lookup!$G$1:$G$50,lookup!$H$1:$H$50)</f>
        <v>0</v>
      </c>
      <c r="E387" t="e">
        <f>VLOOKUP(A387,lookup!$D$1:$E$30,2,)</f>
        <v>#N/A</v>
      </c>
      <c r="F387" t="str">
        <f t="shared" si="6"/>
        <v>0</v>
      </c>
    </row>
    <row r="388" spans="3:6" hidden="1" x14ac:dyDescent="0.25">
      <c r="C388" s="4"/>
      <c r="D388">
        <f>_xlfn.XLOOKUP(data[[#This Row],[Buyers]],lookup!$G$1:$G$50,lookup!$H$1:$H$50)</f>
        <v>0</v>
      </c>
      <c r="E388" t="e">
        <f>VLOOKUP(A388,lookup!$D$1:$E$30,2,)</f>
        <v>#N/A</v>
      </c>
      <c r="F388" t="str">
        <f t="shared" si="6"/>
        <v>0</v>
      </c>
    </row>
    <row r="389" spans="3:6" hidden="1" x14ac:dyDescent="0.25">
      <c r="C389" s="4"/>
      <c r="D389">
        <f>_xlfn.XLOOKUP(data[[#This Row],[Buyers]],lookup!$G$1:$G$50,lookup!$H$1:$H$50)</f>
        <v>0</v>
      </c>
      <c r="E389" t="e">
        <f>VLOOKUP(A389,lookup!$D$1:$E$30,2,)</f>
        <v>#N/A</v>
      </c>
      <c r="F389" t="str">
        <f t="shared" si="6"/>
        <v>0</v>
      </c>
    </row>
    <row r="390" spans="3:6" hidden="1" x14ac:dyDescent="0.25">
      <c r="C390" s="4"/>
      <c r="D390">
        <f>_xlfn.XLOOKUP(data[[#This Row],[Buyers]],lookup!$G$1:$G$50,lookup!$H$1:$H$50)</f>
        <v>0</v>
      </c>
      <c r="E390" t="e">
        <f>VLOOKUP(A390,lookup!$D$1:$E$30,2,)</f>
        <v>#N/A</v>
      </c>
      <c r="F390" t="str">
        <f t="shared" si="6"/>
        <v>0</v>
      </c>
    </row>
    <row r="391" spans="3:6" hidden="1" x14ac:dyDescent="0.25">
      <c r="C391" s="4"/>
      <c r="D391">
        <f>_xlfn.XLOOKUP(data[[#This Row],[Buyers]],lookup!$G$1:$G$50,lookup!$H$1:$H$50)</f>
        <v>0</v>
      </c>
      <c r="E391" t="e">
        <f>VLOOKUP(A391,lookup!$D$1:$E$30,2,)</f>
        <v>#N/A</v>
      </c>
      <c r="F391" t="str">
        <f t="shared" si="6"/>
        <v>0</v>
      </c>
    </row>
    <row r="392" spans="3:6" hidden="1" x14ac:dyDescent="0.25">
      <c r="C392" s="4"/>
      <c r="D392">
        <f>_xlfn.XLOOKUP(data[[#This Row],[Buyers]],lookup!$G$1:$G$50,lookup!$H$1:$H$50)</f>
        <v>0</v>
      </c>
      <c r="E392" t="e">
        <f>VLOOKUP(A392,lookup!$D$1:$E$30,2,)</f>
        <v>#N/A</v>
      </c>
      <c r="F392" t="str">
        <f t="shared" si="6"/>
        <v>0</v>
      </c>
    </row>
    <row r="393" spans="3:6" hidden="1" x14ac:dyDescent="0.25">
      <c r="C393" s="4"/>
      <c r="D393">
        <f>_xlfn.XLOOKUP(data[[#This Row],[Buyers]],lookup!$G$1:$G$50,lookup!$H$1:$H$50)</f>
        <v>0</v>
      </c>
      <c r="E393" t="e">
        <f>VLOOKUP(A393,lookup!$D$1:$E$30,2,)</f>
        <v>#N/A</v>
      </c>
      <c r="F393" t="str">
        <f t="shared" si="6"/>
        <v>0</v>
      </c>
    </row>
    <row r="394" spans="3:6" hidden="1" x14ac:dyDescent="0.25">
      <c r="C394" s="4"/>
      <c r="D394">
        <f>_xlfn.XLOOKUP(data[[#This Row],[Buyers]],lookup!$G$1:$G$50,lookup!$H$1:$H$50)</f>
        <v>0</v>
      </c>
      <c r="E394" t="e">
        <f>VLOOKUP(A394,lookup!$D$1:$E$30,2,)</f>
        <v>#N/A</v>
      </c>
      <c r="F394" t="str">
        <f t="shared" si="6"/>
        <v>0</v>
      </c>
    </row>
    <row r="395" spans="3:6" hidden="1" x14ac:dyDescent="0.25">
      <c r="C395" s="4"/>
      <c r="D395">
        <f>_xlfn.XLOOKUP(data[[#This Row],[Buyers]],lookup!$G$1:$G$50,lookup!$H$1:$H$50)</f>
        <v>0</v>
      </c>
      <c r="E395" t="e">
        <f>VLOOKUP(A395,lookup!$D$1:$E$30,2,)</f>
        <v>#N/A</v>
      </c>
      <c r="F395" t="str">
        <f t="shared" si="6"/>
        <v>0</v>
      </c>
    </row>
    <row r="396" spans="3:6" hidden="1" x14ac:dyDescent="0.25">
      <c r="C396" s="4"/>
      <c r="D396">
        <f>_xlfn.XLOOKUP(data[[#This Row],[Buyers]],lookup!$G$1:$G$50,lookup!$H$1:$H$50)</f>
        <v>0</v>
      </c>
      <c r="E396" t="e">
        <f>VLOOKUP(A396,lookup!$D$1:$E$30,2,)</f>
        <v>#N/A</v>
      </c>
      <c r="F396" t="str">
        <f t="shared" si="6"/>
        <v>0</v>
      </c>
    </row>
    <row r="397" spans="3:6" hidden="1" x14ac:dyDescent="0.25">
      <c r="C397" s="4"/>
      <c r="D397">
        <f>_xlfn.XLOOKUP(data[[#This Row],[Buyers]],lookup!$G$1:$G$50,lookup!$H$1:$H$50)</f>
        <v>0</v>
      </c>
      <c r="E397" t="e">
        <f>VLOOKUP(A397,lookup!$D$1:$E$30,2,)</f>
        <v>#N/A</v>
      </c>
      <c r="F397" t="str">
        <f t="shared" si="6"/>
        <v>0</v>
      </c>
    </row>
    <row r="398" spans="3:6" hidden="1" x14ac:dyDescent="0.25">
      <c r="C398" s="4"/>
      <c r="D398">
        <f>_xlfn.XLOOKUP(data[[#This Row],[Buyers]],lookup!$G$1:$G$50,lookup!$H$1:$H$50)</f>
        <v>0</v>
      </c>
      <c r="E398" t="e">
        <f>VLOOKUP(A398,lookup!$D$1:$E$30,2,)</f>
        <v>#N/A</v>
      </c>
      <c r="F398" t="str">
        <f t="shared" si="6"/>
        <v>0</v>
      </c>
    </row>
    <row r="399" spans="3:6" hidden="1" x14ac:dyDescent="0.25">
      <c r="C399" s="4"/>
      <c r="D399">
        <f>_xlfn.XLOOKUP(data[[#This Row],[Buyers]],lookup!$G$1:$G$50,lookup!$H$1:$H$50)</f>
        <v>0</v>
      </c>
      <c r="E399" t="e">
        <f>VLOOKUP(A399,lookup!$D$1:$E$30,2,)</f>
        <v>#N/A</v>
      </c>
      <c r="F399" t="str">
        <f t="shared" si="6"/>
        <v>0</v>
      </c>
    </row>
    <row r="400" spans="3:6" hidden="1" x14ac:dyDescent="0.25">
      <c r="C400" s="4"/>
      <c r="D400">
        <f>_xlfn.XLOOKUP(data[[#This Row],[Buyers]],lookup!$G$1:$G$50,lookup!$H$1:$H$50)</f>
        <v>0</v>
      </c>
      <c r="E400" t="e">
        <f>VLOOKUP(A400,lookup!$D$1:$E$30,2,)</f>
        <v>#N/A</v>
      </c>
      <c r="F400" t="str">
        <f t="shared" si="6"/>
        <v>0</v>
      </c>
    </row>
    <row r="401" spans="3:6" hidden="1" x14ac:dyDescent="0.25">
      <c r="C401" s="4"/>
      <c r="D401">
        <f>_xlfn.XLOOKUP(data[[#This Row],[Buyers]],lookup!$G$1:$G$50,lookup!$H$1:$H$50)</f>
        <v>0</v>
      </c>
      <c r="E401" t="e">
        <f>VLOOKUP(A401,lookup!$D$1:$E$30,2,)</f>
        <v>#N/A</v>
      </c>
      <c r="F401" t="str">
        <f t="shared" si="6"/>
        <v>0</v>
      </c>
    </row>
    <row r="402" spans="3:6" hidden="1" x14ac:dyDescent="0.25">
      <c r="C402" s="4"/>
      <c r="D402">
        <f>_xlfn.XLOOKUP(data[[#This Row],[Buyers]],lookup!$G$1:$G$50,lookup!$H$1:$H$50)</f>
        <v>0</v>
      </c>
      <c r="E402" t="e">
        <f>VLOOKUP(A402,lookup!$D$1:$E$30,2,)</f>
        <v>#N/A</v>
      </c>
      <c r="F402" t="str">
        <f t="shared" si="6"/>
        <v>0</v>
      </c>
    </row>
    <row r="403" spans="3:6" hidden="1" x14ac:dyDescent="0.25">
      <c r="C403" s="4"/>
      <c r="D403">
        <f>_xlfn.XLOOKUP(data[[#This Row],[Buyers]],lookup!$G$1:$G$50,lookup!$H$1:$H$50)</f>
        <v>0</v>
      </c>
      <c r="E403" t="e">
        <f>VLOOKUP(A403,lookup!$D$1:$E$30,2,)</f>
        <v>#N/A</v>
      </c>
      <c r="F403" t="str">
        <f t="shared" si="6"/>
        <v>0</v>
      </c>
    </row>
    <row r="404" spans="3:6" hidden="1" x14ac:dyDescent="0.25">
      <c r="C404" s="4"/>
      <c r="D404">
        <f>_xlfn.XLOOKUP(data[[#This Row],[Buyers]],lookup!$G$1:$G$50,lookup!$H$1:$H$50)</f>
        <v>0</v>
      </c>
      <c r="E404" t="e">
        <f>VLOOKUP(A404,lookup!$D$1:$E$30,2,)</f>
        <v>#N/A</v>
      </c>
      <c r="F404" t="str">
        <f t="shared" si="6"/>
        <v>0</v>
      </c>
    </row>
    <row r="405" spans="3:6" hidden="1" x14ac:dyDescent="0.25">
      <c r="C405" s="4"/>
      <c r="D405">
        <f>_xlfn.XLOOKUP(data[[#This Row],[Buyers]],lookup!$G$1:$G$50,lookup!$H$1:$H$50)</f>
        <v>0</v>
      </c>
      <c r="E405" t="e">
        <f>VLOOKUP(A405,lookup!$D$1:$E$30,2,)</f>
        <v>#N/A</v>
      </c>
      <c r="F405" t="str">
        <f t="shared" si="6"/>
        <v>0</v>
      </c>
    </row>
    <row r="406" spans="3:6" hidden="1" x14ac:dyDescent="0.25">
      <c r="C406" s="4"/>
      <c r="D406">
        <f>_xlfn.XLOOKUP(data[[#This Row],[Buyers]],lookup!$G$1:$G$50,lookup!$H$1:$H$50)</f>
        <v>0</v>
      </c>
      <c r="E406" t="e">
        <f>VLOOKUP(A406,lookup!$D$1:$E$30,2,)</f>
        <v>#N/A</v>
      </c>
      <c r="F406" t="str">
        <f t="shared" si="6"/>
        <v>0</v>
      </c>
    </row>
    <row r="407" spans="3:6" hidden="1" x14ac:dyDescent="0.25">
      <c r="C407" s="4"/>
      <c r="D407">
        <f>_xlfn.XLOOKUP(data[[#This Row],[Buyers]],lookup!$G$1:$G$50,lookup!$H$1:$H$50)</f>
        <v>0</v>
      </c>
      <c r="E407" t="e">
        <f>VLOOKUP(A407,lookup!$D$1:$E$30,2,)</f>
        <v>#N/A</v>
      </c>
      <c r="F407" t="str">
        <f t="shared" si="6"/>
        <v>0</v>
      </c>
    </row>
    <row r="408" spans="3:6" hidden="1" x14ac:dyDescent="0.25">
      <c r="C408" s="4"/>
      <c r="D408">
        <f>_xlfn.XLOOKUP(data[[#This Row],[Buyers]],lookup!$G$1:$G$50,lookup!$H$1:$H$50)</f>
        <v>0</v>
      </c>
      <c r="E408" t="e">
        <f>VLOOKUP(A408,lookup!$D$1:$E$30,2,)</f>
        <v>#N/A</v>
      </c>
      <c r="F408" t="str">
        <f t="shared" si="6"/>
        <v>0</v>
      </c>
    </row>
    <row r="409" spans="3:6" hidden="1" x14ac:dyDescent="0.25">
      <c r="C409" s="4"/>
      <c r="D409">
        <f>_xlfn.XLOOKUP(data[[#This Row],[Buyers]],lookup!$G$1:$G$50,lookup!$H$1:$H$50)</f>
        <v>0</v>
      </c>
      <c r="E409" t="e">
        <f>VLOOKUP(A409,lookup!$D$1:$E$30,2,)</f>
        <v>#N/A</v>
      </c>
      <c r="F409" t="str">
        <f t="shared" si="6"/>
        <v>0</v>
      </c>
    </row>
    <row r="410" spans="3:6" hidden="1" x14ac:dyDescent="0.25">
      <c r="C410" s="4"/>
      <c r="D410">
        <f>_xlfn.XLOOKUP(data[[#This Row],[Buyers]],lookup!$G$1:$G$50,lookup!$H$1:$H$50)</f>
        <v>0</v>
      </c>
      <c r="E410" t="e">
        <f>VLOOKUP(A410,lookup!$D$1:$E$30,2,)</f>
        <v>#N/A</v>
      </c>
      <c r="F410" t="str">
        <f t="shared" si="6"/>
        <v>0</v>
      </c>
    </row>
    <row r="411" spans="3:6" hidden="1" x14ac:dyDescent="0.25">
      <c r="C411" s="4"/>
      <c r="D411">
        <f>_xlfn.XLOOKUP(data[[#This Row],[Buyers]],lookup!$G$1:$G$50,lookup!$H$1:$H$50)</f>
        <v>0</v>
      </c>
      <c r="E411" t="e">
        <f>VLOOKUP(A411,lookup!$D$1:$E$30,2,)</f>
        <v>#N/A</v>
      </c>
      <c r="F411" t="str">
        <f t="shared" si="6"/>
        <v>0</v>
      </c>
    </row>
    <row r="412" spans="3:6" hidden="1" x14ac:dyDescent="0.25">
      <c r="C412" s="4"/>
      <c r="D412">
        <f>_xlfn.XLOOKUP(data[[#This Row],[Buyers]],lookup!$G$1:$G$50,lookup!$H$1:$H$50)</f>
        <v>0</v>
      </c>
      <c r="E412" t="e">
        <f>VLOOKUP(A412,lookup!$D$1:$E$30,2,)</f>
        <v>#N/A</v>
      </c>
      <c r="F412" t="str">
        <f t="shared" si="6"/>
        <v>0</v>
      </c>
    </row>
    <row r="413" spans="3:6" hidden="1" x14ac:dyDescent="0.25">
      <c r="C413" s="4"/>
      <c r="D413">
        <f>_xlfn.XLOOKUP(data[[#This Row],[Buyers]],lookup!$G$1:$G$50,lookup!$H$1:$H$50)</f>
        <v>0</v>
      </c>
      <c r="E413" t="e">
        <f>VLOOKUP(A413,lookup!$D$1:$E$30,2,)</f>
        <v>#N/A</v>
      </c>
      <c r="F413" t="str">
        <f t="shared" si="6"/>
        <v>0</v>
      </c>
    </row>
    <row r="414" spans="3:6" hidden="1" x14ac:dyDescent="0.25">
      <c r="C414" s="4"/>
      <c r="D414">
        <f>_xlfn.XLOOKUP(data[[#This Row],[Buyers]],lookup!$G$1:$G$50,lookup!$H$1:$H$50)</f>
        <v>0</v>
      </c>
      <c r="E414" t="e">
        <f>VLOOKUP(A414,lookup!$D$1:$E$30,2,)</f>
        <v>#N/A</v>
      </c>
      <c r="F414" t="str">
        <f t="shared" si="6"/>
        <v>0</v>
      </c>
    </row>
    <row r="415" spans="3:6" hidden="1" x14ac:dyDescent="0.25">
      <c r="C415" s="4"/>
      <c r="D415">
        <f>_xlfn.XLOOKUP(data[[#This Row],[Buyers]],lookup!$G$1:$G$50,lookup!$H$1:$H$50)</f>
        <v>0</v>
      </c>
      <c r="E415" t="e">
        <f>VLOOKUP(A415,lookup!$D$1:$E$30,2,)</f>
        <v>#N/A</v>
      </c>
      <c r="F415" t="str">
        <f t="shared" si="6"/>
        <v>0</v>
      </c>
    </row>
    <row r="416" spans="3:6" hidden="1" x14ac:dyDescent="0.25">
      <c r="C416" s="4"/>
      <c r="D416">
        <f>_xlfn.XLOOKUP(data[[#This Row],[Buyers]],lookup!$G$1:$G$50,lookup!$H$1:$H$50)</f>
        <v>0</v>
      </c>
      <c r="E416" t="e">
        <f>VLOOKUP(A416,lookup!$D$1:$E$30,2,)</f>
        <v>#N/A</v>
      </c>
      <c r="F416" t="str">
        <f t="shared" si="6"/>
        <v>0</v>
      </c>
    </row>
    <row r="417" spans="3:6" hidden="1" x14ac:dyDescent="0.25">
      <c r="C417" s="4"/>
      <c r="D417">
        <f>_xlfn.XLOOKUP(data[[#This Row],[Buyers]],lookup!$G$1:$G$50,lookup!$H$1:$H$50)</f>
        <v>0</v>
      </c>
      <c r="E417" t="e">
        <f>VLOOKUP(A417,lookup!$D$1:$E$30,2,)</f>
        <v>#N/A</v>
      </c>
      <c r="F417" t="str">
        <f t="shared" si="6"/>
        <v>0</v>
      </c>
    </row>
    <row r="418" spans="3:6" hidden="1" x14ac:dyDescent="0.25">
      <c r="C418" s="4"/>
      <c r="D418">
        <f>_xlfn.XLOOKUP(data[[#This Row],[Buyers]],lookup!$G$1:$G$50,lookup!$H$1:$H$50)</f>
        <v>0</v>
      </c>
      <c r="E418" t="e">
        <f>VLOOKUP(A418,lookup!$D$1:$E$30,2,)</f>
        <v>#N/A</v>
      </c>
      <c r="F418" t="str">
        <f t="shared" si="6"/>
        <v>0</v>
      </c>
    </row>
    <row r="419" spans="3:6" hidden="1" x14ac:dyDescent="0.25">
      <c r="C419" s="4"/>
      <c r="D419">
        <f>_xlfn.XLOOKUP(data[[#This Row],[Buyers]],lookup!$G$1:$G$50,lookup!$H$1:$H$50)</f>
        <v>0</v>
      </c>
      <c r="E419" t="e">
        <f>VLOOKUP(A419,lookup!$D$1:$E$30,2,)</f>
        <v>#N/A</v>
      </c>
      <c r="F419" t="str">
        <f t="shared" si="6"/>
        <v>0</v>
      </c>
    </row>
    <row r="420" spans="3:6" hidden="1" x14ac:dyDescent="0.25">
      <c r="C420" s="4"/>
      <c r="D420">
        <f>_xlfn.XLOOKUP(data[[#This Row],[Buyers]],lookup!$G$1:$G$50,lookup!$H$1:$H$50)</f>
        <v>0</v>
      </c>
      <c r="E420" t="e">
        <f>VLOOKUP(A420,lookup!$D$1:$E$30,2,)</f>
        <v>#N/A</v>
      </c>
      <c r="F420" t="str">
        <f t="shared" si="6"/>
        <v>0</v>
      </c>
    </row>
    <row r="421" spans="3:6" hidden="1" x14ac:dyDescent="0.25">
      <c r="C421" s="4"/>
      <c r="D421">
        <f>_xlfn.XLOOKUP(data[[#This Row],[Buyers]],lookup!$G$1:$G$50,lookup!$H$1:$H$50)</f>
        <v>0</v>
      </c>
      <c r="E421" t="e">
        <f>VLOOKUP(A421,lookup!$D$1:$E$30,2,)</f>
        <v>#N/A</v>
      </c>
      <c r="F421" t="str">
        <f t="shared" si="6"/>
        <v>0</v>
      </c>
    </row>
    <row r="422" spans="3:6" hidden="1" x14ac:dyDescent="0.25">
      <c r="C422" s="4"/>
      <c r="D422">
        <f>_xlfn.XLOOKUP(data[[#This Row],[Buyers]],lookup!$G$1:$G$50,lookup!$H$1:$H$50)</f>
        <v>0</v>
      </c>
      <c r="E422" t="e">
        <f>VLOOKUP(A422,lookup!$D$1:$E$30,2,)</f>
        <v>#N/A</v>
      </c>
      <c r="F422" t="str">
        <f t="shared" si="6"/>
        <v>0</v>
      </c>
    </row>
    <row r="423" spans="3:6" hidden="1" x14ac:dyDescent="0.25">
      <c r="C423" s="4"/>
      <c r="D423">
        <f>_xlfn.XLOOKUP(data[[#This Row],[Buyers]],lookup!$G$1:$G$50,lookup!$H$1:$H$50)</f>
        <v>0</v>
      </c>
      <c r="E423" t="e">
        <f>VLOOKUP(A423,lookup!$D$1:$E$30,2,)</f>
        <v>#N/A</v>
      </c>
      <c r="F423" t="str">
        <f t="shared" si="6"/>
        <v>0</v>
      </c>
    </row>
    <row r="424" spans="3:6" hidden="1" x14ac:dyDescent="0.25">
      <c r="C424" s="4"/>
      <c r="D424">
        <f>_xlfn.XLOOKUP(data[[#This Row],[Buyers]],lookup!$G$1:$G$50,lookup!$H$1:$H$50)</f>
        <v>0</v>
      </c>
      <c r="E424" t="e">
        <f>VLOOKUP(A424,lookup!$D$1:$E$30,2,)</f>
        <v>#N/A</v>
      </c>
      <c r="F424" t="str">
        <f t="shared" si="6"/>
        <v>0</v>
      </c>
    </row>
    <row r="425" spans="3:6" hidden="1" x14ac:dyDescent="0.25">
      <c r="C425" s="4"/>
      <c r="D425">
        <f>_xlfn.XLOOKUP(data[[#This Row],[Buyers]],lookup!$G$1:$G$50,lookup!$H$1:$H$50)</f>
        <v>0</v>
      </c>
      <c r="E425" t="e">
        <f>VLOOKUP(A425,lookup!$D$1:$E$30,2,)</f>
        <v>#N/A</v>
      </c>
      <c r="F425" t="str">
        <f t="shared" si="6"/>
        <v>0</v>
      </c>
    </row>
    <row r="426" spans="3:6" hidden="1" x14ac:dyDescent="0.25">
      <c r="C426" s="4"/>
      <c r="D426">
        <f>_xlfn.XLOOKUP(data[[#This Row],[Buyers]],lookup!$G$1:$G$50,lookup!$H$1:$H$50)</f>
        <v>0</v>
      </c>
      <c r="E426" t="e">
        <f>VLOOKUP(A426,lookup!$D$1:$E$30,2,)</f>
        <v>#N/A</v>
      </c>
      <c r="F426" t="str">
        <f t="shared" si="6"/>
        <v>0</v>
      </c>
    </row>
    <row r="427" spans="3:6" hidden="1" x14ac:dyDescent="0.25">
      <c r="C427" s="4"/>
      <c r="D427">
        <f>_xlfn.XLOOKUP(data[[#This Row],[Buyers]],lookup!$G$1:$G$50,lookup!$H$1:$H$50)</f>
        <v>0</v>
      </c>
      <c r="E427" t="e">
        <f>VLOOKUP(A427,lookup!$D$1:$E$30,2,)</f>
        <v>#N/A</v>
      </c>
      <c r="F427" t="str">
        <f t="shared" si="6"/>
        <v>0</v>
      </c>
    </row>
    <row r="428" spans="3:6" hidden="1" x14ac:dyDescent="0.25">
      <c r="C428" s="4"/>
      <c r="D428">
        <f>_xlfn.XLOOKUP(data[[#This Row],[Buyers]],lookup!$G$1:$G$50,lookup!$H$1:$H$50)</f>
        <v>0</v>
      </c>
      <c r="E428" t="e">
        <f>VLOOKUP(A428,lookup!$D$1:$E$30,2,)</f>
        <v>#N/A</v>
      </c>
      <c r="F428" t="str">
        <f t="shared" si="6"/>
        <v>0</v>
      </c>
    </row>
    <row r="429" spans="3:6" hidden="1" x14ac:dyDescent="0.25">
      <c r="C429" s="4"/>
      <c r="D429">
        <f>_xlfn.XLOOKUP(data[[#This Row],[Buyers]],lookup!$G$1:$G$50,lookup!$H$1:$H$50)</f>
        <v>0</v>
      </c>
      <c r="E429" t="e">
        <f>VLOOKUP(A429,lookup!$D$1:$E$30,2,)</f>
        <v>#N/A</v>
      </c>
      <c r="F429" t="str">
        <f t="shared" si="6"/>
        <v>0</v>
      </c>
    </row>
    <row r="430" spans="3:6" hidden="1" x14ac:dyDescent="0.25">
      <c r="C430" s="4"/>
      <c r="D430">
        <f>_xlfn.XLOOKUP(data[[#This Row],[Buyers]],lookup!$G$1:$G$50,lookup!$H$1:$H$50)</f>
        <v>0</v>
      </c>
      <c r="E430" t="e">
        <f>VLOOKUP(A430,lookup!$D$1:$E$30,2,)</f>
        <v>#N/A</v>
      </c>
      <c r="F430" t="str">
        <f t="shared" si="6"/>
        <v>0</v>
      </c>
    </row>
    <row r="431" spans="3:6" hidden="1" x14ac:dyDescent="0.25">
      <c r="C431" s="4"/>
      <c r="D431">
        <f>_xlfn.XLOOKUP(data[[#This Row],[Buyers]],lookup!$G$1:$G$50,lookup!$H$1:$H$50)</f>
        <v>0</v>
      </c>
      <c r="E431" t="e">
        <f>VLOOKUP(A431,lookup!$D$1:$E$30,2,)</f>
        <v>#N/A</v>
      </c>
      <c r="F431" t="str">
        <f t="shared" si="6"/>
        <v>0</v>
      </c>
    </row>
    <row r="432" spans="3:6" hidden="1" x14ac:dyDescent="0.25">
      <c r="C432" s="4"/>
      <c r="D432">
        <f>_xlfn.XLOOKUP(data[[#This Row],[Buyers]],lookup!$G$1:$G$50,lookup!$H$1:$H$50)</f>
        <v>0</v>
      </c>
      <c r="E432" t="e">
        <f>VLOOKUP(A432,lookup!$D$1:$E$30,2,)</f>
        <v>#N/A</v>
      </c>
      <c r="F432" t="str">
        <f t="shared" si="6"/>
        <v>0</v>
      </c>
    </row>
    <row r="433" spans="3:6" hidden="1" x14ac:dyDescent="0.25">
      <c r="C433" s="4"/>
      <c r="D433">
        <f>_xlfn.XLOOKUP(data[[#This Row],[Buyers]],lookup!$G$1:$G$50,lookup!$H$1:$H$50)</f>
        <v>0</v>
      </c>
      <c r="E433" t="e">
        <f>VLOOKUP(A433,lookup!$D$1:$E$30,2,)</f>
        <v>#N/A</v>
      </c>
      <c r="F433" t="str">
        <f t="shared" si="6"/>
        <v>0</v>
      </c>
    </row>
    <row r="434" spans="3:6" hidden="1" x14ac:dyDescent="0.25">
      <c r="C434" s="4"/>
      <c r="D434">
        <f>_xlfn.XLOOKUP(data[[#This Row],[Buyers]],lookup!$G$1:$G$50,lookup!$H$1:$H$50)</f>
        <v>0</v>
      </c>
      <c r="E434" t="e">
        <f>VLOOKUP(A434,lookup!$D$1:$E$30,2,)</f>
        <v>#N/A</v>
      </c>
      <c r="F434" t="str">
        <f t="shared" si="6"/>
        <v>0</v>
      </c>
    </row>
    <row r="435" spans="3:6" hidden="1" x14ac:dyDescent="0.25">
      <c r="C435" s="4"/>
      <c r="D435">
        <f>_xlfn.XLOOKUP(data[[#This Row],[Buyers]],lookup!$G$1:$G$50,lookup!$H$1:$H$50)</f>
        <v>0</v>
      </c>
      <c r="E435" t="e">
        <f>VLOOKUP(A435,lookup!$D$1:$E$30,2,)</f>
        <v>#N/A</v>
      </c>
      <c r="F435" t="str">
        <f t="shared" si="6"/>
        <v>0</v>
      </c>
    </row>
    <row r="436" spans="3:6" hidden="1" x14ac:dyDescent="0.25">
      <c r="C436" s="4"/>
      <c r="D436">
        <f>_xlfn.XLOOKUP(data[[#This Row],[Buyers]],lookup!$G$1:$G$50,lookup!$H$1:$H$50)</f>
        <v>0</v>
      </c>
      <c r="E436" t="e">
        <f>VLOOKUP(A436,lookup!$D$1:$E$30,2,)</f>
        <v>#N/A</v>
      </c>
      <c r="F436" t="str">
        <f t="shared" si="6"/>
        <v>0</v>
      </c>
    </row>
    <row r="437" spans="3:6" hidden="1" x14ac:dyDescent="0.25">
      <c r="C437" s="4"/>
      <c r="D437">
        <f>_xlfn.XLOOKUP(data[[#This Row],[Buyers]],lookup!$G$1:$G$50,lookup!$H$1:$H$50)</f>
        <v>0</v>
      </c>
      <c r="E437" t="e">
        <f>VLOOKUP(A437,lookup!$D$1:$E$30,2,)</f>
        <v>#N/A</v>
      </c>
      <c r="F437" t="str">
        <f t="shared" si="6"/>
        <v>0</v>
      </c>
    </row>
    <row r="438" spans="3:6" hidden="1" x14ac:dyDescent="0.25">
      <c r="C438" s="4"/>
      <c r="D438">
        <f>_xlfn.XLOOKUP(data[[#This Row],[Buyers]],lookup!$G$1:$G$50,lookup!$H$1:$H$50)</f>
        <v>0</v>
      </c>
      <c r="E438" t="e">
        <f>VLOOKUP(A438,lookup!$D$1:$E$30,2,)</f>
        <v>#N/A</v>
      </c>
      <c r="F438" t="str">
        <f t="shared" si="6"/>
        <v>0</v>
      </c>
    </row>
    <row r="439" spans="3:6" hidden="1" x14ac:dyDescent="0.25">
      <c r="C439" s="4"/>
      <c r="D439">
        <f>_xlfn.XLOOKUP(data[[#This Row],[Buyers]],lookup!$G$1:$G$50,lookup!$H$1:$H$50)</f>
        <v>0</v>
      </c>
      <c r="E439" t="e">
        <f>VLOOKUP(A439,lookup!$D$1:$E$30,2,)</f>
        <v>#N/A</v>
      </c>
      <c r="F439" t="str">
        <f t="shared" si="6"/>
        <v>0</v>
      </c>
    </row>
    <row r="440" spans="3:6" hidden="1" x14ac:dyDescent="0.25">
      <c r="C440" s="4"/>
      <c r="D440">
        <f>_xlfn.XLOOKUP(data[[#This Row],[Buyers]],lookup!$G$1:$G$50,lookup!$H$1:$H$50)</f>
        <v>0</v>
      </c>
      <c r="E440" t="e">
        <f>VLOOKUP(A440,lookup!$D$1:$E$30,2,)</f>
        <v>#N/A</v>
      </c>
      <c r="F440" t="str">
        <f t="shared" si="6"/>
        <v>0</v>
      </c>
    </row>
    <row r="441" spans="3:6" hidden="1" x14ac:dyDescent="0.25">
      <c r="C441" s="4"/>
      <c r="D441">
        <f>_xlfn.XLOOKUP(data[[#This Row],[Buyers]],lookup!$G$1:$G$50,lookup!$H$1:$H$50)</f>
        <v>0</v>
      </c>
      <c r="E441" t="e">
        <f>VLOOKUP(A441,lookup!$D$1:$E$30,2,)</f>
        <v>#N/A</v>
      </c>
      <c r="F441" t="str">
        <f t="shared" si="6"/>
        <v>0</v>
      </c>
    </row>
    <row r="442" spans="3:6" hidden="1" x14ac:dyDescent="0.25">
      <c r="C442" s="4"/>
      <c r="D442">
        <f>_xlfn.XLOOKUP(data[[#This Row],[Buyers]],lookup!$G$1:$G$50,lookup!$H$1:$H$50)</f>
        <v>0</v>
      </c>
      <c r="E442" t="e">
        <f>VLOOKUP(A442,lookup!$D$1:$E$30,2,)</f>
        <v>#N/A</v>
      </c>
      <c r="F442" t="str">
        <f t="shared" si="6"/>
        <v>0</v>
      </c>
    </row>
    <row r="443" spans="3:6" hidden="1" x14ac:dyDescent="0.25">
      <c r="C443" s="4"/>
      <c r="D443">
        <f>_xlfn.XLOOKUP(data[[#This Row],[Buyers]],lookup!$G$1:$G$50,lookup!$H$1:$H$50)</f>
        <v>0</v>
      </c>
      <c r="E443" t="e">
        <f>VLOOKUP(A443,lookup!$D$1:$E$30,2,)</f>
        <v>#N/A</v>
      </c>
      <c r="F443" t="str">
        <f t="shared" si="6"/>
        <v>0</v>
      </c>
    </row>
    <row r="444" spans="3:6" hidden="1" x14ac:dyDescent="0.25">
      <c r="C444" s="4"/>
      <c r="D444">
        <f>_xlfn.XLOOKUP(data[[#This Row],[Buyers]],lookup!$G$1:$G$50,lookup!$H$1:$H$50)</f>
        <v>0</v>
      </c>
      <c r="E444" t="e">
        <f>VLOOKUP(A444,lookup!$D$1:$E$30,2,)</f>
        <v>#N/A</v>
      </c>
      <c r="F444" t="str">
        <f t="shared" si="6"/>
        <v>0</v>
      </c>
    </row>
    <row r="445" spans="3:6" hidden="1" x14ac:dyDescent="0.25">
      <c r="C445" s="4"/>
      <c r="D445">
        <f>_xlfn.XLOOKUP(data[[#This Row],[Buyers]],lookup!$G$1:$G$50,lookup!$H$1:$H$50)</f>
        <v>0</v>
      </c>
      <c r="E445" t="e">
        <f>VLOOKUP(A445,lookup!$D$1:$E$30,2,)</f>
        <v>#N/A</v>
      </c>
      <c r="F445" t="str">
        <f t="shared" si="6"/>
        <v>0</v>
      </c>
    </row>
    <row r="446" spans="3:6" hidden="1" x14ac:dyDescent="0.25">
      <c r="C446" s="4"/>
      <c r="D446">
        <f>_xlfn.XLOOKUP(data[[#This Row],[Buyers]],lookup!$G$1:$G$50,lookup!$H$1:$H$50)</f>
        <v>0</v>
      </c>
      <c r="E446" t="e">
        <f>VLOOKUP(A446,lookup!$D$1:$E$30,2,)</f>
        <v>#N/A</v>
      </c>
      <c r="F446" t="str">
        <f t="shared" si="6"/>
        <v>0</v>
      </c>
    </row>
    <row r="447" spans="3:6" hidden="1" x14ac:dyDescent="0.25">
      <c r="C447" s="4"/>
      <c r="D447">
        <f>_xlfn.XLOOKUP(data[[#This Row],[Buyers]],lookup!$G$1:$G$50,lookup!$H$1:$H$50)</f>
        <v>0</v>
      </c>
      <c r="E447" t="e">
        <f>VLOOKUP(A447,lookup!$D$1:$E$30,2,)</f>
        <v>#N/A</v>
      </c>
      <c r="F447" t="str">
        <f t="shared" si="6"/>
        <v>0</v>
      </c>
    </row>
    <row r="448" spans="3:6" hidden="1" x14ac:dyDescent="0.25">
      <c r="C448" s="4"/>
      <c r="D448">
        <f>_xlfn.XLOOKUP(data[[#This Row],[Buyers]],lookup!$G$1:$G$50,lookup!$H$1:$H$50)</f>
        <v>0</v>
      </c>
      <c r="E448" t="e">
        <f>VLOOKUP(A448,lookup!$D$1:$E$30,2,)</f>
        <v>#N/A</v>
      </c>
      <c r="F448" t="str">
        <f t="shared" si="6"/>
        <v>0</v>
      </c>
    </row>
    <row r="449" spans="3:6" hidden="1" x14ac:dyDescent="0.25">
      <c r="C449" s="4"/>
      <c r="D449">
        <f>_xlfn.XLOOKUP(data[[#This Row],[Buyers]],lookup!$G$1:$G$50,lookup!$H$1:$H$50)</f>
        <v>0</v>
      </c>
      <c r="E449" t="e">
        <f>VLOOKUP(A449,lookup!$D$1:$E$30,2,)</f>
        <v>#N/A</v>
      </c>
      <c r="F449" t="str">
        <f t="shared" si="6"/>
        <v>0</v>
      </c>
    </row>
    <row r="450" spans="3:6" hidden="1" x14ac:dyDescent="0.25">
      <c r="C450" s="4"/>
      <c r="D450">
        <f>_xlfn.XLOOKUP(data[[#This Row],[Buyers]],lookup!$G$1:$G$50,lookup!$H$1:$H$50)</f>
        <v>0</v>
      </c>
      <c r="E450" t="e">
        <f>VLOOKUP(A450,lookup!$D$1:$E$30,2,)</f>
        <v>#N/A</v>
      </c>
      <c r="F450" t="str">
        <f t="shared" ref="F450:F500" si="7">_xlfn.CONCAT(A450,B450,D450)</f>
        <v>0</v>
      </c>
    </row>
    <row r="451" spans="3:6" hidden="1" x14ac:dyDescent="0.25">
      <c r="C451" s="4"/>
      <c r="D451">
        <f>_xlfn.XLOOKUP(data[[#This Row],[Buyers]],lookup!$G$1:$G$50,lookup!$H$1:$H$50)</f>
        <v>0</v>
      </c>
      <c r="E451" t="e">
        <f>VLOOKUP(A451,lookup!$D$1:$E$30,2,)</f>
        <v>#N/A</v>
      </c>
      <c r="F451" t="str">
        <f t="shared" si="7"/>
        <v>0</v>
      </c>
    </row>
    <row r="452" spans="3:6" hidden="1" x14ac:dyDescent="0.25">
      <c r="C452" s="4"/>
      <c r="D452">
        <f>_xlfn.XLOOKUP(data[[#This Row],[Buyers]],lookup!$G$1:$G$50,lookup!$H$1:$H$50)</f>
        <v>0</v>
      </c>
      <c r="E452" t="e">
        <f>VLOOKUP(A452,lookup!$D$1:$E$30,2,)</f>
        <v>#N/A</v>
      </c>
      <c r="F452" t="str">
        <f t="shared" si="7"/>
        <v>0</v>
      </c>
    </row>
    <row r="453" spans="3:6" hidden="1" x14ac:dyDescent="0.25">
      <c r="C453" s="4"/>
      <c r="D453">
        <f>_xlfn.XLOOKUP(data[[#This Row],[Buyers]],lookup!$G$1:$G$50,lookup!$H$1:$H$50)</f>
        <v>0</v>
      </c>
      <c r="E453" t="e">
        <f>VLOOKUP(A453,lookup!$D$1:$E$30,2,)</f>
        <v>#N/A</v>
      </c>
      <c r="F453" t="str">
        <f t="shared" si="7"/>
        <v>0</v>
      </c>
    </row>
    <row r="454" spans="3:6" hidden="1" x14ac:dyDescent="0.25">
      <c r="C454" s="4"/>
      <c r="D454">
        <f>_xlfn.XLOOKUP(data[[#This Row],[Buyers]],lookup!$G$1:$G$50,lookup!$H$1:$H$50)</f>
        <v>0</v>
      </c>
      <c r="E454" t="e">
        <f>VLOOKUP(A454,lookup!$D$1:$E$30,2,)</f>
        <v>#N/A</v>
      </c>
      <c r="F454" t="str">
        <f t="shared" si="7"/>
        <v>0</v>
      </c>
    </row>
    <row r="455" spans="3:6" hidden="1" x14ac:dyDescent="0.25">
      <c r="C455" s="4"/>
      <c r="D455">
        <f>_xlfn.XLOOKUP(data[[#This Row],[Buyers]],lookup!$G$1:$G$50,lookup!$H$1:$H$50)</f>
        <v>0</v>
      </c>
      <c r="E455" t="e">
        <f>VLOOKUP(A455,lookup!$D$1:$E$30,2,)</f>
        <v>#N/A</v>
      </c>
      <c r="F455" t="str">
        <f t="shared" si="7"/>
        <v>0</v>
      </c>
    </row>
    <row r="456" spans="3:6" hidden="1" x14ac:dyDescent="0.25">
      <c r="C456" s="4"/>
      <c r="D456">
        <f>_xlfn.XLOOKUP(data[[#This Row],[Buyers]],lookup!$G$1:$G$50,lookup!$H$1:$H$50)</f>
        <v>0</v>
      </c>
      <c r="E456" t="e">
        <f>VLOOKUP(A456,lookup!$D$1:$E$30,2,)</f>
        <v>#N/A</v>
      </c>
      <c r="F456" t="str">
        <f t="shared" si="7"/>
        <v>0</v>
      </c>
    </row>
    <row r="457" spans="3:6" hidden="1" x14ac:dyDescent="0.25">
      <c r="C457" s="4"/>
      <c r="D457">
        <f>_xlfn.XLOOKUP(data[[#This Row],[Buyers]],lookup!$G$1:$G$50,lookup!$H$1:$H$50)</f>
        <v>0</v>
      </c>
      <c r="E457" t="e">
        <f>VLOOKUP(A457,lookup!$D$1:$E$30,2,)</f>
        <v>#N/A</v>
      </c>
      <c r="F457" t="str">
        <f t="shared" si="7"/>
        <v>0</v>
      </c>
    </row>
    <row r="458" spans="3:6" hidden="1" x14ac:dyDescent="0.25">
      <c r="C458" s="4"/>
      <c r="D458">
        <f>_xlfn.XLOOKUP(data[[#This Row],[Buyers]],lookup!$G$1:$G$50,lookup!$H$1:$H$50)</f>
        <v>0</v>
      </c>
      <c r="E458" t="e">
        <f>VLOOKUP(A458,lookup!$D$1:$E$30,2,)</f>
        <v>#N/A</v>
      </c>
      <c r="F458" t="str">
        <f t="shared" si="7"/>
        <v>0</v>
      </c>
    </row>
    <row r="459" spans="3:6" hidden="1" x14ac:dyDescent="0.25">
      <c r="C459" s="4"/>
      <c r="D459">
        <f>_xlfn.XLOOKUP(data[[#This Row],[Buyers]],lookup!$G$1:$G$50,lookup!$H$1:$H$50)</f>
        <v>0</v>
      </c>
      <c r="E459" t="e">
        <f>VLOOKUP(A459,lookup!$D$1:$E$30,2,)</f>
        <v>#N/A</v>
      </c>
      <c r="F459" t="str">
        <f t="shared" si="7"/>
        <v>0</v>
      </c>
    </row>
    <row r="460" spans="3:6" hidden="1" x14ac:dyDescent="0.25">
      <c r="C460" s="4"/>
      <c r="D460">
        <f>_xlfn.XLOOKUP(data[[#This Row],[Buyers]],lookup!$G$1:$G$50,lookup!$H$1:$H$50)</f>
        <v>0</v>
      </c>
      <c r="E460" t="e">
        <f>VLOOKUP(A460,lookup!$D$1:$E$30,2,)</f>
        <v>#N/A</v>
      </c>
      <c r="F460" t="str">
        <f t="shared" si="7"/>
        <v>0</v>
      </c>
    </row>
    <row r="461" spans="3:6" hidden="1" x14ac:dyDescent="0.25">
      <c r="C461" s="4"/>
      <c r="D461">
        <f>_xlfn.XLOOKUP(data[[#This Row],[Buyers]],lookup!$G$1:$G$50,lookup!$H$1:$H$50)</f>
        <v>0</v>
      </c>
      <c r="E461" t="e">
        <f>VLOOKUP(A461,lookup!$D$1:$E$30,2,)</f>
        <v>#N/A</v>
      </c>
      <c r="F461" t="str">
        <f t="shared" si="7"/>
        <v>0</v>
      </c>
    </row>
    <row r="462" spans="3:6" hidden="1" x14ac:dyDescent="0.25">
      <c r="C462" s="4"/>
      <c r="D462">
        <f>_xlfn.XLOOKUP(data[[#This Row],[Buyers]],lookup!$G$1:$G$50,lookup!$H$1:$H$50)</f>
        <v>0</v>
      </c>
      <c r="E462" t="e">
        <f>VLOOKUP(A462,lookup!$D$1:$E$30,2,)</f>
        <v>#N/A</v>
      </c>
      <c r="F462" t="str">
        <f t="shared" si="7"/>
        <v>0</v>
      </c>
    </row>
    <row r="463" spans="3:6" hidden="1" x14ac:dyDescent="0.25">
      <c r="C463" s="4"/>
      <c r="D463">
        <f>_xlfn.XLOOKUP(data[[#This Row],[Buyers]],lookup!$G$1:$G$50,lookup!$H$1:$H$50)</f>
        <v>0</v>
      </c>
      <c r="E463" t="e">
        <f>VLOOKUP(A463,lookup!$D$1:$E$30,2,)</f>
        <v>#N/A</v>
      </c>
      <c r="F463" t="str">
        <f t="shared" si="7"/>
        <v>0</v>
      </c>
    </row>
    <row r="464" spans="3:6" hidden="1" x14ac:dyDescent="0.25">
      <c r="C464" s="4"/>
      <c r="D464">
        <f>_xlfn.XLOOKUP(data[[#This Row],[Buyers]],lookup!$G$1:$G$50,lookup!$H$1:$H$50)</f>
        <v>0</v>
      </c>
      <c r="E464" t="e">
        <f>VLOOKUP(A464,lookup!$D$1:$E$30,2,)</f>
        <v>#N/A</v>
      </c>
      <c r="F464" t="str">
        <f t="shared" si="7"/>
        <v>0</v>
      </c>
    </row>
    <row r="465" spans="3:6" hidden="1" x14ac:dyDescent="0.25">
      <c r="C465" s="4"/>
      <c r="D465">
        <f>_xlfn.XLOOKUP(data[[#This Row],[Buyers]],lookup!$G$1:$G$50,lookup!$H$1:$H$50)</f>
        <v>0</v>
      </c>
      <c r="E465" t="e">
        <f>VLOOKUP(A465,lookup!$D$1:$E$30,2,)</f>
        <v>#N/A</v>
      </c>
      <c r="F465" t="str">
        <f t="shared" si="7"/>
        <v>0</v>
      </c>
    </row>
    <row r="466" spans="3:6" hidden="1" x14ac:dyDescent="0.25">
      <c r="C466" s="4"/>
      <c r="D466">
        <f>_xlfn.XLOOKUP(data[[#This Row],[Buyers]],lookup!$G$1:$G$50,lookup!$H$1:$H$50)</f>
        <v>0</v>
      </c>
      <c r="E466" t="e">
        <f>VLOOKUP(A466,lookup!$D$1:$E$30,2,)</f>
        <v>#N/A</v>
      </c>
      <c r="F466" t="str">
        <f t="shared" si="7"/>
        <v>0</v>
      </c>
    </row>
    <row r="467" spans="3:6" hidden="1" x14ac:dyDescent="0.25">
      <c r="C467" s="4"/>
      <c r="D467">
        <f>_xlfn.XLOOKUP(data[[#This Row],[Buyers]],lookup!$G$1:$G$50,lookup!$H$1:$H$50)</f>
        <v>0</v>
      </c>
      <c r="E467" t="e">
        <f>VLOOKUP(A467,lookup!$D$1:$E$30,2,)</f>
        <v>#N/A</v>
      </c>
      <c r="F467" t="str">
        <f t="shared" si="7"/>
        <v>0</v>
      </c>
    </row>
    <row r="468" spans="3:6" hidden="1" x14ac:dyDescent="0.25">
      <c r="C468" s="4"/>
      <c r="D468">
        <f>_xlfn.XLOOKUP(data[[#This Row],[Buyers]],lookup!$G$1:$G$50,lookup!$H$1:$H$50)</f>
        <v>0</v>
      </c>
      <c r="E468" t="e">
        <f>VLOOKUP(A468,lookup!$D$1:$E$30,2,)</f>
        <v>#N/A</v>
      </c>
      <c r="F468" t="str">
        <f t="shared" si="7"/>
        <v>0</v>
      </c>
    </row>
    <row r="469" spans="3:6" hidden="1" x14ac:dyDescent="0.25">
      <c r="C469" s="4"/>
      <c r="D469">
        <f>_xlfn.XLOOKUP(data[[#This Row],[Buyers]],lookup!$G$1:$G$50,lookup!$H$1:$H$50)</f>
        <v>0</v>
      </c>
      <c r="E469" t="e">
        <f>VLOOKUP(A469,lookup!$D$1:$E$30,2,)</f>
        <v>#N/A</v>
      </c>
      <c r="F469" t="str">
        <f t="shared" si="7"/>
        <v>0</v>
      </c>
    </row>
    <row r="470" spans="3:6" hidden="1" x14ac:dyDescent="0.25">
      <c r="C470" s="4"/>
      <c r="D470">
        <f>_xlfn.XLOOKUP(data[[#This Row],[Buyers]],lookup!$G$1:$G$50,lookup!$H$1:$H$50)</f>
        <v>0</v>
      </c>
      <c r="E470" t="e">
        <f>VLOOKUP(A470,lookup!$D$1:$E$30,2,)</f>
        <v>#N/A</v>
      </c>
      <c r="F470" t="str">
        <f t="shared" si="7"/>
        <v>0</v>
      </c>
    </row>
    <row r="471" spans="3:6" hidden="1" x14ac:dyDescent="0.25">
      <c r="C471" s="4"/>
      <c r="D471">
        <f>_xlfn.XLOOKUP(data[[#This Row],[Buyers]],lookup!$G$1:$G$50,lookup!$H$1:$H$50)</f>
        <v>0</v>
      </c>
      <c r="E471" t="e">
        <f>VLOOKUP(A471,lookup!$D$1:$E$30,2,)</f>
        <v>#N/A</v>
      </c>
      <c r="F471" t="str">
        <f t="shared" si="7"/>
        <v>0</v>
      </c>
    </row>
    <row r="472" spans="3:6" hidden="1" x14ac:dyDescent="0.25">
      <c r="C472" s="4"/>
      <c r="D472">
        <f>_xlfn.XLOOKUP(data[[#This Row],[Buyers]],lookup!$G$1:$G$50,lookup!$H$1:$H$50)</f>
        <v>0</v>
      </c>
      <c r="E472" t="e">
        <f>VLOOKUP(A472,lookup!$D$1:$E$30,2,)</f>
        <v>#N/A</v>
      </c>
      <c r="F472" t="str">
        <f t="shared" si="7"/>
        <v>0</v>
      </c>
    </row>
    <row r="473" spans="3:6" hidden="1" x14ac:dyDescent="0.25">
      <c r="C473" s="4"/>
      <c r="D473">
        <f>_xlfn.XLOOKUP(data[[#This Row],[Buyers]],lookup!$G$1:$G$50,lookup!$H$1:$H$50)</f>
        <v>0</v>
      </c>
      <c r="E473" t="e">
        <f>VLOOKUP(A473,lookup!$D$1:$E$30,2,)</f>
        <v>#N/A</v>
      </c>
      <c r="F473" t="str">
        <f t="shared" si="7"/>
        <v>0</v>
      </c>
    </row>
    <row r="474" spans="3:6" hidden="1" x14ac:dyDescent="0.25">
      <c r="C474" s="4"/>
      <c r="D474">
        <f>_xlfn.XLOOKUP(data[[#This Row],[Buyers]],lookup!$G$1:$G$50,lookup!$H$1:$H$50)</f>
        <v>0</v>
      </c>
      <c r="E474" t="e">
        <f>VLOOKUP(A474,lookup!$D$1:$E$30,2,)</f>
        <v>#N/A</v>
      </c>
      <c r="F474" t="str">
        <f t="shared" si="7"/>
        <v>0</v>
      </c>
    </row>
    <row r="475" spans="3:6" hidden="1" x14ac:dyDescent="0.25">
      <c r="C475" s="4"/>
      <c r="D475">
        <f>_xlfn.XLOOKUP(data[[#This Row],[Buyers]],lookup!$G$1:$G$50,lookup!$H$1:$H$50)</f>
        <v>0</v>
      </c>
      <c r="E475" t="e">
        <f>VLOOKUP(A475,lookup!$D$1:$E$30,2,)</f>
        <v>#N/A</v>
      </c>
      <c r="F475" t="str">
        <f t="shared" si="7"/>
        <v>0</v>
      </c>
    </row>
    <row r="476" spans="3:6" hidden="1" x14ac:dyDescent="0.25">
      <c r="C476" s="4"/>
      <c r="D476">
        <f>_xlfn.XLOOKUP(data[[#This Row],[Buyers]],lookup!$G$1:$G$50,lookup!$H$1:$H$50)</f>
        <v>0</v>
      </c>
      <c r="E476" t="e">
        <f>VLOOKUP(A476,lookup!$D$1:$E$30,2,)</f>
        <v>#N/A</v>
      </c>
      <c r="F476" t="str">
        <f t="shared" si="7"/>
        <v>0</v>
      </c>
    </row>
    <row r="477" spans="3:6" hidden="1" x14ac:dyDescent="0.25">
      <c r="C477" s="4"/>
      <c r="D477">
        <f>_xlfn.XLOOKUP(data[[#This Row],[Buyers]],lookup!$G$1:$G$50,lookup!$H$1:$H$50)</f>
        <v>0</v>
      </c>
      <c r="E477" t="e">
        <f>VLOOKUP(A477,lookup!$D$1:$E$30,2,)</f>
        <v>#N/A</v>
      </c>
      <c r="F477" t="str">
        <f t="shared" si="7"/>
        <v>0</v>
      </c>
    </row>
    <row r="478" spans="3:6" hidden="1" x14ac:dyDescent="0.25">
      <c r="C478" s="4"/>
      <c r="D478">
        <f>_xlfn.XLOOKUP(data[[#This Row],[Buyers]],lookup!$G$1:$G$50,lookup!$H$1:$H$50)</f>
        <v>0</v>
      </c>
      <c r="E478" t="e">
        <f>VLOOKUP(A478,lookup!$D$1:$E$30,2,)</f>
        <v>#N/A</v>
      </c>
      <c r="F478" t="str">
        <f t="shared" si="7"/>
        <v>0</v>
      </c>
    </row>
    <row r="479" spans="3:6" hidden="1" x14ac:dyDescent="0.25">
      <c r="C479" s="4"/>
      <c r="D479">
        <f>_xlfn.XLOOKUP(data[[#This Row],[Buyers]],lookup!$G$1:$G$50,lookup!$H$1:$H$50)</f>
        <v>0</v>
      </c>
      <c r="E479" t="e">
        <f>VLOOKUP(A479,lookup!$D$1:$E$30,2,)</f>
        <v>#N/A</v>
      </c>
      <c r="F479" t="str">
        <f t="shared" si="7"/>
        <v>0</v>
      </c>
    </row>
    <row r="480" spans="3:6" hidden="1" x14ac:dyDescent="0.25">
      <c r="C480" s="4"/>
      <c r="D480">
        <f>_xlfn.XLOOKUP(data[[#This Row],[Buyers]],lookup!$G$1:$G$50,lookup!$H$1:$H$50)</f>
        <v>0</v>
      </c>
      <c r="E480" t="e">
        <f>VLOOKUP(A480,lookup!$D$1:$E$30,2,)</f>
        <v>#N/A</v>
      </c>
      <c r="F480" t="str">
        <f t="shared" si="7"/>
        <v>0</v>
      </c>
    </row>
    <row r="481" spans="3:6" hidden="1" x14ac:dyDescent="0.25">
      <c r="C481" s="4"/>
      <c r="D481">
        <f>_xlfn.XLOOKUP(data[[#This Row],[Buyers]],lookup!$G$1:$G$50,lookup!$H$1:$H$50)</f>
        <v>0</v>
      </c>
      <c r="E481" t="e">
        <f>VLOOKUP(A481,lookup!$D$1:$E$30,2,)</f>
        <v>#N/A</v>
      </c>
      <c r="F481" t="str">
        <f t="shared" si="7"/>
        <v>0</v>
      </c>
    </row>
    <row r="482" spans="3:6" hidden="1" x14ac:dyDescent="0.25">
      <c r="C482" s="4"/>
      <c r="D482">
        <f>_xlfn.XLOOKUP(data[[#This Row],[Buyers]],lookup!$G$1:$G$50,lookup!$H$1:$H$50)</f>
        <v>0</v>
      </c>
      <c r="E482" t="e">
        <f>VLOOKUP(A482,lookup!$D$1:$E$30,2,)</f>
        <v>#N/A</v>
      </c>
      <c r="F482" t="str">
        <f t="shared" si="7"/>
        <v>0</v>
      </c>
    </row>
    <row r="483" spans="3:6" hidden="1" x14ac:dyDescent="0.25">
      <c r="C483" s="4"/>
      <c r="D483">
        <f>_xlfn.XLOOKUP(data[[#This Row],[Buyers]],lookup!$G$1:$G$50,lookup!$H$1:$H$50)</f>
        <v>0</v>
      </c>
      <c r="E483" t="e">
        <f>VLOOKUP(A483,lookup!$D$1:$E$30,2,)</f>
        <v>#N/A</v>
      </c>
      <c r="F483" t="str">
        <f t="shared" si="7"/>
        <v>0</v>
      </c>
    </row>
    <row r="484" spans="3:6" hidden="1" x14ac:dyDescent="0.25">
      <c r="C484" s="4"/>
      <c r="D484">
        <f>_xlfn.XLOOKUP(data[[#This Row],[Buyers]],lookup!$G$1:$G$50,lookup!$H$1:$H$50)</f>
        <v>0</v>
      </c>
      <c r="E484" t="e">
        <f>VLOOKUP(A484,lookup!$D$1:$E$30,2,)</f>
        <v>#N/A</v>
      </c>
      <c r="F484" t="str">
        <f t="shared" si="7"/>
        <v>0</v>
      </c>
    </row>
    <row r="485" spans="3:6" hidden="1" x14ac:dyDescent="0.25">
      <c r="C485" s="4"/>
      <c r="D485">
        <f>_xlfn.XLOOKUP(data[[#This Row],[Buyers]],lookup!$G$1:$G$50,lookup!$H$1:$H$50)</f>
        <v>0</v>
      </c>
      <c r="E485" t="e">
        <f>VLOOKUP(A485,lookup!$D$1:$E$30,2,)</f>
        <v>#N/A</v>
      </c>
      <c r="F485" t="str">
        <f t="shared" si="7"/>
        <v>0</v>
      </c>
    </row>
    <row r="486" spans="3:6" hidden="1" x14ac:dyDescent="0.25">
      <c r="C486" s="4"/>
      <c r="D486">
        <f>_xlfn.XLOOKUP(data[[#This Row],[Buyers]],lookup!$G$1:$G$50,lookup!$H$1:$H$50)</f>
        <v>0</v>
      </c>
      <c r="E486" t="e">
        <f>VLOOKUP(A486,lookup!$D$1:$E$30,2,)</f>
        <v>#N/A</v>
      </c>
      <c r="F486" t="str">
        <f t="shared" si="7"/>
        <v>0</v>
      </c>
    </row>
    <row r="487" spans="3:6" hidden="1" x14ac:dyDescent="0.25">
      <c r="C487" s="4"/>
      <c r="D487">
        <f>_xlfn.XLOOKUP(data[[#This Row],[Buyers]],lookup!$G$1:$G$50,lookup!$H$1:$H$50)</f>
        <v>0</v>
      </c>
      <c r="E487" t="e">
        <f>VLOOKUP(A487,lookup!$D$1:$E$30,2,)</f>
        <v>#N/A</v>
      </c>
      <c r="F487" t="str">
        <f t="shared" si="7"/>
        <v>0</v>
      </c>
    </row>
    <row r="488" spans="3:6" hidden="1" x14ac:dyDescent="0.25">
      <c r="C488" s="4"/>
      <c r="D488">
        <f>_xlfn.XLOOKUP(data[[#This Row],[Buyers]],lookup!$G$1:$G$50,lookup!$H$1:$H$50)</f>
        <v>0</v>
      </c>
      <c r="E488" t="e">
        <f>VLOOKUP(A488,lookup!$D$1:$E$30,2,)</f>
        <v>#N/A</v>
      </c>
      <c r="F488" t="str">
        <f t="shared" si="7"/>
        <v>0</v>
      </c>
    </row>
    <row r="489" spans="3:6" hidden="1" x14ac:dyDescent="0.25">
      <c r="C489" s="4"/>
      <c r="D489">
        <f>_xlfn.XLOOKUP(data[[#This Row],[Buyers]],lookup!$G$1:$G$50,lookup!$H$1:$H$50)</f>
        <v>0</v>
      </c>
      <c r="E489" t="e">
        <f>VLOOKUP(A489,lookup!$D$1:$E$30,2,)</f>
        <v>#N/A</v>
      </c>
      <c r="F489" t="str">
        <f t="shared" si="7"/>
        <v>0</v>
      </c>
    </row>
    <row r="490" spans="3:6" hidden="1" x14ac:dyDescent="0.25">
      <c r="C490" s="4"/>
      <c r="D490">
        <f>_xlfn.XLOOKUP(data[[#This Row],[Buyers]],lookup!$G$1:$G$50,lookup!$H$1:$H$50)</f>
        <v>0</v>
      </c>
      <c r="E490" t="e">
        <f>VLOOKUP(A490,lookup!$D$1:$E$30,2,)</f>
        <v>#N/A</v>
      </c>
      <c r="F490" t="str">
        <f t="shared" si="7"/>
        <v>0</v>
      </c>
    </row>
    <row r="491" spans="3:6" hidden="1" x14ac:dyDescent="0.25">
      <c r="C491" s="4"/>
      <c r="D491">
        <f>_xlfn.XLOOKUP(data[[#This Row],[Buyers]],lookup!$G$1:$G$50,lookup!$H$1:$H$50)</f>
        <v>0</v>
      </c>
      <c r="E491" t="e">
        <f>VLOOKUP(A491,lookup!$D$1:$E$30,2,)</f>
        <v>#N/A</v>
      </c>
      <c r="F491" t="str">
        <f t="shared" si="7"/>
        <v>0</v>
      </c>
    </row>
    <row r="492" spans="3:6" hidden="1" x14ac:dyDescent="0.25">
      <c r="C492" s="4"/>
      <c r="D492">
        <f>_xlfn.XLOOKUP(data[[#This Row],[Buyers]],lookup!$G$1:$G$50,lookup!$H$1:$H$50)</f>
        <v>0</v>
      </c>
      <c r="E492" t="e">
        <f>VLOOKUP(A492,lookup!$D$1:$E$30,2,)</f>
        <v>#N/A</v>
      </c>
      <c r="F492" t="str">
        <f t="shared" si="7"/>
        <v>0</v>
      </c>
    </row>
    <row r="493" spans="3:6" hidden="1" x14ac:dyDescent="0.25">
      <c r="C493" s="4"/>
      <c r="D493">
        <f>_xlfn.XLOOKUP(data[[#This Row],[Buyers]],lookup!$G$1:$G$50,lookup!$H$1:$H$50)</f>
        <v>0</v>
      </c>
      <c r="E493" t="e">
        <f>VLOOKUP(A493,lookup!$D$1:$E$30,2,)</f>
        <v>#N/A</v>
      </c>
      <c r="F493" t="str">
        <f t="shared" si="7"/>
        <v>0</v>
      </c>
    </row>
    <row r="494" spans="3:6" hidden="1" x14ac:dyDescent="0.25">
      <c r="C494" s="4"/>
      <c r="D494">
        <f>_xlfn.XLOOKUP(data[[#This Row],[Buyers]],lookup!$G$1:$G$50,lookup!$H$1:$H$50)</f>
        <v>0</v>
      </c>
      <c r="E494" t="e">
        <f>VLOOKUP(A494,lookup!$D$1:$E$30,2,)</f>
        <v>#N/A</v>
      </c>
      <c r="F494" t="str">
        <f t="shared" si="7"/>
        <v>0</v>
      </c>
    </row>
    <row r="495" spans="3:6" hidden="1" x14ac:dyDescent="0.25">
      <c r="C495" s="4"/>
      <c r="D495">
        <f>_xlfn.XLOOKUP(data[[#This Row],[Buyers]],lookup!$G$1:$G$50,lookup!$H$1:$H$50)</f>
        <v>0</v>
      </c>
      <c r="E495" t="e">
        <f>VLOOKUP(A495,lookup!$D$1:$E$30,2,)</f>
        <v>#N/A</v>
      </c>
      <c r="F495" t="str">
        <f t="shared" si="7"/>
        <v>0</v>
      </c>
    </row>
    <row r="496" spans="3:6" hidden="1" x14ac:dyDescent="0.25">
      <c r="C496" s="4"/>
      <c r="D496">
        <f>_xlfn.XLOOKUP(data[[#This Row],[Buyers]],lookup!$G$1:$G$50,lookup!$H$1:$H$50)</f>
        <v>0</v>
      </c>
      <c r="E496" t="e">
        <f>VLOOKUP(A496,lookup!$D$1:$E$30,2,)</f>
        <v>#N/A</v>
      </c>
      <c r="F496" t="str">
        <f t="shared" si="7"/>
        <v>0</v>
      </c>
    </row>
    <row r="497" spans="3:6" hidden="1" x14ac:dyDescent="0.25">
      <c r="C497" s="4"/>
      <c r="D497">
        <f>_xlfn.XLOOKUP(data[[#This Row],[Buyers]],lookup!$G$1:$G$50,lookup!$H$1:$H$50)</f>
        <v>0</v>
      </c>
      <c r="E497" t="e">
        <f>VLOOKUP(A497,lookup!$D$1:$E$30,2,)</f>
        <v>#N/A</v>
      </c>
      <c r="F497" t="str">
        <f t="shared" si="7"/>
        <v>0</v>
      </c>
    </row>
    <row r="498" spans="3:6" hidden="1" x14ac:dyDescent="0.25">
      <c r="C498" s="4"/>
      <c r="D498">
        <f>_xlfn.XLOOKUP(data[[#This Row],[Buyers]],lookup!$G$1:$G$50,lookup!$H$1:$H$50)</f>
        <v>0</v>
      </c>
      <c r="E498" t="e">
        <f>VLOOKUP(A498,lookup!$D$1:$E$30,2,)</f>
        <v>#N/A</v>
      </c>
      <c r="F498" t="str">
        <f t="shared" si="7"/>
        <v>0</v>
      </c>
    </row>
    <row r="499" spans="3:6" hidden="1" x14ac:dyDescent="0.25">
      <c r="C499" s="4"/>
      <c r="D499">
        <f>_xlfn.XLOOKUP(data[[#This Row],[Buyers]],lookup!$G$1:$G$50,lookup!$H$1:$H$50)</f>
        <v>0</v>
      </c>
      <c r="E499" t="e">
        <f>VLOOKUP(A499,lookup!$D$1:$E$30,2,)</f>
        <v>#N/A</v>
      </c>
      <c r="F499" t="str">
        <f t="shared" si="7"/>
        <v>0</v>
      </c>
    </row>
    <row r="500" spans="3:6" hidden="1" x14ac:dyDescent="0.25">
      <c r="C500" s="4"/>
      <c r="D500">
        <f>_xlfn.XLOOKUP(data[[#This Row],[Buyers]],lookup!$G$1:$G$50,lookup!$H$1:$H$50)</f>
        <v>0</v>
      </c>
      <c r="E500" t="e">
        <f>VLOOKUP(A500,lookup!$D$1:$E$30,2,)</f>
        <v>#N/A</v>
      </c>
      <c r="F500" t="str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topLeftCell="A17" zoomScaleNormal="100" workbookViewId="0">
      <selection activeCell="G34" sqref="G34"/>
    </sheetView>
  </sheetViews>
  <sheetFormatPr defaultRowHeight="15" x14ac:dyDescent="0.25"/>
  <cols>
    <col min="2" max="2" width="42" customWidth="1"/>
    <col min="8" max="8" width="41.42578125" bestFit="1" customWidth="1"/>
  </cols>
  <sheetData>
    <row r="1" spans="1:8" x14ac:dyDescent="0.25">
      <c r="A1" t="s">
        <v>492</v>
      </c>
      <c r="B1" t="s">
        <v>14</v>
      </c>
      <c r="D1" t="s">
        <v>111</v>
      </c>
      <c r="E1" t="s">
        <v>4</v>
      </c>
      <c r="G1" s="3" t="s">
        <v>50</v>
      </c>
      <c r="H1" t="s">
        <v>14</v>
      </c>
    </row>
    <row r="2" spans="1:8" x14ac:dyDescent="0.25">
      <c r="A2" t="s">
        <v>493</v>
      </c>
      <c r="B2" s="3" t="s">
        <v>41</v>
      </c>
      <c r="D2" t="s">
        <v>136</v>
      </c>
      <c r="E2" t="s">
        <v>4</v>
      </c>
      <c r="G2" s="3" t="s">
        <v>494</v>
      </c>
      <c r="H2" s="3" t="s">
        <v>41</v>
      </c>
    </row>
    <row r="3" spans="1:8" x14ac:dyDescent="0.25">
      <c r="A3" t="s">
        <v>495</v>
      </c>
      <c r="B3" s="3" t="s">
        <v>13</v>
      </c>
      <c r="D3" t="s">
        <v>151</v>
      </c>
      <c r="E3" t="s">
        <v>4</v>
      </c>
      <c r="G3" s="3" t="s">
        <v>46</v>
      </c>
      <c r="H3" s="3" t="s">
        <v>13</v>
      </c>
    </row>
    <row r="4" spans="1:8" x14ac:dyDescent="0.25">
      <c r="A4" t="s">
        <v>496</v>
      </c>
      <c r="B4" s="3" t="s">
        <v>28</v>
      </c>
      <c r="D4" t="s">
        <v>168</v>
      </c>
      <c r="E4" t="s">
        <v>4</v>
      </c>
      <c r="G4" t="s">
        <v>495</v>
      </c>
      <c r="H4" s="3" t="s">
        <v>28</v>
      </c>
    </row>
    <row r="5" spans="1:8" x14ac:dyDescent="0.25">
      <c r="A5" t="s">
        <v>497</v>
      </c>
      <c r="B5" t="s">
        <v>498</v>
      </c>
      <c r="D5" t="s">
        <v>178</v>
      </c>
      <c r="E5" t="s">
        <v>4</v>
      </c>
      <c r="G5" t="s">
        <v>497</v>
      </c>
      <c r="H5" t="s">
        <v>498</v>
      </c>
    </row>
    <row r="6" spans="1:8" x14ac:dyDescent="0.25">
      <c r="A6" t="s">
        <v>499</v>
      </c>
      <c r="B6" s="3" t="s">
        <v>500</v>
      </c>
      <c r="D6" t="s">
        <v>197</v>
      </c>
      <c r="E6" t="s">
        <v>5</v>
      </c>
      <c r="G6" t="s">
        <v>499</v>
      </c>
      <c r="H6" s="3" t="s">
        <v>500</v>
      </c>
    </row>
    <row r="7" spans="1:8" x14ac:dyDescent="0.25">
      <c r="A7" t="s">
        <v>501</v>
      </c>
      <c r="B7" s="3" t="s">
        <v>15</v>
      </c>
      <c r="D7" t="s">
        <v>223</v>
      </c>
      <c r="E7" t="s">
        <v>5</v>
      </c>
      <c r="G7" s="3" t="s">
        <v>47</v>
      </c>
      <c r="H7" s="3" t="s">
        <v>15</v>
      </c>
    </row>
    <row r="8" spans="1:8" x14ac:dyDescent="0.25">
      <c r="A8" t="s">
        <v>502</v>
      </c>
      <c r="B8" s="3" t="s">
        <v>23</v>
      </c>
      <c r="D8" t="s">
        <v>243</v>
      </c>
      <c r="E8" t="s">
        <v>6</v>
      </c>
      <c r="G8" s="3" t="s">
        <v>52</v>
      </c>
      <c r="H8" s="3" t="s">
        <v>23</v>
      </c>
    </row>
    <row r="9" spans="1:8" x14ac:dyDescent="0.25">
      <c r="A9" t="s">
        <v>503</v>
      </c>
      <c r="B9" s="3" t="s">
        <v>18</v>
      </c>
      <c r="D9" t="s">
        <v>259</v>
      </c>
      <c r="E9" t="s">
        <v>6</v>
      </c>
      <c r="G9" s="3" t="s">
        <v>55</v>
      </c>
      <c r="H9" s="3" t="s">
        <v>18</v>
      </c>
    </row>
    <row r="10" spans="1:8" x14ac:dyDescent="0.25">
      <c r="A10" t="s">
        <v>56</v>
      </c>
      <c r="B10" s="3" t="s">
        <v>19</v>
      </c>
      <c r="D10" t="s">
        <v>265</v>
      </c>
      <c r="E10" t="s">
        <v>6</v>
      </c>
      <c r="G10" t="s">
        <v>56</v>
      </c>
      <c r="H10" s="3" t="s">
        <v>19</v>
      </c>
    </row>
    <row r="11" spans="1:8" x14ac:dyDescent="0.25">
      <c r="A11" t="s">
        <v>504</v>
      </c>
      <c r="B11" s="3" t="s">
        <v>12</v>
      </c>
      <c r="D11" t="s">
        <v>276</v>
      </c>
      <c r="E11" t="s">
        <v>6</v>
      </c>
      <c r="G11" t="s">
        <v>49</v>
      </c>
      <c r="H11" s="3" t="s">
        <v>12</v>
      </c>
    </row>
    <row r="12" spans="1:8" x14ac:dyDescent="0.25">
      <c r="A12" t="s">
        <v>505</v>
      </c>
      <c r="B12" s="3" t="s">
        <v>27</v>
      </c>
      <c r="D12" t="s">
        <v>285</v>
      </c>
      <c r="E12" t="s">
        <v>6</v>
      </c>
      <c r="G12" s="3" t="s">
        <v>63</v>
      </c>
      <c r="H12" s="3" t="s">
        <v>27</v>
      </c>
    </row>
    <row r="13" spans="1:8" x14ac:dyDescent="0.25">
      <c r="A13" t="s">
        <v>51</v>
      </c>
      <c r="B13" t="s">
        <v>25</v>
      </c>
      <c r="D13" t="s">
        <v>506</v>
      </c>
      <c r="E13" t="s">
        <v>6</v>
      </c>
      <c r="G13" t="s">
        <v>51</v>
      </c>
      <c r="H13" t="s">
        <v>25</v>
      </c>
    </row>
    <row r="14" spans="1:8" x14ac:dyDescent="0.25">
      <c r="A14" t="s">
        <v>507</v>
      </c>
      <c r="B14" t="s">
        <v>508</v>
      </c>
      <c r="D14" t="s">
        <v>8</v>
      </c>
      <c r="E14" t="s">
        <v>8</v>
      </c>
      <c r="G14" t="s">
        <v>507</v>
      </c>
      <c r="H14" t="s">
        <v>508</v>
      </c>
    </row>
    <row r="15" spans="1:8" x14ac:dyDescent="0.25">
      <c r="A15" t="s">
        <v>509</v>
      </c>
      <c r="B15" s="3" t="s">
        <v>26</v>
      </c>
      <c r="D15" t="s">
        <v>309</v>
      </c>
      <c r="E15" t="s">
        <v>8</v>
      </c>
      <c r="G15" s="3" t="s">
        <v>58</v>
      </c>
      <c r="H15" s="3" t="s">
        <v>26</v>
      </c>
    </row>
    <row r="16" spans="1:8" x14ac:dyDescent="0.25">
      <c r="A16" t="s">
        <v>510</v>
      </c>
      <c r="B16" t="s">
        <v>22</v>
      </c>
      <c r="D16" t="s">
        <v>321</v>
      </c>
      <c r="E16" t="s">
        <v>8</v>
      </c>
      <c r="G16" s="3" t="s">
        <v>60</v>
      </c>
      <c r="H16" t="s">
        <v>22</v>
      </c>
    </row>
    <row r="17" spans="1:8" x14ac:dyDescent="0.25">
      <c r="A17" t="s">
        <v>511</v>
      </c>
      <c r="B17" t="s">
        <v>11</v>
      </c>
      <c r="D17" t="s">
        <v>331</v>
      </c>
      <c r="E17" t="s">
        <v>8</v>
      </c>
      <c r="G17" s="3" t="s">
        <v>57</v>
      </c>
      <c r="H17" t="s">
        <v>11</v>
      </c>
    </row>
    <row r="18" spans="1:8" x14ac:dyDescent="0.25">
      <c r="A18" t="s">
        <v>512</v>
      </c>
      <c r="B18" t="s">
        <v>513</v>
      </c>
      <c r="D18" t="s">
        <v>339</v>
      </c>
      <c r="E18" t="s">
        <v>8</v>
      </c>
      <c r="G18" t="s">
        <v>512</v>
      </c>
      <c r="H18" t="s">
        <v>513</v>
      </c>
    </row>
    <row r="19" spans="1:8" x14ac:dyDescent="0.25">
      <c r="A19" t="s">
        <v>514</v>
      </c>
      <c r="B19" s="3" t="s">
        <v>16</v>
      </c>
      <c r="D19" t="s">
        <v>344</v>
      </c>
      <c r="E19" t="s">
        <v>3</v>
      </c>
      <c r="G19" s="3" t="s">
        <v>53</v>
      </c>
      <c r="H19" s="3" t="s">
        <v>16</v>
      </c>
    </row>
    <row r="20" spans="1:8" x14ac:dyDescent="0.25">
      <c r="A20" t="s">
        <v>515</v>
      </c>
      <c r="B20" s="3" t="s">
        <v>24</v>
      </c>
      <c r="D20" t="s">
        <v>358</v>
      </c>
      <c r="E20" t="s">
        <v>3</v>
      </c>
      <c r="G20" s="3" t="s">
        <v>48</v>
      </c>
      <c r="H20" s="3" t="s">
        <v>24</v>
      </c>
    </row>
    <row r="21" spans="1:8" x14ac:dyDescent="0.25">
      <c r="A21" t="s">
        <v>516</v>
      </c>
      <c r="B21" t="s">
        <v>517</v>
      </c>
      <c r="D21" t="s">
        <v>369</v>
      </c>
      <c r="E21" t="s">
        <v>3</v>
      </c>
      <c r="G21" t="s">
        <v>516</v>
      </c>
      <c r="H21" t="s">
        <v>517</v>
      </c>
    </row>
    <row r="22" spans="1:8" x14ac:dyDescent="0.25">
      <c r="A22" t="s">
        <v>518</v>
      </c>
      <c r="B22" t="s">
        <v>17</v>
      </c>
      <c r="D22" t="s">
        <v>380</v>
      </c>
      <c r="E22" t="s">
        <v>3</v>
      </c>
      <c r="G22" t="s">
        <v>518</v>
      </c>
      <c r="H22" t="s">
        <v>17</v>
      </c>
    </row>
    <row r="23" spans="1:8" x14ac:dyDescent="0.25">
      <c r="A23" t="s">
        <v>519</v>
      </c>
      <c r="B23" t="s">
        <v>17</v>
      </c>
      <c r="D23" t="s">
        <v>388</v>
      </c>
      <c r="E23" t="s">
        <v>3</v>
      </c>
      <c r="G23" t="s">
        <v>519</v>
      </c>
      <c r="H23" t="s">
        <v>17</v>
      </c>
    </row>
    <row r="24" spans="1:8" x14ac:dyDescent="0.25">
      <c r="A24" t="s">
        <v>520</v>
      </c>
      <c r="B24" t="s">
        <v>521</v>
      </c>
      <c r="D24" t="s">
        <v>399</v>
      </c>
      <c r="E24" t="s">
        <v>7</v>
      </c>
      <c r="G24" t="s">
        <v>520</v>
      </c>
      <c r="H24" t="s">
        <v>521</v>
      </c>
    </row>
    <row r="25" spans="1:8" x14ac:dyDescent="0.25">
      <c r="A25" t="s">
        <v>59</v>
      </c>
      <c r="B25" s="3" t="s">
        <v>21</v>
      </c>
      <c r="D25" t="s">
        <v>417</v>
      </c>
      <c r="E25" t="s">
        <v>7</v>
      </c>
      <c r="G25" t="s">
        <v>59</v>
      </c>
      <c r="H25" s="3" t="s">
        <v>21</v>
      </c>
    </row>
    <row r="26" spans="1:8" x14ac:dyDescent="0.25">
      <c r="A26" t="s">
        <v>522</v>
      </c>
      <c r="B26" t="s">
        <v>523</v>
      </c>
      <c r="D26" t="s">
        <v>432</v>
      </c>
      <c r="E26" t="s">
        <v>7</v>
      </c>
      <c r="G26" t="s">
        <v>522</v>
      </c>
      <c r="H26" t="s">
        <v>523</v>
      </c>
    </row>
    <row r="27" spans="1:8" x14ac:dyDescent="0.25">
      <c r="A27" t="s">
        <v>62</v>
      </c>
      <c r="B27" t="s">
        <v>38</v>
      </c>
      <c r="D27" t="s">
        <v>445</v>
      </c>
      <c r="E27" t="s">
        <v>7</v>
      </c>
      <c r="G27" t="s">
        <v>62</v>
      </c>
      <c r="H27" t="s">
        <v>38</v>
      </c>
    </row>
    <row r="28" spans="1:8" x14ac:dyDescent="0.25">
      <c r="A28" t="s">
        <v>524</v>
      </c>
      <c r="B28" t="s">
        <v>17</v>
      </c>
      <c r="D28" t="s">
        <v>465</v>
      </c>
      <c r="E28" t="s">
        <v>7</v>
      </c>
      <c r="G28" t="s">
        <v>524</v>
      </c>
      <c r="H28" t="s">
        <v>17</v>
      </c>
    </row>
    <row r="29" spans="1:8" x14ac:dyDescent="0.25">
      <c r="A29" t="s">
        <v>525</v>
      </c>
      <c r="B29" s="3" t="s">
        <v>20</v>
      </c>
      <c r="D29" t="s">
        <v>297</v>
      </c>
      <c r="E29" t="s">
        <v>6</v>
      </c>
      <c r="G29" s="3" t="s">
        <v>61</v>
      </c>
      <c r="H29" s="3" t="s">
        <v>20</v>
      </c>
    </row>
    <row r="30" spans="1:8" x14ac:dyDescent="0.25">
      <c r="A30" t="s">
        <v>297</v>
      </c>
      <c r="B30" t="s">
        <v>526</v>
      </c>
      <c r="D30" t="s">
        <v>188</v>
      </c>
      <c r="E30" t="s">
        <v>4</v>
      </c>
      <c r="G30" t="s">
        <v>297</v>
      </c>
      <c r="H30" t="s">
        <v>526</v>
      </c>
    </row>
    <row r="31" spans="1:8" x14ac:dyDescent="0.25">
      <c r="A31" t="s">
        <v>527</v>
      </c>
      <c r="B31" t="s">
        <v>42</v>
      </c>
      <c r="G31" t="s">
        <v>527</v>
      </c>
      <c r="H31" t="s">
        <v>42</v>
      </c>
    </row>
    <row r="32" spans="1:8" x14ac:dyDescent="0.25">
      <c r="A32" t="s">
        <v>528</v>
      </c>
      <c r="B32" t="s">
        <v>529</v>
      </c>
      <c r="G32" t="s">
        <v>528</v>
      </c>
      <c r="H32" t="s">
        <v>529</v>
      </c>
    </row>
    <row r="33" spans="7:8" x14ac:dyDescent="0.25">
      <c r="G33" s="16" t="s">
        <v>54</v>
      </c>
      <c r="H33" t="s">
        <v>17</v>
      </c>
    </row>
    <row r="34" spans="7:8" x14ac:dyDescent="0.25">
      <c r="G34" t="s">
        <v>496</v>
      </c>
      <c r="H34" s="3" t="s">
        <v>28</v>
      </c>
    </row>
  </sheetData>
  <conditionalFormatting sqref="A1:A32">
    <cfRule type="duplicateValues" dxfId="3" priority="4"/>
  </conditionalFormatting>
  <conditionalFormatting sqref="B1:B32">
    <cfRule type="duplicateValues" dxfId="2" priority="3"/>
  </conditionalFormatting>
  <conditionalFormatting sqref="G1:G32 G34">
    <cfRule type="duplicateValues" dxfId="1" priority="1"/>
  </conditionalFormatting>
  <conditionalFormatting sqref="H1:H3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Sheet1</vt:lpstr>
      <vt:lpstr>Production_2</vt:lpstr>
      <vt:lpstr>Sheet3</vt:lpstr>
      <vt:lpstr>unit line buyer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2025-05-06T05:18:13Z</dcterms:modified>
</cp:coreProperties>
</file>