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5. May\"/>
    </mc:Choice>
  </mc:AlternateContent>
  <xr:revisionPtr revIDLastSave="0" documentId="13_ncr:1_{D48EED7F-7D75-41E6-B00D-0369CD11461E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19" i="1"/>
  <c r="E20" i="1"/>
  <c r="E21" i="1"/>
  <c r="E22" i="1"/>
  <c r="E23" i="1"/>
  <c r="E18" i="1"/>
  <c r="C18" i="1"/>
  <c r="B18" i="1"/>
  <c r="X13" i="1"/>
  <c r="H13" i="1" s="1"/>
  <c r="T13" i="1"/>
  <c r="J13" i="1"/>
  <c r="F13" i="1"/>
  <c r="G13" i="1" s="1"/>
  <c r="E13" i="1"/>
  <c r="X12" i="1"/>
  <c r="T12" i="1"/>
  <c r="J12" i="1"/>
  <c r="F12" i="1"/>
  <c r="G12" i="1" s="1"/>
  <c r="E12" i="1"/>
  <c r="H12" i="1" s="1"/>
  <c r="X11" i="1"/>
  <c r="T11" i="1"/>
  <c r="J11" i="1"/>
  <c r="C11" i="1"/>
  <c r="X10" i="1"/>
  <c r="T10" i="1"/>
  <c r="J10" i="1"/>
  <c r="H10" i="1"/>
  <c r="I10" i="1" s="1"/>
  <c r="F10" i="1"/>
  <c r="G10" i="1" s="1"/>
  <c r="E10" i="1"/>
  <c r="X9" i="1"/>
  <c r="H9" i="1" s="1"/>
  <c r="T9" i="1"/>
  <c r="J9" i="1"/>
  <c r="F9" i="1"/>
  <c r="U9" i="1" s="1"/>
  <c r="L9" i="1" s="1"/>
  <c r="E9" i="1"/>
  <c r="X8" i="1"/>
  <c r="H8" i="1" s="1"/>
  <c r="T8" i="1"/>
  <c r="J8" i="1"/>
  <c r="F8" i="1"/>
  <c r="G8" i="1" s="1"/>
  <c r="E8" i="1"/>
  <c r="X7" i="1"/>
  <c r="T7" i="1"/>
  <c r="J7" i="1"/>
  <c r="F7" i="1"/>
  <c r="G7" i="1" s="1"/>
  <c r="E7" i="1"/>
  <c r="H7" i="1" s="1"/>
  <c r="X6" i="1"/>
  <c r="T6" i="1"/>
  <c r="J6" i="1"/>
  <c r="H6" i="1"/>
  <c r="I6" i="1" s="1"/>
  <c r="F6" i="1"/>
  <c r="G6" i="1" s="1"/>
  <c r="E6" i="1"/>
  <c r="X5" i="1"/>
  <c r="H5" i="1" s="1"/>
  <c r="T5" i="1"/>
  <c r="J5" i="1"/>
  <c r="F5" i="1"/>
  <c r="U5" i="1" s="1"/>
  <c r="L5" i="1" s="1"/>
  <c r="E5" i="1"/>
  <c r="X4" i="1"/>
  <c r="H4" i="1" s="1"/>
  <c r="T4" i="1"/>
  <c r="J4" i="1"/>
  <c r="F4" i="1"/>
  <c r="G4" i="1" s="1"/>
  <c r="E4" i="1"/>
  <c r="G5" i="1" l="1"/>
  <c r="G9" i="1"/>
  <c r="D18" i="1"/>
  <c r="M12" i="1"/>
  <c r="I12" i="1"/>
  <c r="I4" i="1"/>
  <c r="M4" i="1"/>
  <c r="I9" i="1"/>
  <c r="M9" i="1"/>
  <c r="I13" i="1"/>
  <c r="M13" i="1"/>
  <c r="M7" i="1"/>
  <c r="I7" i="1"/>
  <c r="I5" i="1"/>
  <c r="M5" i="1"/>
  <c r="I8" i="1"/>
  <c r="M8" i="1"/>
  <c r="U4" i="1"/>
  <c r="L4" i="1" s="1"/>
  <c r="M6" i="1"/>
  <c r="U8" i="1"/>
  <c r="L8" i="1" s="1"/>
  <c r="M10" i="1"/>
  <c r="U13" i="1"/>
  <c r="L13" i="1" s="1"/>
  <c r="C19" i="1"/>
  <c r="U7" i="1"/>
  <c r="L7" i="1" s="1"/>
  <c r="E11" i="1"/>
  <c r="H11" i="1" s="1"/>
  <c r="U12" i="1"/>
  <c r="L12" i="1" s="1"/>
  <c r="U6" i="1"/>
  <c r="L6" i="1" s="1"/>
  <c r="U10" i="1"/>
  <c r="L10" i="1" s="1"/>
  <c r="F11" i="1"/>
  <c r="A18" i="1"/>
  <c r="F18" i="1"/>
  <c r="G11" i="1" l="1"/>
  <c r="U11" i="1"/>
  <c r="L11" i="1" s="1"/>
  <c r="I11" i="1"/>
  <c r="M11" i="1"/>
  <c r="D19" i="1"/>
  <c r="F19" i="1" s="1"/>
  <c r="C20" i="1"/>
  <c r="D20" i="1" l="1"/>
  <c r="F20" i="1" s="1"/>
  <c r="C21" i="1"/>
  <c r="D21" i="1" l="1"/>
  <c r="F21" i="1" s="1"/>
  <c r="C22" i="1"/>
  <c r="D22" i="1" l="1"/>
  <c r="F22" i="1" s="1"/>
  <c r="C23" i="1"/>
  <c r="D23" i="1" s="1"/>
  <c r="F23" i="1" s="1"/>
</calcChain>
</file>

<file path=xl/sharedStrings.xml><?xml version="1.0" encoding="utf-8"?>
<sst xmlns="http://schemas.openxmlformats.org/spreadsheetml/2006/main" count="48" uniqueCount="44">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</sst>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/mmm;@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65" fontId="0" fillId="0" borderId="2" xfId="1" applyNumberFormat="1" applyFont="1" applyBorder="1"/>
    <xf numFmtId="165" fontId="7" fillId="2" borderId="1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E11" sqref="E11"/>
    </sheetView>
  </sheetViews>
  <sheetFormatPr defaultRowHeight="15" x14ac:dyDescent="0.25"/>
  <cols>
    <col min="1" max="1" width="13.7109375" customWidth="1"/>
    <col min="2" max="2" width="12.85546875" customWidth="1"/>
    <col min="3" max="3" width="11.28515625" customWidth="1"/>
    <col min="4" max="4" width="11.7109375" customWidth="1"/>
    <col min="5" max="5" width="13" customWidth="1"/>
    <col min="6" max="6" width="12.42578125" customWidth="1"/>
    <col min="7" max="7" width="11.42578125" customWidth="1"/>
    <col min="8" max="8" width="12.85546875" customWidth="1"/>
    <col min="9" max="9" width="12.42578125" bestFit="1" customWidth="1"/>
    <col min="10" max="10" width="12.140625" customWidth="1"/>
    <col min="11" max="11" width="11.7109375" customWidth="1"/>
    <col min="13" max="13" width="13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>
        <f ca="1">TODAY() - 2</f>
        <v>45785</v>
      </c>
    </row>
    <row r="3" spans="1:24" ht="76.5" customHeight="1" thickTop="1" thickBot="1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</row>
    <row r="4" spans="1:24" ht="15.75" customHeight="1" thickTop="1" x14ac:dyDescent="0.25">
      <c r="A4" s="11" t="s">
        <v>26</v>
      </c>
      <c r="B4" s="10">
        <v>104660</v>
      </c>
      <c r="C4" s="10">
        <v>4515034</v>
      </c>
      <c r="D4" s="10">
        <v>591727</v>
      </c>
      <c r="E4" s="10">
        <f t="shared" ref="E4:E13" si="0">C4-D4</f>
        <v>3923307</v>
      </c>
      <c r="F4" s="10">
        <f t="shared" ref="F4:F13" si="1">C4*W4/V4</f>
        <v>1003340.8888888889</v>
      </c>
      <c r="G4" s="10">
        <f t="shared" ref="G4:G13" si="2">F4-D4</f>
        <v>411613.88888888888</v>
      </c>
      <c r="H4" s="10">
        <f t="shared" ref="H4:H13" si="3">(E4+B4)/(X4+1)</f>
        <v>183089.40909090909</v>
      </c>
      <c r="I4" s="10">
        <f t="shared" ref="I4:I13" si="4">H4*N4</f>
        <v>1415281.1322727273</v>
      </c>
      <c r="J4" s="10">
        <f t="shared" ref="J4:J13" si="5">B4*O4</f>
        <v>787043.2</v>
      </c>
      <c r="K4" s="10">
        <v>109439</v>
      </c>
      <c r="L4" s="17">
        <f t="shared" ref="L4:L13" si="6">T4/U4</f>
        <v>0.57373483790584212</v>
      </c>
      <c r="M4" s="10">
        <f t="shared" ref="M4:M13" si="7">H4/P4</f>
        <v>18587.757268112597</v>
      </c>
      <c r="N4" s="9">
        <v>7.73</v>
      </c>
      <c r="O4" s="9">
        <v>7.52</v>
      </c>
      <c r="P4" s="9">
        <v>9.85</v>
      </c>
      <c r="Q4" s="9">
        <v>12.27</v>
      </c>
      <c r="R4" s="12">
        <v>0.68</v>
      </c>
      <c r="S4" s="12">
        <v>0.6966</v>
      </c>
      <c r="T4" s="10">
        <f t="shared" ref="T4:T13" si="8">O4*D4</f>
        <v>4449787.04</v>
      </c>
      <c r="U4" s="10">
        <f t="shared" ref="U4:U13" si="9">N4*F4</f>
        <v>7755825.0711111119</v>
      </c>
      <c r="V4" s="9">
        <v>27</v>
      </c>
      <c r="W4" s="9">
        <v>6</v>
      </c>
      <c r="X4" s="9">
        <f t="shared" ref="X4:X13" si="10">V4-W4</f>
        <v>21</v>
      </c>
    </row>
    <row r="5" spans="1:24" x14ac:dyDescent="0.25">
      <c r="A5" s="11" t="s">
        <v>27</v>
      </c>
      <c r="B5" s="10">
        <v>7980</v>
      </c>
      <c r="C5" s="10">
        <v>253849</v>
      </c>
      <c r="D5" s="10">
        <v>50860</v>
      </c>
      <c r="E5" s="10">
        <f t="shared" si="0"/>
        <v>202989</v>
      </c>
      <c r="F5" s="10">
        <f t="shared" si="1"/>
        <v>56410.888888888891</v>
      </c>
      <c r="G5" s="10">
        <f t="shared" si="2"/>
        <v>5550.8888888888905</v>
      </c>
      <c r="H5" s="10">
        <f t="shared" si="3"/>
        <v>9589.5</v>
      </c>
      <c r="I5" s="10">
        <f t="shared" si="4"/>
        <v>63194.805</v>
      </c>
      <c r="J5" s="10">
        <f t="shared" si="5"/>
        <v>55860</v>
      </c>
      <c r="K5" s="10">
        <v>9699</v>
      </c>
      <c r="L5" s="17">
        <f t="shared" si="6"/>
        <v>0.95769239370320702</v>
      </c>
      <c r="M5" s="10">
        <f t="shared" si="7"/>
        <v>973.5532994923858</v>
      </c>
      <c r="N5" s="9">
        <v>6.59</v>
      </c>
      <c r="O5" s="9">
        <v>7</v>
      </c>
      <c r="P5" s="9">
        <v>9.85</v>
      </c>
      <c r="Q5" s="9">
        <v>10.89</v>
      </c>
      <c r="R5" s="12">
        <v>0.63</v>
      </c>
      <c r="S5" s="12">
        <v>0.56520000000000004</v>
      </c>
      <c r="T5" s="10">
        <f t="shared" si="8"/>
        <v>356020</v>
      </c>
      <c r="U5" s="10">
        <f t="shared" si="9"/>
        <v>371747.75777777779</v>
      </c>
      <c r="V5" s="9">
        <v>27</v>
      </c>
      <c r="W5" s="9">
        <v>6</v>
      </c>
      <c r="X5" s="9">
        <f t="shared" si="10"/>
        <v>21</v>
      </c>
    </row>
    <row r="6" spans="1:24" x14ac:dyDescent="0.25">
      <c r="A6" s="11" t="s">
        <v>28</v>
      </c>
      <c r="B6" s="10">
        <v>62983</v>
      </c>
      <c r="C6" s="10">
        <v>2500082</v>
      </c>
      <c r="D6" s="10">
        <v>359897</v>
      </c>
      <c r="E6" s="10">
        <f t="shared" si="0"/>
        <v>2140185</v>
      </c>
      <c r="F6" s="10">
        <f t="shared" si="1"/>
        <v>555573.77777777775</v>
      </c>
      <c r="G6" s="10">
        <f t="shared" si="2"/>
        <v>195676.77777777775</v>
      </c>
      <c r="H6" s="10">
        <f t="shared" si="3"/>
        <v>100144</v>
      </c>
      <c r="I6" s="10">
        <f t="shared" si="4"/>
        <v>601865.43999999994</v>
      </c>
      <c r="J6" s="10">
        <f t="shared" si="5"/>
        <v>400571.88</v>
      </c>
      <c r="K6" s="10">
        <v>58873</v>
      </c>
      <c r="L6" s="17">
        <f t="shared" si="6"/>
        <v>0.68551842281603126</v>
      </c>
      <c r="M6" s="10">
        <f t="shared" si="7"/>
        <v>10166.903553299493</v>
      </c>
      <c r="N6" s="9">
        <v>6.01</v>
      </c>
      <c r="O6" s="9">
        <v>6.36</v>
      </c>
      <c r="P6" s="9">
        <v>9.85</v>
      </c>
      <c r="Q6" s="9">
        <v>12.68</v>
      </c>
      <c r="R6" s="12">
        <v>0.72799999999999998</v>
      </c>
      <c r="S6" s="12">
        <v>0.71630000000000005</v>
      </c>
      <c r="T6" s="10">
        <f t="shared" si="8"/>
        <v>2288944.92</v>
      </c>
      <c r="U6" s="10">
        <f t="shared" si="9"/>
        <v>3338998.404444444</v>
      </c>
      <c r="V6" s="9">
        <v>27</v>
      </c>
      <c r="W6" s="9">
        <v>6</v>
      </c>
      <c r="X6" s="9">
        <f t="shared" si="10"/>
        <v>21</v>
      </c>
    </row>
    <row r="7" spans="1:24" x14ac:dyDescent="0.25">
      <c r="A7" s="11" t="s">
        <v>29</v>
      </c>
      <c r="B7" s="10">
        <v>78002</v>
      </c>
      <c r="C7" s="10">
        <v>2188461</v>
      </c>
      <c r="D7" s="10">
        <v>469686</v>
      </c>
      <c r="E7" s="10">
        <f t="shared" si="0"/>
        <v>1718775</v>
      </c>
      <c r="F7" s="10">
        <f t="shared" si="1"/>
        <v>486324.66666666669</v>
      </c>
      <c r="G7" s="10">
        <f t="shared" si="2"/>
        <v>16638.666666666686</v>
      </c>
      <c r="H7" s="10">
        <f t="shared" si="3"/>
        <v>81671.681818181823</v>
      </c>
      <c r="I7" s="10">
        <f t="shared" si="4"/>
        <v>851835.64136363636</v>
      </c>
      <c r="J7" s="10">
        <f t="shared" si="5"/>
        <v>842421.60000000009</v>
      </c>
      <c r="K7" s="10">
        <v>85799</v>
      </c>
      <c r="L7" s="17">
        <f t="shared" si="6"/>
        <v>1.0000478133189912</v>
      </c>
      <c r="M7" s="10">
        <f t="shared" si="7"/>
        <v>9145.765041229768</v>
      </c>
      <c r="N7" s="9">
        <v>10.43</v>
      </c>
      <c r="O7" s="9">
        <v>10.8</v>
      </c>
      <c r="P7" s="9">
        <v>8.93</v>
      </c>
      <c r="Q7" s="9">
        <v>12.76</v>
      </c>
      <c r="R7" s="12">
        <v>0.74399999999999999</v>
      </c>
      <c r="S7" s="12">
        <v>0.62860000000000005</v>
      </c>
      <c r="T7" s="10">
        <f t="shared" si="8"/>
        <v>5072608.8000000007</v>
      </c>
      <c r="U7" s="10">
        <f t="shared" si="9"/>
        <v>5072366.2733333334</v>
      </c>
      <c r="V7" s="9">
        <v>27</v>
      </c>
      <c r="W7" s="9">
        <v>6</v>
      </c>
      <c r="X7" s="9">
        <f t="shared" si="10"/>
        <v>21</v>
      </c>
    </row>
    <row r="8" spans="1:24" x14ac:dyDescent="0.25">
      <c r="A8" s="11" t="s">
        <v>30</v>
      </c>
      <c r="B8" s="10">
        <v>61529</v>
      </c>
      <c r="C8" s="10">
        <v>2166878</v>
      </c>
      <c r="D8" s="10">
        <v>383860</v>
      </c>
      <c r="E8" s="10">
        <f t="shared" si="0"/>
        <v>1783018</v>
      </c>
      <c r="F8" s="10">
        <f t="shared" si="1"/>
        <v>481528.44444444444</v>
      </c>
      <c r="G8" s="10">
        <f t="shared" si="2"/>
        <v>97668.444444444438</v>
      </c>
      <c r="H8" s="10">
        <f t="shared" si="3"/>
        <v>83843.045454545456</v>
      </c>
      <c r="I8" s="10">
        <f t="shared" si="4"/>
        <v>741172.52181818185</v>
      </c>
      <c r="J8" s="10">
        <f t="shared" si="5"/>
        <v>578987.89</v>
      </c>
      <c r="K8" s="10">
        <v>69985</v>
      </c>
      <c r="L8" s="17">
        <f t="shared" si="6"/>
        <v>0.84857116658514808</v>
      </c>
      <c r="M8" s="10">
        <f t="shared" si="7"/>
        <v>8511.9843101061379</v>
      </c>
      <c r="N8" s="9">
        <v>8.84</v>
      </c>
      <c r="O8" s="9">
        <v>9.41</v>
      </c>
      <c r="P8" s="9">
        <v>9.85</v>
      </c>
      <c r="Q8" s="9">
        <v>11.23</v>
      </c>
      <c r="R8" s="12">
        <v>0.68</v>
      </c>
      <c r="S8" s="12">
        <v>0.62080000000000002</v>
      </c>
      <c r="T8" s="10">
        <f t="shared" si="8"/>
        <v>3612122.6</v>
      </c>
      <c r="U8" s="10">
        <f t="shared" si="9"/>
        <v>4256711.4488888886</v>
      </c>
      <c r="V8" s="9">
        <v>27</v>
      </c>
      <c r="W8" s="9">
        <v>6</v>
      </c>
      <c r="X8" s="9">
        <f t="shared" si="10"/>
        <v>21</v>
      </c>
    </row>
    <row r="9" spans="1:24" x14ac:dyDescent="0.25">
      <c r="A9" s="11" t="s">
        <v>31</v>
      </c>
      <c r="B9" s="10">
        <v>113637</v>
      </c>
      <c r="C9" s="10">
        <v>2918943</v>
      </c>
      <c r="D9" s="10">
        <v>614419</v>
      </c>
      <c r="E9" s="10">
        <f t="shared" si="0"/>
        <v>2304524</v>
      </c>
      <c r="F9" s="10">
        <f t="shared" si="1"/>
        <v>648654</v>
      </c>
      <c r="G9" s="10">
        <f t="shared" si="2"/>
        <v>34235</v>
      </c>
      <c r="H9" s="10">
        <f t="shared" si="3"/>
        <v>109916.40909090909</v>
      </c>
      <c r="I9" s="10">
        <f t="shared" si="4"/>
        <v>796893.96590909094</v>
      </c>
      <c r="J9" s="10">
        <f t="shared" si="5"/>
        <v>780686.19000000006</v>
      </c>
      <c r="K9" s="10">
        <v>136095</v>
      </c>
      <c r="L9" s="17">
        <f t="shared" si="6"/>
        <v>0.89757400656617004</v>
      </c>
      <c r="M9" s="10">
        <f t="shared" si="7"/>
        <v>11159.026303645593</v>
      </c>
      <c r="N9" s="9">
        <v>7.25</v>
      </c>
      <c r="O9" s="9">
        <v>6.87</v>
      </c>
      <c r="P9" s="9">
        <v>9.85</v>
      </c>
      <c r="Q9" s="9">
        <v>12.65</v>
      </c>
      <c r="R9" s="12">
        <v>0.68</v>
      </c>
      <c r="S9" s="12">
        <v>0.63780000000000003</v>
      </c>
      <c r="T9" s="10">
        <f t="shared" si="8"/>
        <v>4221058.53</v>
      </c>
      <c r="U9" s="10">
        <f t="shared" si="9"/>
        <v>4702741.5</v>
      </c>
      <c r="V9" s="9">
        <v>27</v>
      </c>
      <c r="W9" s="9">
        <v>6</v>
      </c>
      <c r="X9" s="9">
        <f t="shared" si="10"/>
        <v>21</v>
      </c>
    </row>
    <row r="10" spans="1:24" ht="14.25" customHeight="1" thickBot="1" x14ac:dyDescent="0.3">
      <c r="A10" s="11" t="s">
        <v>32</v>
      </c>
      <c r="B10" s="10">
        <v>121572</v>
      </c>
      <c r="C10" s="10">
        <v>3874922</v>
      </c>
      <c r="D10" s="10">
        <v>688417</v>
      </c>
      <c r="E10" s="10">
        <f t="shared" si="0"/>
        <v>3186505</v>
      </c>
      <c r="F10" s="10">
        <f t="shared" si="1"/>
        <v>861093.77777777775</v>
      </c>
      <c r="G10" s="10">
        <f t="shared" si="2"/>
        <v>172676.77777777775</v>
      </c>
      <c r="H10" s="10">
        <f t="shared" si="3"/>
        <v>150367.13636363635</v>
      </c>
      <c r="I10" s="10">
        <f t="shared" si="4"/>
        <v>1533744.7909090908</v>
      </c>
      <c r="J10" s="10">
        <f t="shared" si="5"/>
        <v>1116030.96</v>
      </c>
      <c r="K10" s="10">
        <v>127978</v>
      </c>
      <c r="L10" s="17">
        <f t="shared" si="6"/>
        <v>0.71952128326712117</v>
      </c>
      <c r="M10" s="10">
        <f t="shared" si="7"/>
        <v>15265.699123211813</v>
      </c>
      <c r="N10" s="9">
        <v>10.199999999999999</v>
      </c>
      <c r="O10" s="9">
        <v>9.18</v>
      </c>
      <c r="P10" s="9">
        <v>9.85</v>
      </c>
      <c r="Q10" s="9">
        <v>10.97</v>
      </c>
      <c r="R10" s="12">
        <v>0.65</v>
      </c>
      <c r="S10" s="12">
        <v>0.66449999999999998</v>
      </c>
      <c r="T10" s="10">
        <f t="shared" si="8"/>
        <v>6319668.0599999996</v>
      </c>
      <c r="U10" s="10">
        <f t="shared" si="9"/>
        <v>8783156.5333333332</v>
      </c>
      <c r="V10" s="9">
        <v>27</v>
      </c>
      <c r="W10" s="9">
        <v>6</v>
      </c>
      <c r="X10" s="9">
        <f t="shared" si="10"/>
        <v>21</v>
      </c>
    </row>
    <row r="11" spans="1:24" ht="27.75" customHeight="1" thickTop="1" thickBot="1" x14ac:dyDescent="0.3">
      <c r="A11" s="7" t="s">
        <v>33</v>
      </c>
      <c r="B11" s="8">
        <v>550363</v>
      </c>
      <c r="C11" s="8">
        <f>SUM(C4:C10)</f>
        <v>18418169</v>
      </c>
      <c r="D11" s="8">
        <v>3158866</v>
      </c>
      <c r="E11" s="8">
        <f t="shared" si="0"/>
        <v>15259303</v>
      </c>
      <c r="F11" s="8">
        <f t="shared" si="1"/>
        <v>4092926.4444444445</v>
      </c>
      <c r="G11" s="8">
        <f t="shared" si="2"/>
        <v>934060.4444444445</v>
      </c>
      <c r="H11" s="8">
        <f t="shared" si="3"/>
        <v>718621.18181818177</v>
      </c>
      <c r="I11" s="8">
        <f t="shared" si="4"/>
        <v>5907066.1145454543</v>
      </c>
      <c r="J11" s="8">
        <f t="shared" si="5"/>
        <v>4584523.79</v>
      </c>
      <c r="K11" s="8">
        <v>597867.81000000006</v>
      </c>
      <c r="L11" s="18">
        <f t="shared" si="6"/>
        <v>0.78211469785524024</v>
      </c>
      <c r="M11" s="8">
        <f t="shared" si="7"/>
        <v>73704.736596736591</v>
      </c>
      <c r="N11" s="7">
        <v>8.2200000000000006</v>
      </c>
      <c r="O11" s="7">
        <v>8.33</v>
      </c>
      <c r="P11" s="7">
        <v>9.75</v>
      </c>
      <c r="Q11" s="7">
        <v>12.02</v>
      </c>
      <c r="R11" s="13">
        <v>0.68620000000000003</v>
      </c>
      <c r="S11" s="13">
        <v>0.6542</v>
      </c>
      <c r="T11" s="8">
        <f t="shared" si="8"/>
        <v>26313353.780000001</v>
      </c>
      <c r="U11" s="8">
        <f t="shared" si="9"/>
        <v>33643855.373333335</v>
      </c>
      <c r="V11" s="7">
        <v>27</v>
      </c>
      <c r="W11" s="7">
        <v>6</v>
      </c>
      <c r="X11" s="7">
        <f t="shared" si="10"/>
        <v>21</v>
      </c>
    </row>
    <row r="12" spans="1:24" ht="15.75" customHeight="1" thickTop="1" x14ac:dyDescent="0.25">
      <c r="A12" s="11" t="s">
        <v>34</v>
      </c>
      <c r="B12" s="10">
        <v>141270</v>
      </c>
      <c r="C12" s="10">
        <v>4296356</v>
      </c>
      <c r="D12" s="10">
        <v>682906</v>
      </c>
      <c r="E12" s="10">
        <f t="shared" si="0"/>
        <v>3613450</v>
      </c>
      <c r="F12" s="10">
        <f t="shared" si="1"/>
        <v>954745.77777777775</v>
      </c>
      <c r="G12" s="10">
        <f t="shared" si="2"/>
        <v>271839.77777777775</v>
      </c>
      <c r="H12" s="10">
        <f t="shared" si="3"/>
        <v>170669.09090909091</v>
      </c>
      <c r="I12" s="10">
        <f t="shared" si="4"/>
        <v>703156.65454545454</v>
      </c>
      <c r="J12" s="10">
        <f t="shared" si="5"/>
        <v>555191.1</v>
      </c>
      <c r="K12" s="10">
        <v>132909</v>
      </c>
      <c r="L12" s="17">
        <f t="shared" si="6"/>
        <v>0.68228923059719693</v>
      </c>
      <c r="M12" s="10">
        <f t="shared" si="7"/>
        <v>15515.371900826447</v>
      </c>
      <c r="N12" s="9">
        <v>4.12</v>
      </c>
      <c r="O12" s="9">
        <v>3.93</v>
      </c>
      <c r="P12" s="9">
        <v>11</v>
      </c>
      <c r="Q12" s="9">
        <v>9.94</v>
      </c>
      <c r="R12" s="12">
        <v>0.8</v>
      </c>
      <c r="S12" s="12">
        <v>0.79720000000000002</v>
      </c>
      <c r="T12" s="10">
        <f t="shared" si="8"/>
        <v>2683820.58</v>
      </c>
      <c r="U12" s="10">
        <f t="shared" si="9"/>
        <v>3933552.6044444446</v>
      </c>
      <c r="V12" s="9">
        <v>27</v>
      </c>
      <c r="W12" s="9">
        <v>6</v>
      </c>
      <c r="X12" s="9">
        <f t="shared" si="10"/>
        <v>21</v>
      </c>
    </row>
    <row r="13" spans="1:24" ht="14.25" customHeight="1" x14ac:dyDescent="0.25">
      <c r="A13" s="11" t="s">
        <v>35</v>
      </c>
      <c r="B13" s="9">
        <v>7910</v>
      </c>
      <c r="C13" s="10">
        <v>833194</v>
      </c>
      <c r="D13" s="9">
        <v>51098</v>
      </c>
      <c r="E13" s="10">
        <f t="shared" si="0"/>
        <v>782096</v>
      </c>
      <c r="F13" s="10">
        <f t="shared" si="1"/>
        <v>185154.22222222222</v>
      </c>
      <c r="G13" s="10">
        <f t="shared" si="2"/>
        <v>134056.22222222222</v>
      </c>
      <c r="H13" s="10">
        <f t="shared" si="3"/>
        <v>35909.36363636364</v>
      </c>
      <c r="I13" s="10">
        <f t="shared" si="4"/>
        <v>161592.13636363638</v>
      </c>
      <c r="J13" s="9">
        <f t="shared" si="5"/>
        <v>18825.8</v>
      </c>
      <c r="K13" s="9">
        <v>0</v>
      </c>
      <c r="L13" s="17">
        <f t="shared" si="6"/>
        <v>0.14596029256091617</v>
      </c>
      <c r="M13" s="10">
        <f t="shared" si="7"/>
        <v>3645.6206737425018</v>
      </c>
      <c r="N13" s="9">
        <v>4.5</v>
      </c>
      <c r="O13" s="9">
        <v>2.38</v>
      </c>
      <c r="P13" s="9">
        <v>9.85</v>
      </c>
      <c r="Q13" s="9">
        <v>9.4</v>
      </c>
      <c r="R13" s="12">
        <v>0.65</v>
      </c>
      <c r="S13" s="12">
        <v>0.2293</v>
      </c>
      <c r="T13" s="9">
        <f t="shared" si="8"/>
        <v>121613.23999999999</v>
      </c>
      <c r="U13" s="10">
        <f t="shared" si="9"/>
        <v>833194</v>
      </c>
      <c r="V13" s="9">
        <v>27</v>
      </c>
      <c r="W13" s="9">
        <v>6</v>
      </c>
      <c r="X13" s="9">
        <f t="shared" si="10"/>
        <v>21</v>
      </c>
    </row>
    <row r="14" spans="1:24" x14ac:dyDescent="0.25">
      <c r="C14" s="1"/>
    </row>
    <row r="15" spans="1:24" x14ac:dyDescent="0.25">
      <c r="C15" s="2"/>
    </row>
    <row r="16" spans="1:24" ht="15.75" customHeight="1" thickBot="1" x14ac:dyDescent="0.3">
      <c r="A16" s="6" t="s">
        <v>36</v>
      </c>
    </row>
    <row r="17" spans="1:6" ht="61.5" customHeight="1" thickTop="1" thickBot="1" x14ac:dyDescent="0.3">
      <c r="A17" s="7" t="s">
        <v>37</v>
      </c>
      <c r="B17" s="7" t="s">
        <v>38</v>
      </c>
      <c r="C17" s="7" t="s">
        <v>39</v>
      </c>
      <c r="D17" s="7" t="s">
        <v>40</v>
      </c>
      <c r="E17" s="7" t="s">
        <v>41</v>
      </c>
      <c r="F17" s="7" t="s">
        <v>42</v>
      </c>
    </row>
    <row r="18" spans="1:6" ht="15.75" customHeight="1" thickTop="1" x14ac:dyDescent="0.25">
      <c r="A18" s="14">
        <f>C11</f>
        <v>18418169</v>
      </c>
      <c r="B18" s="14">
        <f>D11</f>
        <v>3158866</v>
      </c>
      <c r="C18" s="14">
        <f>QUOTIENT(B11,10000)*10000</f>
        <v>550000</v>
      </c>
      <c r="D18" s="14">
        <f t="shared" ref="D18:D23" si="11">C18*$X$11</f>
        <v>11550000</v>
      </c>
      <c r="E18" s="14">
        <f>$D$11+D18</f>
        <v>14708866</v>
      </c>
      <c r="F18" s="14">
        <f t="shared" ref="F18:F23" si="12">$C$11-E18</f>
        <v>3709303</v>
      </c>
    </row>
    <row r="19" spans="1:6" x14ac:dyDescent="0.25">
      <c r="A19" s="16" t="s">
        <v>43</v>
      </c>
      <c r="B19" s="15"/>
      <c r="C19" s="14">
        <f>C18+35000</f>
        <v>585000</v>
      </c>
      <c r="D19" s="14">
        <f t="shared" si="11"/>
        <v>12285000</v>
      </c>
      <c r="E19" s="14">
        <f t="shared" ref="E19:E23" si="13">$D$11+D19</f>
        <v>15443866</v>
      </c>
      <c r="F19" s="14">
        <f t="shared" si="12"/>
        <v>2974303</v>
      </c>
    </row>
    <row r="20" spans="1:6" x14ac:dyDescent="0.25">
      <c r="A20" s="16" t="s">
        <v>43</v>
      </c>
      <c r="B20" s="15"/>
      <c r="C20" s="14">
        <f>C19+35000</f>
        <v>620000</v>
      </c>
      <c r="D20" s="14">
        <f t="shared" si="11"/>
        <v>13020000</v>
      </c>
      <c r="E20" s="14">
        <f t="shared" si="13"/>
        <v>16178866</v>
      </c>
      <c r="F20" s="14">
        <f t="shared" si="12"/>
        <v>2239303</v>
      </c>
    </row>
    <row r="21" spans="1:6" x14ac:dyDescent="0.25">
      <c r="A21" s="16" t="s">
        <v>43</v>
      </c>
      <c r="B21" s="15"/>
      <c r="C21" s="14">
        <f>C20+35000</f>
        <v>655000</v>
      </c>
      <c r="D21" s="14">
        <f t="shared" si="11"/>
        <v>13755000</v>
      </c>
      <c r="E21" s="14">
        <f t="shared" si="13"/>
        <v>16913866</v>
      </c>
      <c r="F21" s="14">
        <f t="shared" si="12"/>
        <v>1504303</v>
      </c>
    </row>
    <row r="22" spans="1:6" x14ac:dyDescent="0.25">
      <c r="A22" s="16" t="s">
        <v>43</v>
      </c>
      <c r="B22" s="15"/>
      <c r="C22" s="14">
        <f>C21+35000</f>
        <v>690000</v>
      </c>
      <c r="D22" s="14">
        <f t="shared" si="11"/>
        <v>14490000</v>
      </c>
      <c r="E22" s="14">
        <f t="shared" si="13"/>
        <v>17648866</v>
      </c>
      <c r="F22" s="14">
        <f t="shared" si="12"/>
        <v>769303</v>
      </c>
    </row>
    <row r="23" spans="1:6" x14ac:dyDescent="0.25">
      <c r="A23" s="16" t="s">
        <v>43</v>
      </c>
      <c r="B23" s="15"/>
      <c r="C23" s="14">
        <f>C22+35000</f>
        <v>725000</v>
      </c>
      <c r="D23" s="14">
        <f t="shared" si="11"/>
        <v>15225000</v>
      </c>
      <c r="E23" s="14">
        <f t="shared" si="13"/>
        <v>18383866</v>
      </c>
      <c r="F23" s="14">
        <f t="shared" si="12"/>
        <v>34303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2025-05-10T05:27:40Z</dcterms:modified>
</cp:coreProperties>
</file>