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5. May\"/>
    </mc:Choice>
  </mc:AlternateContent>
  <xr:revisionPtr revIDLastSave="0" documentId="13_ncr:1_{5B985623-A42F-4784-BC32-6CF5B4C0F622}" xr6:coauthVersionLast="47" xr6:coauthVersionMax="47" xr10:uidLastSave="{00000000-0000-0000-0000-000000000000}"/>
  <bookViews>
    <workbookView xWindow="810" yWindow="-120" windowWidth="19800" windowHeight="117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18" i="1"/>
  <c r="D18" i="1" s="1"/>
  <c r="E18" i="1" s="1"/>
  <c r="F18" i="1" s="1"/>
  <c r="B18" i="1"/>
  <c r="X13" i="1"/>
  <c r="T13" i="1"/>
  <c r="L13" i="1" s="1"/>
  <c r="J13" i="1"/>
  <c r="F13" i="1"/>
  <c r="U13" i="1" s="1"/>
  <c r="E13" i="1"/>
  <c r="H13" i="1" s="1"/>
  <c r="X12" i="1"/>
  <c r="T12" i="1"/>
  <c r="J12" i="1"/>
  <c r="H12" i="1"/>
  <c r="I12" i="1" s="1"/>
  <c r="F12" i="1"/>
  <c r="G12" i="1" s="1"/>
  <c r="E12" i="1"/>
  <c r="X11" i="1"/>
  <c r="T11" i="1"/>
  <c r="J11" i="1"/>
  <c r="C11" i="1"/>
  <c r="A18" i="1" s="1"/>
  <c r="X10" i="1"/>
  <c r="H10" i="1" s="1"/>
  <c r="T10" i="1"/>
  <c r="J10" i="1"/>
  <c r="G10" i="1"/>
  <c r="F10" i="1"/>
  <c r="U10" i="1" s="1"/>
  <c r="L10" i="1" s="1"/>
  <c r="E10" i="1"/>
  <c r="X9" i="1"/>
  <c r="T9" i="1"/>
  <c r="J9" i="1"/>
  <c r="F9" i="1"/>
  <c r="G9" i="1" s="1"/>
  <c r="E9" i="1"/>
  <c r="H9" i="1" s="1"/>
  <c r="X8" i="1"/>
  <c r="T8" i="1"/>
  <c r="J8" i="1"/>
  <c r="F8" i="1"/>
  <c r="U8" i="1" s="1"/>
  <c r="E8" i="1"/>
  <c r="H8" i="1" s="1"/>
  <c r="X7" i="1"/>
  <c r="T7" i="1"/>
  <c r="J7" i="1"/>
  <c r="H7" i="1"/>
  <c r="I7" i="1" s="1"/>
  <c r="G7" i="1"/>
  <c r="F7" i="1"/>
  <c r="U7" i="1" s="1"/>
  <c r="E7" i="1"/>
  <c r="X6" i="1"/>
  <c r="H6" i="1" s="1"/>
  <c r="T6" i="1"/>
  <c r="J6" i="1"/>
  <c r="G6" i="1"/>
  <c r="F6" i="1"/>
  <c r="U6" i="1" s="1"/>
  <c r="L6" i="1" s="1"/>
  <c r="E6" i="1"/>
  <c r="X5" i="1"/>
  <c r="T5" i="1"/>
  <c r="J5" i="1"/>
  <c r="F5" i="1"/>
  <c r="G5" i="1" s="1"/>
  <c r="E5" i="1"/>
  <c r="H5" i="1" s="1"/>
  <c r="X4" i="1"/>
  <c r="T4" i="1"/>
  <c r="L4" i="1" s="1"/>
  <c r="J4" i="1"/>
  <c r="F4" i="1"/>
  <c r="U4" i="1" s="1"/>
  <c r="E4" i="1"/>
  <c r="H4" i="1" s="1"/>
  <c r="E12" i="2" l="1"/>
  <c r="M4" i="1"/>
  <c r="I4" i="1"/>
  <c r="I5" i="1"/>
  <c r="M5" i="1"/>
  <c r="L7" i="1"/>
  <c r="M13" i="1"/>
  <c r="I13" i="1"/>
  <c r="I9" i="1"/>
  <c r="M9" i="1"/>
  <c r="L8" i="1"/>
  <c r="M10" i="1"/>
  <c r="I10" i="1"/>
  <c r="M6" i="1"/>
  <c r="I6" i="1"/>
  <c r="M8" i="1"/>
  <c r="I8" i="1"/>
  <c r="C19" i="1"/>
  <c r="G4" i="1"/>
  <c r="G8" i="1"/>
  <c r="E11" i="1"/>
  <c r="H11" i="1" s="1"/>
  <c r="U12" i="1"/>
  <c r="L12" i="1" s="1"/>
  <c r="G13" i="1"/>
  <c r="U5" i="1"/>
  <c r="L5" i="1" s="1"/>
  <c r="M7" i="1"/>
  <c r="U9" i="1"/>
  <c r="L9" i="1" s="1"/>
  <c r="M12" i="1"/>
  <c r="F11" i="1"/>
  <c r="U11" i="1" l="1"/>
  <c r="L11" i="1" s="1"/>
  <c r="G11" i="1"/>
  <c r="D19" i="1"/>
  <c r="E19" i="1" s="1"/>
  <c r="F19" i="1" s="1"/>
  <c r="C20" i="1"/>
  <c r="M11" i="1"/>
  <c r="I11" i="1"/>
  <c r="D20" i="1" l="1"/>
  <c r="E20" i="1" s="1"/>
  <c r="F20" i="1" s="1"/>
  <c r="C21" i="1"/>
  <c r="D21" i="1" l="1"/>
  <c r="E21" i="1" s="1"/>
  <c r="F21" i="1" s="1"/>
  <c r="C22" i="1"/>
  <c r="D22" i="1" l="1"/>
  <c r="E22" i="1" s="1"/>
  <c r="F22" i="1" s="1"/>
  <c r="C23" i="1"/>
  <c r="D23" i="1" s="1"/>
  <c r="E23" i="1" s="1"/>
  <c r="F23" i="1" s="1"/>
</calcChain>
</file>

<file path=xl/sharedStrings.xml><?xml version="1.0" encoding="utf-8"?>
<sst xmlns="http://schemas.openxmlformats.org/spreadsheetml/2006/main" count="69" uniqueCount="44">
  <si>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</si>
  <si>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</si>
  <si>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</si>
  <si>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</si>
  <si>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</si>
  <si>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</si>
  <si>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</si>
  <si>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</si>
  <si>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</si>
  <si>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</si>
  <si>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</si>
  <si>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</si>
  <si>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</si>
  <si>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</si>
  <si>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</si>
  <si>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</si>
  <si>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</si>
  <si>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</si>
  <si>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</si>
  <si>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</si>
  <si>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</si>
  <si>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</si>
  <si>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</si>
  <si>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</si>
  <si>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</si>
  <si>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</si>
  <si>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</si>
  <si>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JAL3</t>
  </si>
  <si>
    <t>JFL</t>
  </si>
  <si>
    <t>JKL</t>
  </si>
  <si>
    <t>MFL</t>
  </si>
  <si>
    <t>FFL2</t>
  </si>
  <si>
    <t>JKL-U2</t>
  </si>
  <si>
    <t>GMT TOTAL:</t>
  </si>
  <si>
    <t>LINGERIE</t>
  </si>
  <si>
    <t>GTAL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</si>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</sst>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2">
    <xf numFmtId="0" fontId="0" fillId="0" borderId="0"/>
    <xf numFmtId="9" fontId="1" fillId="0" borderId="0"/>
  </cellStyleXfs>
  <cellXfs count="17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5" fillId="0" borderId="2" xfId="0" applyFont="1" applyBorder="1"/>
    <xf numFmtId="9" fontId="0" fillId="0" borderId="2" xfId="1" applyFont="1" applyBorder="1"/>
    <xf numFmtId="9" fontId="7" fillId="2" borderId="1" xfId="1" applyFont="1" applyFill="1" applyBorder="1" applyAlignment="1">
      <alignment horizontal="center" vertical="center" wrapText="1"/>
    </xf>
    <xf numFmtId="3" fontId="8" fillId="0" borderId="2" xfId="0" applyNumberFormat="1" applyFont="1" applyBorder="1"/>
    <xf numFmtId="0" fontId="8" fillId="0" borderId="2" xfId="0" applyFont="1" applyBorder="1"/>
    <xf numFmtId="0" fontId="8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opLeftCell="E1" workbookViewId="0">
      <selection activeCell="S3" activeCellId="1" sqref="Q3:Q13 S3:S13"/>
    </sheetView>
  </sheetViews>
  <sheetFormatPr defaultRowHeight="15" x14ac:dyDescent="0.25"/>
  <cols>
    <col min="1" max="1" width="13.7109375" customWidth="1"/>
    <col min="2" max="2" width="12.85546875" customWidth="1"/>
    <col min="3" max="3" width="11.28515625" customWidth="1"/>
    <col min="4" max="4" width="11.7109375" customWidth="1"/>
    <col min="5" max="5" width="13" customWidth="1"/>
    <col min="6" max="6" width="12.42578125" customWidth="1"/>
    <col min="7" max="7" width="11.42578125" customWidth="1"/>
    <col min="8" max="8" width="12.85546875" customWidth="1"/>
    <col min="9" max="9" width="12.42578125" bestFit="1" customWidth="1"/>
    <col min="10" max="10" width="12.140625" customWidth="1"/>
    <col min="11" max="11" width="11.7109375" customWidth="1"/>
    <col min="13" max="13" width="13" customWidth="1"/>
    <col min="20" max="20" width="11.42578125" customWidth="1"/>
    <col min="21" max="21" width="13" customWidth="1"/>
  </cols>
  <sheetData>
    <row r="1" spans="1:24" ht="21" customHeight="1" x14ac:dyDescent="0.35">
      <c r="A1" s="3" t="s">
        <v>0</v>
      </c>
    </row>
    <row r="2" spans="1:24" ht="15.75" customHeight="1" thickBot="1" x14ac:dyDescent="0.3">
      <c r="A2" s="4" t="s">
        <v>1</v>
      </c>
      <c r="B2" s="5">
        <f ca="1">TODAY() - 2</f>
        <v>45786</v>
      </c>
    </row>
    <row r="3" spans="1:24" ht="76.5" customHeight="1" thickTop="1" thickBot="1" x14ac:dyDescent="0.3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</row>
    <row r="4" spans="1:24" ht="15.75" customHeight="1" thickTop="1" x14ac:dyDescent="0.25">
      <c r="A4" s="11" t="s">
        <v>26</v>
      </c>
      <c r="B4" s="10">
        <v>102852</v>
      </c>
      <c r="C4" s="10">
        <v>4515034</v>
      </c>
      <c r="D4" s="10">
        <v>694579</v>
      </c>
      <c r="E4" s="10">
        <f t="shared" ref="E4:E13" si="0">C4-D4</f>
        <v>3820455</v>
      </c>
      <c r="F4" s="10">
        <f t="shared" ref="F4:F13" si="1">C4*W4/V4</f>
        <v>1170564.3703703703</v>
      </c>
      <c r="G4" s="10">
        <f t="shared" ref="G4:G13" si="2">F4-D4</f>
        <v>475985.37037037034</v>
      </c>
      <c r="H4" s="10">
        <f t="shared" ref="H4:H13" si="3">(E4+B4)/(X4+1)</f>
        <v>186824.14285714287</v>
      </c>
      <c r="I4" s="10">
        <f t="shared" ref="I4:I13" si="4">H4*N4</f>
        <v>1444150.6242857145</v>
      </c>
      <c r="J4" s="10">
        <f t="shared" ref="J4:J13" si="5">B4*O4</f>
        <v>781675.2</v>
      </c>
      <c r="K4" s="10">
        <v>105784</v>
      </c>
      <c r="L4" s="12">
        <f t="shared" ref="L4:L13" si="6">T4/U4</f>
        <v>0.58339196870187315</v>
      </c>
      <c r="M4" s="10">
        <f t="shared" ref="M4:M13" si="7">H4/P4</f>
        <v>18966.918056562728</v>
      </c>
      <c r="N4" s="9">
        <v>7.73</v>
      </c>
      <c r="O4" s="9">
        <v>7.6</v>
      </c>
      <c r="P4" s="9">
        <v>9.85</v>
      </c>
      <c r="Q4" s="9">
        <v>12.43</v>
      </c>
      <c r="R4" s="12">
        <v>0.68</v>
      </c>
      <c r="S4" s="12">
        <v>0.69589999999999996</v>
      </c>
      <c r="T4" s="10">
        <f t="shared" ref="T4:T13" si="8">O4*D4</f>
        <v>5278800.3999999994</v>
      </c>
      <c r="U4" s="10">
        <f t="shared" ref="U4:U13" si="9">N4*F4</f>
        <v>9048462.5829629637</v>
      </c>
      <c r="V4" s="9">
        <v>27</v>
      </c>
      <c r="W4" s="9">
        <v>7</v>
      </c>
      <c r="X4" s="9">
        <f t="shared" ref="X4:X13" si="10">V4-W4</f>
        <v>20</v>
      </c>
    </row>
    <row r="5" spans="1:24" x14ac:dyDescent="0.25">
      <c r="A5" s="11" t="s">
        <v>27</v>
      </c>
      <c r="B5" s="10">
        <v>8780</v>
      </c>
      <c r="C5" s="10">
        <v>253849</v>
      </c>
      <c r="D5" s="10">
        <v>59640</v>
      </c>
      <c r="E5" s="10">
        <f t="shared" si="0"/>
        <v>194209</v>
      </c>
      <c r="F5" s="10">
        <f t="shared" si="1"/>
        <v>65812.703703703708</v>
      </c>
      <c r="G5" s="10">
        <f t="shared" si="2"/>
        <v>6172.703703703708</v>
      </c>
      <c r="H5" s="10">
        <f t="shared" si="3"/>
        <v>9666.1428571428569</v>
      </c>
      <c r="I5" s="10">
        <f t="shared" si="4"/>
        <v>63699.881428571425</v>
      </c>
      <c r="J5" s="10">
        <f t="shared" si="5"/>
        <v>61284.4</v>
      </c>
      <c r="K5" s="10">
        <v>10661</v>
      </c>
      <c r="L5" s="12">
        <f t="shared" si="6"/>
        <v>0.95983793455264721</v>
      </c>
      <c r="M5" s="9">
        <f t="shared" si="7"/>
        <v>981.33430021754896</v>
      </c>
      <c r="N5" s="9">
        <v>6.59</v>
      </c>
      <c r="O5" s="9">
        <v>6.98</v>
      </c>
      <c r="P5" s="9">
        <v>9.85</v>
      </c>
      <c r="Q5" s="9">
        <v>10.77</v>
      </c>
      <c r="R5" s="12">
        <v>0.63</v>
      </c>
      <c r="S5" s="12">
        <v>0.57440000000000002</v>
      </c>
      <c r="T5" s="10">
        <f t="shared" si="8"/>
        <v>416287.2</v>
      </c>
      <c r="U5" s="10">
        <f t="shared" si="9"/>
        <v>433705.71740740741</v>
      </c>
      <c r="V5" s="9">
        <v>27</v>
      </c>
      <c r="W5" s="9">
        <v>7</v>
      </c>
      <c r="X5" s="9">
        <f t="shared" si="10"/>
        <v>20</v>
      </c>
    </row>
    <row r="6" spans="1:24" x14ac:dyDescent="0.25">
      <c r="A6" s="11" t="s">
        <v>28</v>
      </c>
      <c r="B6" s="10">
        <v>62999</v>
      </c>
      <c r="C6" s="10">
        <v>2500082</v>
      </c>
      <c r="D6" s="10">
        <v>422896</v>
      </c>
      <c r="E6" s="10">
        <f t="shared" si="0"/>
        <v>2077186</v>
      </c>
      <c r="F6" s="10">
        <f t="shared" si="1"/>
        <v>648169.40740740742</v>
      </c>
      <c r="G6" s="10">
        <f t="shared" si="2"/>
        <v>225273.40740740742</v>
      </c>
      <c r="H6" s="10">
        <f t="shared" si="3"/>
        <v>101913.57142857143</v>
      </c>
      <c r="I6" s="10">
        <f t="shared" si="4"/>
        <v>612500.5642857143</v>
      </c>
      <c r="J6" s="10">
        <f t="shared" si="5"/>
        <v>401933.62</v>
      </c>
      <c r="K6" s="10">
        <v>56256</v>
      </c>
      <c r="L6" s="12">
        <f t="shared" si="6"/>
        <v>0.69261398261791873</v>
      </c>
      <c r="M6" s="10">
        <f t="shared" si="7"/>
        <v>10346.555474981871</v>
      </c>
      <c r="N6" s="9">
        <v>6.01</v>
      </c>
      <c r="O6" s="9">
        <v>6.38</v>
      </c>
      <c r="P6" s="9">
        <v>9.85</v>
      </c>
      <c r="Q6" s="9">
        <v>12.79</v>
      </c>
      <c r="R6" s="12">
        <v>0.72799999999999998</v>
      </c>
      <c r="S6" s="12">
        <v>0.71660000000000001</v>
      </c>
      <c r="T6" s="10">
        <f t="shared" si="8"/>
        <v>2698076.48</v>
      </c>
      <c r="U6" s="10">
        <f t="shared" si="9"/>
        <v>3895498.1385185183</v>
      </c>
      <c r="V6" s="9">
        <v>27</v>
      </c>
      <c r="W6" s="9">
        <v>7</v>
      </c>
      <c r="X6" s="9">
        <f t="shared" si="10"/>
        <v>20</v>
      </c>
    </row>
    <row r="7" spans="1:24" x14ac:dyDescent="0.25">
      <c r="A7" s="11" t="s">
        <v>29</v>
      </c>
      <c r="B7" s="10">
        <v>73763</v>
      </c>
      <c r="C7" s="10">
        <v>2188461</v>
      </c>
      <c r="D7" s="10">
        <v>543449</v>
      </c>
      <c r="E7" s="10">
        <f t="shared" si="0"/>
        <v>1645012</v>
      </c>
      <c r="F7" s="10">
        <f t="shared" si="1"/>
        <v>567378.77777777775</v>
      </c>
      <c r="G7" s="10">
        <f t="shared" si="2"/>
        <v>23929.777777777752</v>
      </c>
      <c r="H7" s="10">
        <f t="shared" si="3"/>
        <v>81846.428571428565</v>
      </c>
      <c r="I7" s="10">
        <f t="shared" si="4"/>
        <v>853658.24999999988</v>
      </c>
      <c r="J7" s="10">
        <f t="shared" si="5"/>
        <v>794427.51</v>
      </c>
      <c r="K7" s="10">
        <v>87467</v>
      </c>
      <c r="L7" s="12">
        <f t="shared" si="6"/>
        <v>0.98904739038442135</v>
      </c>
      <c r="M7" s="10">
        <f t="shared" si="7"/>
        <v>9165.3335466325389</v>
      </c>
      <c r="N7" s="9">
        <v>10.43</v>
      </c>
      <c r="O7" s="9">
        <v>10.77</v>
      </c>
      <c r="P7" s="9">
        <v>8.93</v>
      </c>
      <c r="Q7" s="9">
        <v>12.78</v>
      </c>
      <c r="R7" s="12">
        <v>0.74399999999999999</v>
      </c>
      <c r="S7" s="12">
        <v>0.62029999999999996</v>
      </c>
      <c r="T7" s="10">
        <f t="shared" si="8"/>
        <v>5852945.7299999995</v>
      </c>
      <c r="U7" s="10">
        <f t="shared" si="9"/>
        <v>5917760.6522222217</v>
      </c>
      <c r="V7" s="9">
        <v>27</v>
      </c>
      <c r="W7" s="9">
        <v>7</v>
      </c>
      <c r="X7" s="9">
        <f t="shared" si="10"/>
        <v>20</v>
      </c>
    </row>
    <row r="8" spans="1:24" x14ac:dyDescent="0.25">
      <c r="A8" s="11" t="s">
        <v>30</v>
      </c>
      <c r="B8" s="10">
        <v>66768</v>
      </c>
      <c r="C8" s="10">
        <v>2166878</v>
      </c>
      <c r="D8" s="10">
        <v>450628</v>
      </c>
      <c r="E8" s="10">
        <f t="shared" si="0"/>
        <v>1716250</v>
      </c>
      <c r="F8" s="10">
        <f t="shared" si="1"/>
        <v>561783.18518518517</v>
      </c>
      <c r="G8" s="10">
        <f t="shared" si="2"/>
        <v>111155.18518518517</v>
      </c>
      <c r="H8" s="10">
        <f t="shared" si="3"/>
        <v>84905.619047619053</v>
      </c>
      <c r="I8" s="10">
        <f t="shared" si="4"/>
        <v>750565.6723809524</v>
      </c>
      <c r="J8" s="10">
        <f t="shared" si="5"/>
        <v>628954.55999999994</v>
      </c>
      <c r="K8" s="10">
        <v>73137</v>
      </c>
      <c r="L8" s="12">
        <f t="shared" si="6"/>
        <v>0.85476764552760198</v>
      </c>
      <c r="M8" s="10">
        <f t="shared" si="7"/>
        <v>8619.8598017887361</v>
      </c>
      <c r="N8" s="9">
        <v>8.84</v>
      </c>
      <c r="O8" s="9">
        <v>9.42</v>
      </c>
      <c r="P8" s="9">
        <v>9.85</v>
      </c>
      <c r="Q8" s="9">
        <v>11.18</v>
      </c>
      <c r="R8" s="12">
        <v>0.68</v>
      </c>
      <c r="S8" s="12">
        <v>0.62409999999999999</v>
      </c>
      <c r="T8" s="10">
        <f t="shared" si="8"/>
        <v>4244915.76</v>
      </c>
      <c r="U8" s="10">
        <f t="shared" si="9"/>
        <v>4966163.3570370367</v>
      </c>
      <c r="V8" s="9">
        <v>27</v>
      </c>
      <c r="W8" s="9">
        <v>7</v>
      </c>
      <c r="X8" s="9">
        <f t="shared" si="10"/>
        <v>20</v>
      </c>
    </row>
    <row r="9" spans="1:24" x14ac:dyDescent="0.25">
      <c r="A9" s="11" t="s">
        <v>31</v>
      </c>
      <c r="B9" s="10">
        <v>115322</v>
      </c>
      <c r="C9" s="10">
        <v>2918943</v>
      </c>
      <c r="D9" s="10">
        <v>730469</v>
      </c>
      <c r="E9" s="10">
        <f t="shared" si="0"/>
        <v>2188474</v>
      </c>
      <c r="F9" s="10">
        <f t="shared" si="1"/>
        <v>756763</v>
      </c>
      <c r="G9" s="10">
        <f t="shared" si="2"/>
        <v>26294</v>
      </c>
      <c r="H9" s="10">
        <f t="shared" si="3"/>
        <v>109704.57142857143</v>
      </c>
      <c r="I9" s="10">
        <f t="shared" si="4"/>
        <v>795358.14285714296</v>
      </c>
      <c r="J9" s="10">
        <f t="shared" si="5"/>
        <v>792262.14</v>
      </c>
      <c r="K9" s="10">
        <v>127677</v>
      </c>
      <c r="L9" s="12">
        <f t="shared" si="6"/>
        <v>0.91466198660018694</v>
      </c>
      <c r="M9" s="10">
        <f t="shared" si="7"/>
        <v>11137.519941986948</v>
      </c>
      <c r="N9" s="9">
        <v>7.25</v>
      </c>
      <c r="O9" s="9">
        <v>6.87</v>
      </c>
      <c r="P9" s="9">
        <v>9.85</v>
      </c>
      <c r="Q9" s="9">
        <v>12.74</v>
      </c>
      <c r="R9" s="12">
        <v>0.68</v>
      </c>
      <c r="S9" s="12">
        <v>0.64329999999999998</v>
      </c>
      <c r="T9" s="10">
        <f t="shared" si="8"/>
        <v>5018322.03</v>
      </c>
      <c r="U9" s="10">
        <f t="shared" si="9"/>
        <v>5486531.75</v>
      </c>
      <c r="V9" s="9">
        <v>27</v>
      </c>
      <c r="W9" s="9">
        <v>7</v>
      </c>
      <c r="X9" s="9">
        <f t="shared" si="10"/>
        <v>20</v>
      </c>
    </row>
    <row r="10" spans="1:24" ht="14.25" customHeight="1" thickBot="1" x14ac:dyDescent="0.3">
      <c r="A10" s="11" t="s">
        <v>32</v>
      </c>
      <c r="B10" s="10">
        <v>132703</v>
      </c>
      <c r="C10" s="10">
        <v>3874922</v>
      </c>
      <c r="D10" s="10">
        <v>821120</v>
      </c>
      <c r="E10" s="10">
        <f t="shared" si="0"/>
        <v>3053802</v>
      </c>
      <c r="F10" s="10">
        <f t="shared" si="1"/>
        <v>1004609.4074074074</v>
      </c>
      <c r="G10" s="10">
        <f t="shared" si="2"/>
        <v>183489.40740740742</v>
      </c>
      <c r="H10" s="10">
        <f t="shared" si="3"/>
        <v>151738.33333333334</v>
      </c>
      <c r="I10" s="10">
        <f t="shared" si="4"/>
        <v>1547731</v>
      </c>
      <c r="J10" s="10">
        <f t="shared" si="5"/>
        <v>1212905.4200000002</v>
      </c>
      <c r="K10" s="10">
        <v>146345</v>
      </c>
      <c r="L10" s="12">
        <f t="shared" si="6"/>
        <v>0.73241193656296066</v>
      </c>
      <c r="M10" s="10">
        <f t="shared" si="7"/>
        <v>15404.906937394249</v>
      </c>
      <c r="N10" s="9">
        <v>10.199999999999999</v>
      </c>
      <c r="O10" s="9">
        <v>9.14</v>
      </c>
      <c r="P10" s="9">
        <v>9.85</v>
      </c>
      <c r="Q10" s="9">
        <v>11.16</v>
      </c>
      <c r="R10" s="12">
        <v>0.65</v>
      </c>
      <c r="S10" s="12">
        <v>0.66490000000000005</v>
      </c>
      <c r="T10" s="10">
        <f t="shared" si="8"/>
        <v>7505036.8000000007</v>
      </c>
      <c r="U10" s="10">
        <f t="shared" si="9"/>
        <v>10247015.955555554</v>
      </c>
      <c r="V10" s="9">
        <v>27</v>
      </c>
      <c r="W10" s="9">
        <v>7</v>
      </c>
      <c r="X10" s="9">
        <f t="shared" si="10"/>
        <v>20</v>
      </c>
    </row>
    <row r="11" spans="1:24" ht="27.75" customHeight="1" thickTop="1" thickBot="1" x14ac:dyDescent="0.3">
      <c r="A11" s="7" t="s">
        <v>33</v>
      </c>
      <c r="B11" s="8">
        <v>563187</v>
      </c>
      <c r="C11" s="8">
        <f>SUM(C4:C10)</f>
        <v>18418169</v>
      </c>
      <c r="D11" s="8">
        <v>3722781</v>
      </c>
      <c r="E11" s="8">
        <f t="shared" si="0"/>
        <v>14695388</v>
      </c>
      <c r="F11" s="8">
        <f t="shared" si="1"/>
        <v>4775080.8518518517</v>
      </c>
      <c r="G11" s="8">
        <f t="shared" si="2"/>
        <v>1052299.8518518517</v>
      </c>
      <c r="H11" s="8">
        <f t="shared" si="3"/>
        <v>726598.80952380947</v>
      </c>
      <c r="I11" s="8">
        <f t="shared" si="4"/>
        <v>5972642.2142857146</v>
      </c>
      <c r="J11" s="8">
        <f t="shared" si="5"/>
        <v>4691347.71</v>
      </c>
      <c r="K11" s="8">
        <v>607325.89</v>
      </c>
      <c r="L11" s="13">
        <f t="shared" si="6"/>
        <v>0.7900597611374901</v>
      </c>
      <c r="M11" s="8">
        <f t="shared" si="7"/>
        <v>74522.954822954824</v>
      </c>
      <c r="N11" s="7">
        <v>8.2200000000000006</v>
      </c>
      <c r="O11" s="7">
        <v>8.33</v>
      </c>
      <c r="P11" s="7">
        <v>9.75</v>
      </c>
      <c r="Q11" s="7">
        <v>12.09</v>
      </c>
      <c r="R11" s="13">
        <v>0.68620000000000003</v>
      </c>
      <c r="S11" s="13">
        <v>0.65429999999999999</v>
      </c>
      <c r="T11" s="8">
        <f t="shared" si="8"/>
        <v>31010765.73</v>
      </c>
      <c r="U11" s="8">
        <f t="shared" si="9"/>
        <v>39251164.602222227</v>
      </c>
      <c r="V11" s="7">
        <v>27</v>
      </c>
      <c r="W11" s="7">
        <v>7</v>
      </c>
      <c r="X11" s="7">
        <f t="shared" si="10"/>
        <v>20</v>
      </c>
    </row>
    <row r="12" spans="1:24" ht="15.75" customHeight="1" thickTop="1" x14ac:dyDescent="0.25">
      <c r="A12" s="11" t="s">
        <v>34</v>
      </c>
      <c r="B12" s="10">
        <v>128956</v>
      </c>
      <c r="C12" s="10">
        <v>4296356</v>
      </c>
      <c r="D12" s="10">
        <v>811682</v>
      </c>
      <c r="E12" s="10">
        <f t="shared" si="0"/>
        <v>3484674</v>
      </c>
      <c r="F12" s="10">
        <f t="shared" si="1"/>
        <v>1113870.0740740742</v>
      </c>
      <c r="G12" s="10">
        <f t="shared" si="2"/>
        <v>302188.07407407416</v>
      </c>
      <c r="H12" s="10">
        <f t="shared" si="3"/>
        <v>172077.61904761905</v>
      </c>
      <c r="I12" s="10">
        <f t="shared" si="4"/>
        <v>708959.79047619051</v>
      </c>
      <c r="J12" s="10">
        <f t="shared" si="5"/>
        <v>510665.76</v>
      </c>
      <c r="K12" s="10">
        <v>124539</v>
      </c>
      <c r="L12" s="12">
        <f t="shared" si="6"/>
        <v>0.70040517928499146</v>
      </c>
      <c r="M12" s="10">
        <f t="shared" si="7"/>
        <v>15643.419913419913</v>
      </c>
      <c r="N12" s="9">
        <v>4.12</v>
      </c>
      <c r="O12" s="9">
        <v>3.96</v>
      </c>
      <c r="P12" s="9">
        <v>11</v>
      </c>
      <c r="Q12" s="9">
        <v>9.9600000000000009</v>
      </c>
      <c r="R12" s="12">
        <v>0.8</v>
      </c>
      <c r="S12" s="12">
        <v>0.79269999999999996</v>
      </c>
      <c r="T12" s="10">
        <f t="shared" si="8"/>
        <v>3214260.7199999997</v>
      </c>
      <c r="U12" s="10">
        <f t="shared" si="9"/>
        <v>4589144.7051851861</v>
      </c>
      <c r="V12" s="9">
        <v>27</v>
      </c>
      <c r="W12" s="9">
        <v>7</v>
      </c>
      <c r="X12" s="9">
        <f t="shared" si="10"/>
        <v>20</v>
      </c>
    </row>
    <row r="13" spans="1:24" ht="14.25" customHeight="1" x14ac:dyDescent="0.25">
      <c r="A13" s="11" t="s">
        <v>35</v>
      </c>
      <c r="B13" s="9">
        <v>100</v>
      </c>
      <c r="C13" s="10">
        <v>833194</v>
      </c>
      <c r="D13" s="9">
        <v>58950</v>
      </c>
      <c r="E13" s="10">
        <f t="shared" si="0"/>
        <v>774244</v>
      </c>
      <c r="F13" s="10">
        <f t="shared" si="1"/>
        <v>216013.25925925927</v>
      </c>
      <c r="G13" s="10">
        <f t="shared" si="2"/>
        <v>157063.25925925927</v>
      </c>
      <c r="H13" s="10">
        <f t="shared" si="3"/>
        <v>36873.523809523809</v>
      </c>
      <c r="I13" s="10">
        <f t="shared" si="4"/>
        <v>165930.85714285713</v>
      </c>
      <c r="J13" s="9">
        <f t="shared" si="5"/>
        <v>326</v>
      </c>
      <c r="K13" s="9">
        <v>0</v>
      </c>
      <c r="L13" s="12">
        <f t="shared" si="6"/>
        <v>0.19770082700684696</v>
      </c>
      <c r="M13" s="10">
        <f t="shared" si="7"/>
        <v>3743.5049552816049</v>
      </c>
      <c r="N13" s="9">
        <v>4.5</v>
      </c>
      <c r="O13" s="9">
        <v>3.26</v>
      </c>
      <c r="P13" s="9">
        <v>9.85</v>
      </c>
      <c r="Q13" s="9">
        <v>8.27</v>
      </c>
      <c r="R13" s="12">
        <v>0.65</v>
      </c>
      <c r="S13" s="12">
        <v>0.29699999999999999</v>
      </c>
      <c r="T13" s="9">
        <f t="shared" si="8"/>
        <v>192177</v>
      </c>
      <c r="U13" s="10">
        <f t="shared" si="9"/>
        <v>972059.66666666674</v>
      </c>
      <c r="V13" s="9">
        <v>27</v>
      </c>
      <c r="W13" s="9">
        <v>7</v>
      </c>
      <c r="X13" s="9">
        <f t="shared" si="10"/>
        <v>20</v>
      </c>
    </row>
    <row r="14" spans="1:24" x14ac:dyDescent="0.25">
      <c r="C14" s="1"/>
    </row>
    <row r="15" spans="1:24" x14ac:dyDescent="0.25">
      <c r="C15" s="2"/>
    </row>
    <row r="16" spans="1:24" ht="15.75" customHeight="1" thickBot="1" x14ac:dyDescent="0.3">
      <c r="A16" s="6" t="s">
        <v>36</v>
      </c>
    </row>
    <row r="17" spans="1:6" ht="61.5" customHeight="1" thickTop="1" thickBot="1" x14ac:dyDescent="0.3">
      <c r="A17" s="7" t="s">
        <v>37</v>
      </c>
      <c r="B17" s="7" t="s">
        <v>38</v>
      </c>
      <c r="C17" s="7" t="s">
        <v>39</v>
      </c>
      <c r="D17" s="7" t="s">
        <v>40</v>
      </c>
      <c r="E17" s="7" t="s">
        <v>41</v>
      </c>
      <c r="F17" s="7" t="s">
        <v>42</v>
      </c>
    </row>
    <row r="18" spans="1:6" ht="15.75" customHeight="1" thickTop="1" x14ac:dyDescent="0.25">
      <c r="A18" s="14">
        <f>C11</f>
        <v>18418169</v>
      </c>
      <c r="B18" s="14">
        <f>D11</f>
        <v>3722781</v>
      </c>
      <c r="C18" s="14">
        <f>QUOTIENT(B11,10000)*10000</f>
        <v>560000</v>
      </c>
      <c r="D18" s="14">
        <f t="shared" ref="D18:D23" si="11">C18*$X$11</f>
        <v>11200000</v>
      </c>
      <c r="E18" s="14">
        <f t="shared" ref="E18:E23" si="12">$D$11+D18</f>
        <v>14922781</v>
      </c>
      <c r="F18" s="14">
        <f t="shared" ref="F18:F23" si="13">$C$11-E18</f>
        <v>3495388</v>
      </c>
    </row>
    <row r="19" spans="1:6" x14ac:dyDescent="0.25">
      <c r="A19" s="16" t="s">
        <v>43</v>
      </c>
      <c r="B19" s="15"/>
      <c r="C19" s="14">
        <f>C18+35000</f>
        <v>595000</v>
      </c>
      <c r="D19" s="14">
        <f t="shared" si="11"/>
        <v>11900000</v>
      </c>
      <c r="E19" s="14">
        <f t="shared" si="12"/>
        <v>15622781</v>
      </c>
      <c r="F19" s="14">
        <f t="shared" si="13"/>
        <v>2795388</v>
      </c>
    </row>
    <row r="20" spans="1:6" x14ac:dyDescent="0.25">
      <c r="A20" s="16" t="s">
        <v>43</v>
      </c>
      <c r="B20" s="15"/>
      <c r="C20" s="14">
        <f>C19+35000</f>
        <v>630000</v>
      </c>
      <c r="D20" s="14">
        <f t="shared" si="11"/>
        <v>12600000</v>
      </c>
      <c r="E20" s="14">
        <f t="shared" si="12"/>
        <v>16322781</v>
      </c>
      <c r="F20" s="14">
        <f t="shared" si="13"/>
        <v>2095388</v>
      </c>
    </row>
    <row r="21" spans="1:6" x14ac:dyDescent="0.25">
      <c r="A21" s="16" t="s">
        <v>43</v>
      </c>
      <c r="B21" s="15"/>
      <c r="C21" s="14">
        <f>C20+35000</f>
        <v>665000</v>
      </c>
      <c r="D21" s="14">
        <f t="shared" si="11"/>
        <v>13300000</v>
      </c>
      <c r="E21" s="14">
        <f t="shared" si="12"/>
        <v>17022781</v>
      </c>
      <c r="F21" s="14">
        <f t="shared" si="13"/>
        <v>1395388</v>
      </c>
    </row>
    <row r="22" spans="1:6" x14ac:dyDescent="0.25">
      <c r="A22" s="16" t="s">
        <v>43</v>
      </c>
      <c r="B22" s="15"/>
      <c r="C22" s="14">
        <f>C21+35000</f>
        <v>700000</v>
      </c>
      <c r="D22" s="14">
        <f t="shared" si="11"/>
        <v>14000000</v>
      </c>
      <c r="E22" s="14">
        <f t="shared" si="12"/>
        <v>17722781</v>
      </c>
      <c r="F22" s="14">
        <f t="shared" si="13"/>
        <v>695388</v>
      </c>
    </row>
    <row r="23" spans="1:6" x14ac:dyDescent="0.25">
      <c r="A23" s="16" t="s">
        <v>43</v>
      </c>
      <c r="B23" s="15"/>
      <c r="C23" s="14">
        <f>C22+35000</f>
        <v>735000</v>
      </c>
      <c r="D23" s="14">
        <f t="shared" si="11"/>
        <v>14700000</v>
      </c>
      <c r="E23" s="14">
        <f t="shared" si="12"/>
        <v>18422781</v>
      </c>
      <c r="F23" s="14">
        <f t="shared" si="13"/>
        <v>-4612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D745-75CC-4379-BB50-FF825B83A0D3}">
  <dimension ref="B3:L25"/>
  <sheetViews>
    <sheetView tabSelected="1" workbookViewId="0">
      <selection activeCell="B4" sqref="B4:L12"/>
    </sheetView>
  </sheetViews>
  <sheetFormatPr defaultRowHeight="15" x14ac:dyDescent="0.25"/>
  <cols>
    <col min="4" max="4" width="10.140625" bestFit="1" customWidth="1"/>
    <col min="6" max="6" width="10.140625" bestFit="1" customWidth="1"/>
  </cols>
  <sheetData>
    <row r="3" spans="2:12" ht="15.75" thickBot="1" x14ac:dyDescent="0.3"/>
    <row r="4" spans="2:12" ht="31.5" thickTop="1" thickBot="1" x14ac:dyDescent="0.3"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15</v>
      </c>
      <c r="H4" s="7" t="s">
        <v>16</v>
      </c>
      <c r="I4" s="7" t="s">
        <v>17</v>
      </c>
      <c r="J4" s="7" t="s">
        <v>18</v>
      </c>
      <c r="K4" s="7" t="s">
        <v>19</v>
      </c>
      <c r="L4" s="7" t="s">
        <v>20</v>
      </c>
    </row>
    <row r="5" spans="2:12" ht="15.75" thickTop="1" x14ac:dyDescent="0.25">
      <c r="B5" s="11" t="s">
        <v>26</v>
      </c>
      <c r="C5" s="10">
        <v>111632</v>
      </c>
      <c r="D5" s="10">
        <v>4768883</v>
      </c>
      <c r="E5" s="10">
        <v>793184</v>
      </c>
      <c r="F5" s="10">
        <v>4014664</v>
      </c>
      <c r="G5" s="9">
        <v>7.73</v>
      </c>
      <c r="H5" s="9">
        <v>7.6</v>
      </c>
      <c r="I5" s="9">
        <v>9.85</v>
      </c>
      <c r="J5" s="9">
        <v>12.43</v>
      </c>
      <c r="K5" s="12">
        <v>0.68</v>
      </c>
      <c r="L5" s="12">
        <v>0.69589999999999996</v>
      </c>
    </row>
    <row r="6" spans="2:12" x14ac:dyDescent="0.25">
      <c r="B6" s="11" t="s">
        <v>28</v>
      </c>
      <c r="C6" s="10">
        <v>62999</v>
      </c>
      <c r="D6" s="10">
        <v>2500082</v>
      </c>
      <c r="E6" s="10">
        <v>445989</v>
      </c>
      <c r="F6" s="10">
        <v>2077186</v>
      </c>
      <c r="G6" s="9">
        <v>6.01</v>
      </c>
      <c r="H6" s="9">
        <v>6.38</v>
      </c>
      <c r="I6" s="9">
        <v>9.85</v>
      </c>
      <c r="J6" s="9">
        <v>12.79</v>
      </c>
      <c r="K6" s="12">
        <v>0.72799999999999998</v>
      </c>
      <c r="L6" s="12">
        <v>0.71660000000000001</v>
      </c>
    </row>
    <row r="7" spans="2:12" x14ac:dyDescent="0.25">
      <c r="B7" s="11" t="s">
        <v>29</v>
      </c>
      <c r="C7" s="10">
        <v>73763</v>
      </c>
      <c r="D7" s="10">
        <v>2188461</v>
      </c>
      <c r="E7" s="10">
        <v>566848</v>
      </c>
      <c r="F7" s="10">
        <v>1645012</v>
      </c>
      <c r="G7" s="9">
        <v>10.43</v>
      </c>
      <c r="H7" s="9">
        <v>10.77</v>
      </c>
      <c r="I7" s="9">
        <v>8.93</v>
      </c>
      <c r="J7" s="9">
        <v>12.78</v>
      </c>
      <c r="K7" s="12">
        <v>0.74399999999999999</v>
      </c>
      <c r="L7" s="12">
        <v>0.62029999999999996</v>
      </c>
    </row>
    <row r="8" spans="2:12" x14ac:dyDescent="0.25">
      <c r="B8" s="11" t="s">
        <v>30</v>
      </c>
      <c r="C8" s="10">
        <v>66768</v>
      </c>
      <c r="D8" s="10">
        <v>2166878</v>
      </c>
      <c r="E8" s="10">
        <v>450628</v>
      </c>
      <c r="F8" s="10">
        <v>1716250</v>
      </c>
      <c r="G8" s="9">
        <v>8.84</v>
      </c>
      <c r="H8" s="9">
        <v>9.42</v>
      </c>
      <c r="I8" s="9">
        <v>9.85</v>
      </c>
      <c r="J8" s="9">
        <v>11.18</v>
      </c>
      <c r="K8" s="12">
        <v>0.68</v>
      </c>
      <c r="L8" s="12">
        <v>0.62409999999999999</v>
      </c>
    </row>
    <row r="9" spans="2:12" x14ac:dyDescent="0.25">
      <c r="B9" s="11" t="s">
        <v>31</v>
      </c>
      <c r="C9" s="10">
        <v>115322</v>
      </c>
      <c r="D9" s="10">
        <v>2918943</v>
      </c>
      <c r="E9" s="10">
        <v>765572</v>
      </c>
      <c r="F9" s="10">
        <v>2188474</v>
      </c>
      <c r="G9" s="9">
        <v>7.25</v>
      </c>
      <c r="H9" s="9">
        <v>6.87</v>
      </c>
      <c r="I9" s="9">
        <v>9.85</v>
      </c>
      <c r="J9" s="9">
        <v>12.74</v>
      </c>
      <c r="K9" s="12">
        <v>0.68</v>
      </c>
      <c r="L9" s="12">
        <v>0.64329999999999998</v>
      </c>
    </row>
    <row r="10" spans="2:12" x14ac:dyDescent="0.25">
      <c r="B10" s="11" t="s">
        <v>32</v>
      </c>
      <c r="C10" s="10">
        <v>132703</v>
      </c>
      <c r="D10" s="10">
        <v>3874922</v>
      </c>
      <c r="E10" s="10">
        <v>821120</v>
      </c>
      <c r="F10" s="10">
        <v>3053802</v>
      </c>
      <c r="G10" s="9">
        <v>10.199999999999999</v>
      </c>
      <c r="H10" s="9">
        <v>9.14</v>
      </c>
      <c r="I10" s="9">
        <v>9.85</v>
      </c>
      <c r="J10" s="9">
        <v>11.16</v>
      </c>
      <c r="K10" s="12">
        <v>0.65</v>
      </c>
      <c r="L10" s="12">
        <v>0.66490000000000005</v>
      </c>
    </row>
    <row r="11" spans="2:12" ht="15.75" thickBot="1" x14ac:dyDescent="0.3">
      <c r="B11" s="11" t="s">
        <v>35</v>
      </c>
      <c r="C11" s="9">
        <v>100</v>
      </c>
      <c r="D11" s="10">
        <v>833194</v>
      </c>
      <c r="E11" s="9">
        <v>58950</v>
      </c>
      <c r="F11" s="10">
        <v>774244</v>
      </c>
      <c r="G11" s="9">
        <v>4.5</v>
      </c>
      <c r="H11" s="9">
        <v>3.26</v>
      </c>
      <c r="I11" s="9">
        <v>9.85</v>
      </c>
      <c r="J11" s="9">
        <v>8.27</v>
      </c>
      <c r="K11" s="12">
        <v>0.65</v>
      </c>
      <c r="L11" s="12">
        <v>0.29699999999999999</v>
      </c>
    </row>
    <row r="12" spans="2:12" ht="31.5" thickTop="1" thickBot="1" x14ac:dyDescent="0.3">
      <c r="B12" s="7" t="s">
        <v>33</v>
      </c>
      <c r="C12" s="8">
        <v>563187</v>
      </c>
      <c r="D12" s="8">
        <v>18418169</v>
      </c>
      <c r="E12" s="8">
        <f>SUM(E5:E11)</f>
        <v>3902291</v>
      </c>
      <c r="F12" s="8">
        <v>14695388</v>
      </c>
      <c r="G12" s="7">
        <v>8.2200000000000006</v>
      </c>
      <c r="H12" s="7">
        <v>8.33</v>
      </c>
      <c r="I12" s="7">
        <v>9.75</v>
      </c>
      <c r="J12" s="7">
        <v>12.09</v>
      </c>
      <c r="K12" s="13">
        <v>0.68620000000000003</v>
      </c>
      <c r="L12" s="13">
        <v>0.65429999999999999</v>
      </c>
    </row>
    <row r="13" spans="2:12" ht="15.75" thickTop="1" x14ac:dyDescent="0.25"/>
    <row r="15" spans="2:12" ht="15.75" thickBot="1" x14ac:dyDescent="0.3">
      <c r="E15" s="1"/>
    </row>
    <row r="16" spans="2:12" ht="31.5" thickTop="1" thickBot="1" x14ac:dyDescent="0.3">
      <c r="C16" s="7" t="s">
        <v>18</v>
      </c>
      <c r="D16" s="7" t="s">
        <v>20</v>
      </c>
    </row>
    <row r="17" spans="3:4" ht="15.75" thickTop="1" x14ac:dyDescent="0.25">
      <c r="C17" s="9">
        <v>12.43</v>
      </c>
      <c r="D17" s="12">
        <v>0.69589999999999996</v>
      </c>
    </row>
    <row r="18" spans="3:4" x14ac:dyDescent="0.25">
      <c r="C18" s="9">
        <v>12.79</v>
      </c>
      <c r="D18" s="12">
        <v>0.71660000000000001</v>
      </c>
    </row>
    <row r="19" spans="3:4" x14ac:dyDescent="0.25">
      <c r="C19" s="9">
        <v>12.78</v>
      </c>
      <c r="D19" s="12">
        <v>0.62029999999999996</v>
      </c>
    </row>
    <row r="20" spans="3:4" x14ac:dyDescent="0.25">
      <c r="C20" s="9">
        <v>11.18</v>
      </c>
      <c r="D20" s="12">
        <v>0.62409999999999999</v>
      </c>
    </row>
    <row r="21" spans="3:4" x14ac:dyDescent="0.25">
      <c r="C21" s="9">
        <v>12.74</v>
      </c>
      <c r="D21" s="12">
        <v>0.64329999999999998</v>
      </c>
    </row>
    <row r="22" spans="3:4" x14ac:dyDescent="0.25">
      <c r="C22" s="9">
        <v>11.16</v>
      </c>
      <c r="D22" s="12">
        <v>0.66490000000000005</v>
      </c>
    </row>
    <row r="23" spans="3:4" ht="15.75" thickBot="1" x14ac:dyDescent="0.3">
      <c r="C23" s="9">
        <v>8.27</v>
      </c>
      <c r="D23" s="12">
        <v>0.29699999999999999</v>
      </c>
    </row>
    <row r="24" spans="3:4" ht="16.5" thickTop="1" thickBot="1" x14ac:dyDescent="0.3">
      <c r="C24" s="7">
        <v>12.09</v>
      </c>
      <c r="D24" s="13">
        <v>0.65429999999999999</v>
      </c>
    </row>
    <row r="25" spans="3:4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2025-05-11T03:27:38Z</dcterms:modified>
</cp:coreProperties>
</file>