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CF3EBD12-929E-4E5D-A3DC-C72D42A25AA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 s="1"/>
  <c r="E18" i="1" s="1"/>
  <c r="B18" i="1"/>
  <c r="X12" i="1"/>
  <c r="T12" i="1"/>
  <c r="J12" i="1"/>
  <c r="F12" i="1"/>
  <c r="G12" i="1" s="1"/>
  <c r="E12" i="1"/>
  <c r="H12" i="1" s="1"/>
  <c r="X11" i="1"/>
  <c r="T11" i="1"/>
  <c r="J11" i="1"/>
  <c r="C11" i="1"/>
  <c r="X10" i="1"/>
  <c r="T10" i="1"/>
  <c r="J10" i="1"/>
  <c r="H10" i="1"/>
  <c r="M10" i="1" s="1"/>
  <c r="G10" i="1"/>
  <c r="F10" i="1"/>
  <c r="U10" i="1" s="1"/>
  <c r="L10" i="1" s="1"/>
  <c r="E10" i="1"/>
  <c r="X9" i="1"/>
  <c r="H9" i="1" s="1"/>
  <c r="T9" i="1"/>
  <c r="J9" i="1"/>
  <c r="G9" i="1"/>
  <c r="F9" i="1"/>
  <c r="U9" i="1" s="1"/>
  <c r="L9" i="1" s="1"/>
  <c r="E9" i="1"/>
  <c r="X8" i="1"/>
  <c r="T8" i="1"/>
  <c r="L8" i="1" s="1"/>
  <c r="J8" i="1"/>
  <c r="F8" i="1"/>
  <c r="U8" i="1" s="1"/>
  <c r="E8" i="1"/>
  <c r="H8" i="1" s="1"/>
  <c r="X7" i="1"/>
  <c r="T7" i="1"/>
  <c r="J7" i="1"/>
  <c r="F7" i="1"/>
  <c r="G7" i="1" s="1"/>
  <c r="E7" i="1"/>
  <c r="H7" i="1" s="1"/>
  <c r="X6" i="1"/>
  <c r="T6" i="1"/>
  <c r="J6" i="1"/>
  <c r="H6" i="1"/>
  <c r="M6" i="1" s="1"/>
  <c r="G6" i="1"/>
  <c r="F6" i="1"/>
  <c r="U6" i="1" s="1"/>
  <c r="L6" i="1" s="1"/>
  <c r="E6" i="1"/>
  <c r="X5" i="1"/>
  <c r="T5" i="1"/>
  <c r="J5" i="1"/>
  <c r="G5" i="1"/>
  <c r="F5" i="1"/>
  <c r="U5" i="1" s="1"/>
  <c r="L5" i="1" s="1"/>
  <c r="E5" i="1"/>
  <c r="H5" i="1" s="1"/>
  <c r="X4" i="1"/>
  <c r="T4" i="1"/>
  <c r="J4" i="1"/>
  <c r="F4" i="1"/>
  <c r="U4" i="1" s="1"/>
  <c r="E4" i="1"/>
  <c r="H4" i="1" s="1"/>
  <c r="B2" i="1"/>
  <c r="L4" i="1" l="1"/>
  <c r="I8" i="1"/>
  <c r="M8" i="1"/>
  <c r="I5" i="1"/>
  <c r="M5" i="1"/>
  <c r="I9" i="1"/>
  <c r="M9" i="1"/>
  <c r="M12" i="1"/>
  <c r="I12" i="1"/>
  <c r="M7" i="1"/>
  <c r="I7" i="1"/>
  <c r="I4" i="1"/>
  <c r="M4" i="1"/>
  <c r="C19" i="1"/>
  <c r="G4" i="1"/>
  <c r="I6" i="1"/>
  <c r="U7" i="1"/>
  <c r="L7" i="1" s="1"/>
  <c r="G8" i="1"/>
  <c r="I10" i="1"/>
  <c r="E11" i="1"/>
  <c r="H11" i="1" s="1"/>
  <c r="U12" i="1"/>
  <c r="L12" i="1" s="1"/>
  <c r="F11" i="1"/>
  <c r="A18" i="1"/>
  <c r="F18" i="1"/>
  <c r="D19" i="1" l="1"/>
  <c r="E19" i="1" s="1"/>
  <c r="F19" i="1" s="1"/>
  <c r="C20" i="1"/>
  <c r="I11" i="1"/>
  <c r="M11" i="1"/>
  <c r="G11" i="1"/>
  <c r="U11" i="1"/>
  <c r="L11" i="1" s="1"/>
  <c r="D20" i="1" l="1"/>
  <c r="E20" i="1" s="1"/>
  <c r="F20" i="1" s="1"/>
  <c r="C21" i="1"/>
  <c r="D21" i="1" l="1"/>
  <c r="E21" i="1" s="1"/>
  <c r="F21" i="1" s="1"/>
  <c r="C22" i="1"/>
  <c r="D22" i="1" l="1"/>
  <c r="E22" i="1" s="1"/>
  <c r="F22" i="1" s="1"/>
  <c r="C23" i="1"/>
  <c r="D23" i="1" s="1"/>
  <c r="E23" i="1" s="1"/>
  <c r="F23" i="1" s="1"/>
</calcChain>
</file>

<file path=xl/sharedStrings.xml><?xml version="1.0" encoding="utf-8"?>
<sst xmlns="http://schemas.openxmlformats.org/spreadsheetml/2006/main" count="48" uniqueCount="44">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</sst>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2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L5" sqref="L5"/>
    </sheetView>
  </sheetViews>
  <sheetFormatPr defaultRowHeight="15" x14ac:dyDescent="0.25"/>
  <cols>
    <col min="1" max="1" width="13.7109375" customWidth="1"/>
    <col min="2" max="2" width="9.28515625" customWidth="1"/>
    <col min="3" max="4" width="10.7109375" bestFit="1" customWidth="1"/>
    <col min="5" max="5" width="12.140625" bestFit="1" customWidth="1"/>
    <col min="6" max="6" width="11.140625" customWidth="1"/>
    <col min="7" max="7" width="9.7109375" bestFit="1" customWidth="1"/>
    <col min="8" max="8" width="12.7109375" customWidth="1"/>
    <col min="9" max="9" width="9.140625" bestFit="1" customWidth="1"/>
    <col min="10" max="10" width="10" bestFit="1" customWidth="1"/>
    <col min="11" max="11" width="7.5703125" bestFit="1" customWidth="1"/>
    <col min="12" max="12" width="11.7109375" style="17" customWidth="1"/>
    <col min="13" max="13" width="13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>
        <f ca="1">TODAY() - 1</f>
        <v>45788</v>
      </c>
    </row>
    <row r="3" spans="1:24" ht="61.5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</row>
    <row r="4" spans="1:24" ht="15.75" customHeight="1" thickTop="1" x14ac:dyDescent="0.25">
      <c r="A4" s="11" t="s">
        <v>26</v>
      </c>
      <c r="B4" s="10">
        <v>90741</v>
      </c>
      <c r="C4" s="10">
        <v>4515034</v>
      </c>
      <c r="D4" s="10">
        <v>921955</v>
      </c>
      <c r="E4" s="10">
        <f t="shared" ref="E4:E13" si="0">C4-D4</f>
        <v>3593079</v>
      </c>
      <c r="F4" s="10">
        <f t="shared" ref="F4:F13" si="1">C4*W4/V4</f>
        <v>1505011.3333333333</v>
      </c>
      <c r="G4" s="10">
        <f t="shared" ref="G4:G13" si="2">F4-D4</f>
        <v>583056.33333333326</v>
      </c>
      <c r="H4" s="10">
        <f t="shared" ref="H4:H13" si="3">(E4+B4)/(X4+1)</f>
        <v>193885.26315789475</v>
      </c>
      <c r="I4" s="10">
        <f t="shared" ref="I4:I13" si="4">H4*N4</f>
        <v>1498733.0842105264</v>
      </c>
      <c r="J4" s="10">
        <f t="shared" ref="J4:J13" si="5">B4*O4</f>
        <v>714131.67</v>
      </c>
      <c r="K4" s="10">
        <v>95925</v>
      </c>
      <c r="L4" s="18">
        <f t="shared" ref="L4:L13" si="6">T4/U4</f>
        <v>0.62368484620472286</v>
      </c>
      <c r="M4" s="10">
        <f t="shared" ref="M4:M13" si="7">H4/P4</f>
        <v>19683.783061715203</v>
      </c>
      <c r="N4" s="9">
        <v>7.73</v>
      </c>
      <c r="O4" s="9">
        <v>7.87</v>
      </c>
      <c r="P4" s="9">
        <v>9.85</v>
      </c>
      <c r="Q4" s="9">
        <v>12.66</v>
      </c>
      <c r="R4" s="12">
        <v>0.68</v>
      </c>
      <c r="S4" s="12">
        <v>0.69820000000000004</v>
      </c>
      <c r="T4" s="10">
        <f t="shared" ref="T4:T13" si="8">O4*D4</f>
        <v>7255785.8500000006</v>
      </c>
      <c r="U4" s="10">
        <f t="shared" ref="U4:U13" si="9">N4*F4</f>
        <v>11633737.606666667</v>
      </c>
      <c r="V4" s="9">
        <v>27</v>
      </c>
      <c r="W4" s="9">
        <v>9</v>
      </c>
      <c r="X4" s="9">
        <f t="shared" ref="X4:X13" si="10">V4-W4</f>
        <v>18</v>
      </c>
    </row>
    <row r="5" spans="1:24" x14ac:dyDescent="0.25">
      <c r="A5" s="11" t="s">
        <v>27</v>
      </c>
      <c r="B5" s="10">
        <v>9715</v>
      </c>
      <c r="C5" s="10">
        <v>253849</v>
      </c>
      <c r="D5" s="10">
        <v>75755</v>
      </c>
      <c r="E5" s="10">
        <f t="shared" si="0"/>
        <v>178094</v>
      </c>
      <c r="F5" s="10">
        <f t="shared" si="1"/>
        <v>84616.333333333328</v>
      </c>
      <c r="G5" s="10">
        <f t="shared" si="2"/>
        <v>8861.3333333333285</v>
      </c>
      <c r="H5" s="10">
        <f t="shared" si="3"/>
        <v>9884.6842105263149</v>
      </c>
      <c r="I5" s="10">
        <f t="shared" si="4"/>
        <v>65140.068947368411</v>
      </c>
      <c r="J5" s="10">
        <f t="shared" si="5"/>
        <v>67907.850000000006</v>
      </c>
      <c r="K5" s="10">
        <v>10063</v>
      </c>
      <c r="L5" s="18">
        <f t="shared" si="6"/>
        <v>0.94961783256007226</v>
      </c>
      <c r="M5" s="9">
        <f t="shared" si="7"/>
        <v>1003.5212396473416</v>
      </c>
      <c r="N5" s="9">
        <v>6.59</v>
      </c>
      <c r="O5" s="9">
        <v>6.99</v>
      </c>
      <c r="P5" s="9">
        <v>9.85</v>
      </c>
      <c r="Q5" s="9">
        <v>10.57</v>
      </c>
      <c r="R5" s="12">
        <v>0.63</v>
      </c>
      <c r="S5" s="12">
        <v>0.58220000000000005</v>
      </c>
      <c r="T5" s="10">
        <f t="shared" si="8"/>
        <v>529527.45000000007</v>
      </c>
      <c r="U5" s="10">
        <f t="shared" si="9"/>
        <v>557621.6366666666</v>
      </c>
      <c r="V5" s="9">
        <v>27</v>
      </c>
      <c r="W5" s="9">
        <v>9</v>
      </c>
      <c r="X5" s="9">
        <f t="shared" si="10"/>
        <v>18</v>
      </c>
    </row>
    <row r="6" spans="1:24" x14ac:dyDescent="0.25">
      <c r="A6" s="11" t="s">
        <v>28</v>
      </c>
      <c r="B6" s="10">
        <v>63756</v>
      </c>
      <c r="C6" s="10">
        <v>2500082</v>
      </c>
      <c r="D6" s="10">
        <v>574049</v>
      </c>
      <c r="E6" s="10">
        <f t="shared" si="0"/>
        <v>1926033</v>
      </c>
      <c r="F6" s="10">
        <f t="shared" si="1"/>
        <v>833360.66666666663</v>
      </c>
      <c r="G6" s="10">
        <f t="shared" si="2"/>
        <v>259311.66666666663</v>
      </c>
      <c r="H6" s="10">
        <f t="shared" si="3"/>
        <v>104725.73684210527</v>
      </c>
      <c r="I6" s="10">
        <f t="shared" si="4"/>
        <v>629401.67842105264</v>
      </c>
      <c r="J6" s="10">
        <f t="shared" si="5"/>
        <v>404850.6</v>
      </c>
      <c r="K6" s="10">
        <v>61191</v>
      </c>
      <c r="L6" s="18">
        <f t="shared" si="6"/>
        <v>0.72780530935024601</v>
      </c>
      <c r="M6" s="10">
        <f t="shared" si="7"/>
        <v>10632.054501736575</v>
      </c>
      <c r="N6" s="9">
        <v>6.01</v>
      </c>
      <c r="O6" s="9">
        <v>6.35</v>
      </c>
      <c r="P6" s="9">
        <v>9.85</v>
      </c>
      <c r="Q6" s="9">
        <v>12.95</v>
      </c>
      <c r="R6" s="12">
        <v>0.72799999999999998</v>
      </c>
      <c r="S6" s="12">
        <v>0.71679999999999999</v>
      </c>
      <c r="T6" s="10">
        <f t="shared" si="8"/>
        <v>3645211.15</v>
      </c>
      <c r="U6" s="10">
        <f t="shared" si="9"/>
        <v>5008497.6066666665</v>
      </c>
      <c r="V6" s="9">
        <v>27</v>
      </c>
      <c r="W6" s="9">
        <v>9</v>
      </c>
      <c r="X6" s="9">
        <f t="shared" si="10"/>
        <v>18</v>
      </c>
    </row>
    <row r="7" spans="1:24" x14ac:dyDescent="0.25">
      <c r="A7" s="11" t="s">
        <v>29</v>
      </c>
      <c r="B7" s="10">
        <v>81088</v>
      </c>
      <c r="C7" s="10">
        <v>2188461</v>
      </c>
      <c r="D7" s="10">
        <v>727026</v>
      </c>
      <c r="E7" s="10">
        <f t="shared" si="0"/>
        <v>1461435</v>
      </c>
      <c r="F7" s="10">
        <f t="shared" si="1"/>
        <v>729487</v>
      </c>
      <c r="G7" s="10">
        <f t="shared" si="2"/>
        <v>2461</v>
      </c>
      <c r="H7" s="10">
        <f t="shared" si="3"/>
        <v>81185.421052631573</v>
      </c>
      <c r="I7" s="10">
        <f t="shared" si="4"/>
        <v>846763.94157894724</v>
      </c>
      <c r="J7" s="10">
        <f t="shared" si="5"/>
        <v>864398.08</v>
      </c>
      <c r="K7" s="10">
        <v>98817</v>
      </c>
      <c r="L7" s="18">
        <f t="shared" si="6"/>
        <v>1.0186037761434477</v>
      </c>
      <c r="M7" s="10">
        <f t="shared" si="7"/>
        <v>9091.3125478870752</v>
      </c>
      <c r="N7" s="9">
        <v>10.43</v>
      </c>
      <c r="O7" s="9">
        <v>10.66</v>
      </c>
      <c r="P7" s="9">
        <v>8.93</v>
      </c>
      <c r="Q7" s="9">
        <v>13.02</v>
      </c>
      <c r="R7" s="12">
        <v>0.74399999999999999</v>
      </c>
      <c r="S7" s="12">
        <v>0.60960000000000003</v>
      </c>
      <c r="T7" s="10">
        <f t="shared" si="8"/>
        <v>7750097.1600000001</v>
      </c>
      <c r="U7" s="10">
        <f t="shared" si="9"/>
        <v>7608549.4100000001</v>
      </c>
      <c r="V7" s="9">
        <v>27</v>
      </c>
      <c r="W7" s="9">
        <v>9</v>
      </c>
      <c r="X7" s="9">
        <f t="shared" si="10"/>
        <v>18</v>
      </c>
    </row>
    <row r="8" spans="1:24" x14ac:dyDescent="0.25">
      <c r="A8" s="11" t="s">
        <v>30</v>
      </c>
      <c r="B8" s="10">
        <v>71220</v>
      </c>
      <c r="C8" s="10">
        <v>2166878</v>
      </c>
      <c r="D8" s="10">
        <v>593489</v>
      </c>
      <c r="E8" s="10">
        <f t="shared" si="0"/>
        <v>1573389</v>
      </c>
      <c r="F8" s="10">
        <f t="shared" si="1"/>
        <v>722292.66666666663</v>
      </c>
      <c r="G8" s="10">
        <f t="shared" si="2"/>
        <v>128803.66666666663</v>
      </c>
      <c r="H8" s="10">
        <f t="shared" si="3"/>
        <v>86558.368421052626</v>
      </c>
      <c r="I8" s="10">
        <f t="shared" si="4"/>
        <v>765175.97684210516</v>
      </c>
      <c r="J8" s="10">
        <f t="shared" si="5"/>
        <v>655224</v>
      </c>
      <c r="K8" s="10">
        <v>75527</v>
      </c>
      <c r="L8" s="18">
        <f t="shared" si="6"/>
        <v>0.85513568640336601</v>
      </c>
      <c r="M8" s="10">
        <f t="shared" si="7"/>
        <v>8787.6516163505203</v>
      </c>
      <c r="N8" s="9">
        <v>8.84</v>
      </c>
      <c r="O8" s="9">
        <v>9.1999999999999993</v>
      </c>
      <c r="P8" s="9">
        <v>9.85</v>
      </c>
      <c r="Q8" s="9">
        <v>11.09</v>
      </c>
      <c r="R8" s="12">
        <v>0.68</v>
      </c>
      <c r="S8" s="12">
        <v>0.62539999999999996</v>
      </c>
      <c r="T8" s="10">
        <f t="shared" si="8"/>
        <v>5460098.7999999998</v>
      </c>
      <c r="U8" s="10">
        <f t="shared" si="9"/>
        <v>6385067.1733333329</v>
      </c>
      <c r="V8" s="9">
        <v>27</v>
      </c>
      <c r="W8" s="9">
        <v>9</v>
      </c>
      <c r="X8" s="9">
        <f t="shared" si="10"/>
        <v>18</v>
      </c>
    </row>
    <row r="9" spans="1:24" x14ac:dyDescent="0.25">
      <c r="A9" s="11" t="s">
        <v>31</v>
      </c>
      <c r="B9" s="10">
        <v>112650</v>
      </c>
      <c r="C9" s="10">
        <v>2918943</v>
      </c>
      <c r="D9" s="10">
        <v>983614</v>
      </c>
      <c r="E9" s="10">
        <f t="shared" si="0"/>
        <v>1935329</v>
      </c>
      <c r="F9" s="10">
        <f t="shared" si="1"/>
        <v>972981</v>
      </c>
      <c r="G9" s="10">
        <f t="shared" si="2"/>
        <v>-10633</v>
      </c>
      <c r="H9" s="10">
        <f t="shared" si="3"/>
        <v>107788.36842105263</v>
      </c>
      <c r="I9" s="10">
        <f t="shared" si="4"/>
        <v>781465.67105263157</v>
      </c>
      <c r="J9" s="10">
        <f t="shared" si="5"/>
        <v>770526</v>
      </c>
      <c r="K9" s="10">
        <v>128902</v>
      </c>
      <c r="L9" s="18">
        <f t="shared" si="6"/>
        <v>0.95375853425071311</v>
      </c>
      <c r="M9" s="10">
        <f t="shared" si="7"/>
        <v>10942.9815655891</v>
      </c>
      <c r="N9" s="9">
        <v>7.25</v>
      </c>
      <c r="O9" s="9">
        <v>6.84</v>
      </c>
      <c r="P9" s="9">
        <v>9.85</v>
      </c>
      <c r="Q9" s="9">
        <v>12.91</v>
      </c>
      <c r="R9" s="12">
        <v>0.68</v>
      </c>
      <c r="S9" s="12">
        <v>0.64080000000000004</v>
      </c>
      <c r="T9" s="10">
        <f t="shared" si="8"/>
        <v>6727919.7599999998</v>
      </c>
      <c r="U9" s="10">
        <f t="shared" si="9"/>
        <v>7054112.25</v>
      </c>
      <c r="V9" s="9">
        <v>27</v>
      </c>
      <c r="W9" s="9">
        <v>9</v>
      </c>
      <c r="X9" s="9">
        <f t="shared" si="10"/>
        <v>18</v>
      </c>
    </row>
    <row r="10" spans="1:24" ht="14.25" customHeight="1" thickBot="1" x14ac:dyDescent="0.3">
      <c r="A10" s="11" t="s">
        <v>32</v>
      </c>
      <c r="B10" s="10">
        <v>122100</v>
      </c>
      <c r="C10" s="10">
        <v>3874922</v>
      </c>
      <c r="D10" s="10">
        <v>1069265</v>
      </c>
      <c r="E10" s="10">
        <f t="shared" si="0"/>
        <v>2805657</v>
      </c>
      <c r="F10" s="10">
        <f t="shared" si="1"/>
        <v>1291640.6666666667</v>
      </c>
      <c r="G10" s="10">
        <f t="shared" si="2"/>
        <v>222375.66666666674</v>
      </c>
      <c r="H10" s="10">
        <f t="shared" si="3"/>
        <v>154092.47368421053</v>
      </c>
      <c r="I10" s="10">
        <f t="shared" si="4"/>
        <v>1571743.2315789473</v>
      </c>
      <c r="J10" s="10">
        <f t="shared" si="5"/>
        <v>1112331</v>
      </c>
      <c r="K10" s="10">
        <v>138693</v>
      </c>
      <c r="L10" s="18">
        <f t="shared" si="6"/>
        <v>0.73937003650350508</v>
      </c>
      <c r="M10" s="10">
        <f t="shared" si="7"/>
        <v>15643.905957787872</v>
      </c>
      <c r="N10" s="9">
        <v>10.199999999999999</v>
      </c>
      <c r="O10" s="9">
        <v>9.11</v>
      </c>
      <c r="P10" s="9">
        <v>9.85</v>
      </c>
      <c r="Q10" s="9">
        <v>11.19</v>
      </c>
      <c r="R10" s="12">
        <v>0.65</v>
      </c>
      <c r="S10" s="12">
        <v>0.66549999999999998</v>
      </c>
      <c r="T10" s="10">
        <f t="shared" si="8"/>
        <v>9741004.1499999985</v>
      </c>
      <c r="U10" s="10">
        <f t="shared" si="9"/>
        <v>13174734.800000001</v>
      </c>
      <c r="V10" s="9">
        <v>27</v>
      </c>
      <c r="W10" s="9">
        <v>9</v>
      </c>
      <c r="X10" s="9">
        <f t="shared" si="10"/>
        <v>18</v>
      </c>
    </row>
    <row r="11" spans="1:24" ht="27.75" customHeight="1" thickTop="1" thickBot="1" x14ac:dyDescent="0.3">
      <c r="A11" s="7" t="s">
        <v>33</v>
      </c>
      <c r="B11" s="8">
        <v>551270</v>
      </c>
      <c r="C11" s="8">
        <f>SUM(C4:C10)</f>
        <v>18418169</v>
      </c>
      <c r="D11" s="8">
        <v>4945153</v>
      </c>
      <c r="E11" s="8">
        <f t="shared" si="0"/>
        <v>13473016</v>
      </c>
      <c r="F11" s="8">
        <f t="shared" si="1"/>
        <v>6139389.666666667</v>
      </c>
      <c r="G11" s="8">
        <f t="shared" si="2"/>
        <v>1194236.666666667</v>
      </c>
      <c r="H11" s="8">
        <f t="shared" si="3"/>
        <v>738120.31578947371</v>
      </c>
      <c r="I11" s="8">
        <f t="shared" si="4"/>
        <v>6067348.9957894748</v>
      </c>
      <c r="J11" s="8">
        <f t="shared" si="5"/>
        <v>4581053.7</v>
      </c>
      <c r="K11" s="8">
        <v>609118.31999999995</v>
      </c>
      <c r="L11" s="13">
        <f t="shared" si="6"/>
        <v>0.81429869781554898</v>
      </c>
      <c r="M11" s="8">
        <f t="shared" si="7"/>
        <v>75704.647773279357</v>
      </c>
      <c r="N11" s="7">
        <v>8.2200000000000006</v>
      </c>
      <c r="O11" s="7">
        <v>8.31</v>
      </c>
      <c r="P11" s="7">
        <v>9.75</v>
      </c>
      <c r="Q11" s="7">
        <v>12.2</v>
      </c>
      <c r="R11" s="13">
        <v>0.68620000000000003</v>
      </c>
      <c r="S11" s="13">
        <v>0.65290000000000004</v>
      </c>
      <c r="T11" s="8">
        <f t="shared" si="8"/>
        <v>41094221.43</v>
      </c>
      <c r="U11" s="8">
        <f t="shared" si="9"/>
        <v>50465783.06000001</v>
      </c>
      <c r="V11" s="7">
        <v>27</v>
      </c>
      <c r="W11" s="7">
        <v>9</v>
      </c>
      <c r="X11" s="7">
        <f t="shared" si="10"/>
        <v>18</v>
      </c>
    </row>
    <row r="12" spans="1:24" ht="15.75" customHeight="1" thickTop="1" x14ac:dyDescent="0.25">
      <c r="A12" s="11" t="s">
        <v>34</v>
      </c>
      <c r="B12" s="10">
        <v>147659</v>
      </c>
      <c r="C12" s="10">
        <v>4296356</v>
      </c>
      <c r="D12" s="10">
        <v>1105765</v>
      </c>
      <c r="E12" s="10">
        <f t="shared" si="0"/>
        <v>3190591</v>
      </c>
      <c r="F12" s="10">
        <f t="shared" si="1"/>
        <v>1432118.6666666667</v>
      </c>
      <c r="G12" s="10">
        <f t="shared" si="2"/>
        <v>326353.66666666674</v>
      </c>
      <c r="H12" s="10">
        <f t="shared" si="3"/>
        <v>175697.36842105264</v>
      </c>
      <c r="I12" s="10">
        <f t="shared" si="4"/>
        <v>723873.15789473685</v>
      </c>
      <c r="J12" s="10">
        <f t="shared" si="5"/>
        <v>722052.51</v>
      </c>
      <c r="K12" s="10">
        <v>134810</v>
      </c>
      <c r="L12" s="18">
        <f t="shared" si="6"/>
        <v>0.91642193774833802</v>
      </c>
      <c r="M12" s="10">
        <f t="shared" si="7"/>
        <v>15972.488038277514</v>
      </c>
      <c r="N12" s="9">
        <v>4.12</v>
      </c>
      <c r="O12" s="9">
        <v>4.8899999999999997</v>
      </c>
      <c r="P12" s="9">
        <v>11</v>
      </c>
      <c r="Q12" s="9">
        <v>10.24</v>
      </c>
      <c r="R12" s="12">
        <v>0.8</v>
      </c>
      <c r="S12" s="12">
        <v>0.79259999999999997</v>
      </c>
      <c r="T12" s="10">
        <f t="shared" si="8"/>
        <v>5407190.8499999996</v>
      </c>
      <c r="U12" s="10">
        <f t="shared" si="9"/>
        <v>5900328.9066666672</v>
      </c>
      <c r="V12" s="9">
        <v>27</v>
      </c>
      <c r="W12" s="9">
        <v>9</v>
      </c>
      <c r="X12" s="9">
        <f t="shared" si="10"/>
        <v>18</v>
      </c>
    </row>
    <row r="13" spans="1:24" ht="14.25" customHeight="1" x14ac:dyDescent="0.25">
      <c r="A13" s="11" t="s">
        <v>35</v>
      </c>
      <c r="B13" s="9"/>
      <c r="C13" s="10"/>
      <c r="D13" s="9"/>
      <c r="E13" s="10"/>
      <c r="F13" s="10"/>
      <c r="G13" s="10"/>
      <c r="H13" s="10"/>
      <c r="I13" s="10"/>
      <c r="J13" s="9"/>
      <c r="K13" s="9"/>
      <c r="L13" s="18"/>
      <c r="M13" s="10"/>
      <c r="N13" s="9"/>
      <c r="O13" s="9"/>
      <c r="P13" s="9"/>
      <c r="Q13" s="9"/>
      <c r="R13" s="12"/>
      <c r="S13" s="12"/>
      <c r="T13" s="9"/>
      <c r="U13" s="10"/>
      <c r="V13" s="9"/>
      <c r="W13" s="9"/>
      <c r="X13" s="9"/>
    </row>
    <row r="14" spans="1:24" x14ac:dyDescent="0.25">
      <c r="C14" s="1"/>
    </row>
    <row r="15" spans="1:24" x14ac:dyDescent="0.25">
      <c r="C15" s="2"/>
    </row>
    <row r="16" spans="1:24" ht="15.75" customHeight="1" thickBot="1" x14ac:dyDescent="0.3">
      <c r="A16" s="6" t="s">
        <v>36</v>
      </c>
    </row>
    <row r="17" spans="1:6" ht="61.5" customHeight="1" thickTop="1" thickBot="1" x14ac:dyDescent="0.3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</row>
    <row r="18" spans="1:6" ht="15.75" customHeight="1" thickTop="1" x14ac:dyDescent="0.25">
      <c r="A18" s="14">
        <f>C11</f>
        <v>18418169</v>
      </c>
      <c r="B18" s="14">
        <f>D11</f>
        <v>4945153</v>
      </c>
      <c r="C18" s="14">
        <f>QUOTIENT(B11,10000)*10000</f>
        <v>550000</v>
      </c>
      <c r="D18" s="14">
        <f t="shared" ref="D18:D23" si="11">C18*$X$11</f>
        <v>9900000</v>
      </c>
      <c r="E18" s="14">
        <f t="shared" ref="E18:E23" si="12">$D$11+D18</f>
        <v>14845153</v>
      </c>
      <c r="F18" s="14">
        <f t="shared" ref="F18:F23" si="13">$C$11-E18</f>
        <v>3573016</v>
      </c>
    </row>
    <row r="19" spans="1:6" x14ac:dyDescent="0.25">
      <c r="A19" s="16" t="s">
        <v>43</v>
      </c>
      <c r="B19" s="15"/>
      <c r="C19" s="14">
        <f>C18+35000</f>
        <v>585000</v>
      </c>
      <c r="D19" s="14">
        <f t="shared" si="11"/>
        <v>10530000</v>
      </c>
      <c r="E19" s="14">
        <f t="shared" si="12"/>
        <v>15475153</v>
      </c>
      <c r="F19" s="14">
        <f t="shared" si="13"/>
        <v>2943016</v>
      </c>
    </row>
    <row r="20" spans="1:6" x14ac:dyDescent="0.25">
      <c r="A20" s="16" t="s">
        <v>43</v>
      </c>
      <c r="B20" s="15"/>
      <c r="C20" s="14">
        <f>C19+35000</f>
        <v>620000</v>
      </c>
      <c r="D20" s="14">
        <f t="shared" si="11"/>
        <v>11160000</v>
      </c>
      <c r="E20" s="14">
        <f t="shared" si="12"/>
        <v>16105153</v>
      </c>
      <c r="F20" s="14">
        <f t="shared" si="13"/>
        <v>2313016</v>
      </c>
    </row>
    <row r="21" spans="1:6" x14ac:dyDescent="0.25">
      <c r="A21" s="16" t="s">
        <v>43</v>
      </c>
      <c r="B21" s="15"/>
      <c r="C21" s="14">
        <f>C20+35000</f>
        <v>655000</v>
      </c>
      <c r="D21" s="14">
        <f t="shared" si="11"/>
        <v>11790000</v>
      </c>
      <c r="E21" s="14">
        <f t="shared" si="12"/>
        <v>16735153</v>
      </c>
      <c r="F21" s="14">
        <f t="shared" si="13"/>
        <v>1683016</v>
      </c>
    </row>
    <row r="22" spans="1:6" x14ac:dyDescent="0.25">
      <c r="A22" s="16" t="s">
        <v>43</v>
      </c>
      <c r="B22" s="15"/>
      <c r="C22" s="14">
        <f>C21+35000</f>
        <v>690000</v>
      </c>
      <c r="D22" s="14">
        <f t="shared" si="11"/>
        <v>12420000</v>
      </c>
      <c r="E22" s="14">
        <f t="shared" si="12"/>
        <v>17365153</v>
      </c>
      <c r="F22" s="14">
        <f t="shared" si="13"/>
        <v>1053016</v>
      </c>
    </row>
    <row r="23" spans="1:6" x14ac:dyDescent="0.25">
      <c r="A23" s="16" t="s">
        <v>43</v>
      </c>
      <c r="B23" s="15"/>
      <c r="C23" s="14">
        <f>C22+35000</f>
        <v>725000</v>
      </c>
      <c r="D23" s="14">
        <f t="shared" si="11"/>
        <v>13050000</v>
      </c>
      <c r="E23" s="14">
        <f t="shared" si="12"/>
        <v>17995153</v>
      </c>
      <c r="F23" s="14">
        <f t="shared" si="13"/>
        <v>423016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2025-05-12T06:51:03Z</dcterms:modified>
</cp:coreProperties>
</file>