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5. May\"/>
    </mc:Choice>
  </mc:AlternateContent>
  <xr:revisionPtr revIDLastSave="0" documentId="13_ncr:1_{684C196F-A341-4993-8EB3-CD20D7A6D197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 s="1"/>
  <c r="E18" i="1" s="1"/>
  <c r="B18" i="1"/>
  <c r="X13" i="1"/>
  <c r="H13" i="1" s="1"/>
  <c r="T13" i="1"/>
  <c r="J13" i="1"/>
  <c r="F13" i="1"/>
  <c r="G13" i="1" s="1"/>
  <c r="E13" i="1"/>
  <c r="X12" i="1"/>
  <c r="T12" i="1"/>
  <c r="J12" i="1"/>
  <c r="F12" i="1"/>
  <c r="G12" i="1" s="1"/>
  <c r="E12" i="1"/>
  <c r="H12" i="1" s="1"/>
  <c r="X11" i="1"/>
  <c r="T11" i="1"/>
  <c r="J11" i="1"/>
  <c r="C11" i="1"/>
  <c r="X10" i="1"/>
  <c r="T10" i="1"/>
  <c r="J10" i="1"/>
  <c r="H10" i="1"/>
  <c r="I10" i="1" s="1"/>
  <c r="F10" i="1"/>
  <c r="G10" i="1" s="1"/>
  <c r="E10" i="1"/>
  <c r="X9" i="1"/>
  <c r="H9" i="1" s="1"/>
  <c r="T9" i="1"/>
  <c r="J9" i="1"/>
  <c r="F9" i="1"/>
  <c r="U9" i="1" s="1"/>
  <c r="L9" i="1" s="1"/>
  <c r="E9" i="1"/>
  <c r="X8" i="1"/>
  <c r="H8" i="1" s="1"/>
  <c r="T8" i="1"/>
  <c r="J8" i="1"/>
  <c r="F8" i="1"/>
  <c r="G8" i="1" s="1"/>
  <c r="E8" i="1"/>
  <c r="X7" i="1"/>
  <c r="T7" i="1"/>
  <c r="J7" i="1"/>
  <c r="F7" i="1"/>
  <c r="G7" i="1" s="1"/>
  <c r="E7" i="1"/>
  <c r="H7" i="1" s="1"/>
  <c r="X6" i="1"/>
  <c r="T6" i="1"/>
  <c r="J6" i="1"/>
  <c r="H6" i="1"/>
  <c r="I6" i="1" s="1"/>
  <c r="F6" i="1"/>
  <c r="G6" i="1" s="1"/>
  <c r="E6" i="1"/>
  <c r="X5" i="1"/>
  <c r="H5" i="1" s="1"/>
  <c r="T5" i="1"/>
  <c r="J5" i="1"/>
  <c r="G5" i="1"/>
  <c r="F5" i="1"/>
  <c r="U5" i="1" s="1"/>
  <c r="L5" i="1" s="1"/>
  <c r="E5" i="1"/>
  <c r="X4" i="1"/>
  <c r="H4" i="1" s="1"/>
  <c r="T4" i="1"/>
  <c r="J4" i="1"/>
  <c r="F4" i="1"/>
  <c r="G4" i="1" s="1"/>
  <c r="E4" i="1"/>
  <c r="B2" i="1"/>
  <c r="G9" i="1" l="1"/>
  <c r="M12" i="1"/>
  <c r="I12" i="1"/>
  <c r="I4" i="1"/>
  <c r="M4" i="1"/>
  <c r="I9" i="1"/>
  <c r="M9" i="1"/>
  <c r="I13" i="1"/>
  <c r="M13" i="1"/>
  <c r="M7" i="1"/>
  <c r="I7" i="1"/>
  <c r="I5" i="1"/>
  <c r="M5" i="1"/>
  <c r="I8" i="1"/>
  <c r="M8" i="1"/>
  <c r="L12" i="1"/>
  <c r="U4" i="1"/>
  <c r="L4" i="1" s="1"/>
  <c r="M6" i="1"/>
  <c r="U8" i="1"/>
  <c r="L8" i="1" s="1"/>
  <c r="M10" i="1"/>
  <c r="U13" i="1"/>
  <c r="L13" i="1" s="1"/>
  <c r="C19" i="1"/>
  <c r="U7" i="1"/>
  <c r="L7" i="1" s="1"/>
  <c r="E11" i="1"/>
  <c r="H11" i="1" s="1"/>
  <c r="U12" i="1"/>
  <c r="U6" i="1"/>
  <c r="L6" i="1" s="1"/>
  <c r="U10" i="1"/>
  <c r="L10" i="1" s="1"/>
  <c r="F11" i="1"/>
  <c r="A18" i="1"/>
  <c r="F18" i="1"/>
  <c r="G11" i="1" l="1"/>
  <c r="U11" i="1"/>
  <c r="L11" i="1" s="1"/>
  <c r="I11" i="1"/>
  <c r="M11" i="1"/>
  <c r="D19" i="1"/>
  <c r="E19" i="1" s="1"/>
  <c r="F19" i="1" s="1"/>
  <c r="C20" i="1"/>
  <c r="D20" i="1" l="1"/>
  <c r="E20" i="1" s="1"/>
  <c r="F20" i="1" s="1"/>
  <c r="C21" i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<sst xmlns="http://schemas.openxmlformats.org/spreadsheetml/2006/main" count="48" uniqueCount="44">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</sst>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/>
  </cellStyleXfs>
  <cellXfs count="18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A5" workbookViewId="0">
      <selection sqref="A1:XFD23"/>
    </sheetView>
  </sheetViews>
  <sheetFormatPr defaultRowHeight="15" x14ac:dyDescent="0.25"/>
  <cols>
    <col min="1" max="1" width="11.5703125" customWidth="1"/>
    <col min="2" max="2" width="10.425781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3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>
        <f ca="1">TODAY() - 1</f>
        <v>45789</v>
      </c>
    </row>
    <row r="3" spans="1:24" ht="76.5" customHeight="1" thickTop="1" thickBot="1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</row>
    <row r="4" spans="1:24" ht="15.75" customHeight="1" thickTop="1" x14ac:dyDescent="0.25">
      <c r="A4" s="11" t="s">
        <v>26</v>
      </c>
      <c r="B4" s="10">
        <v>90100</v>
      </c>
      <c r="C4" s="10">
        <v>4258032</v>
      </c>
      <c r="D4" s="10">
        <v>1012055</v>
      </c>
      <c r="E4" s="10">
        <f t="shared" ref="E4:E13" si="0">C4-D4</f>
        <v>3245977</v>
      </c>
      <c r="F4" s="10">
        <f t="shared" ref="F4:F13" si="1">C4*W4/V4</f>
        <v>1577048.888888889</v>
      </c>
      <c r="G4" s="10">
        <f t="shared" ref="G4:G13" si="2">F4-D4</f>
        <v>564993.88888888899</v>
      </c>
      <c r="H4" s="10">
        <f t="shared" ref="H4:H13" si="3">(E4+B4)/(X4+1)</f>
        <v>185337.61111111112</v>
      </c>
      <c r="I4" s="10">
        <f t="shared" ref="I4:I13" si="4">H4*N4</f>
        <v>1432659.733888889</v>
      </c>
      <c r="J4" s="10">
        <f t="shared" ref="J4:J13" si="5">B4*O4</f>
        <v>718097</v>
      </c>
      <c r="K4" s="10">
        <v>96678</v>
      </c>
      <c r="L4" s="17">
        <f t="shared" ref="L4:L13" si="6">T4/U4</f>
        <v>0.66166442576966866</v>
      </c>
      <c r="M4" s="10">
        <f t="shared" ref="M4:M13" si="7">H4/P4</f>
        <v>18816.001128031588</v>
      </c>
      <c r="N4" s="9">
        <v>7.73</v>
      </c>
      <c r="O4" s="9">
        <v>7.97</v>
      </c>
      <c r="P4" s="9">
        <v>9.85</v>
      </c>
      <c r="Q4" s="9">
        <v>12.7</v>
      </c>
      <c r="R4" s="12">
        <v>0.68</v>
      </c>
      <c r="S4" s="12">
        <v>0.69830000000000003</v>
      </c>
      <c r="T4" s="10">
        <f t="shared" ref="T4:T13" si="8">O4*D4</f>
        <v>8066078.3499999996</v>
      </c>
      <c r="U4" s="10">
        <f t="shared" ref="U4:U13" si="9">N4*F4</f>
        <v>12190587.911111113</v>
      </c>
      <c r="V4" s="9">
        <v>27</v>
      </c>
      <c r="W4" s="9">
        <v>10</v>
      </c>
      <c r="X4" s="9">
        <f t="shared" ref="X4:X13" si="10">V4-W4</f>
        <v>17</v>
      </c>
    </row>
    <row r="5" spans="1:24" x14ac:dyDescent="0.25">
      <c r="A5" s="11" t="s">
        <v>27</v>
      </c>
      <c r="B5" s="10">
        <v>9090</v>
      </c>
      <c r="C5" s="10">
        <v>253849</v>
      </c>
      <c r="D5" s="10">
        <v>84845</v>
      </c>
      <c r="E5" s="10">
        <f t="shared" si="0"/>
        <v>169004</v>
      </c>
      <c r="F5" s="10">
        <f t="shared" si="1"/>
        <v>94018.148148148146</v>
      </c>
      <c r="G5" s="10">
        <f t="shared" si="2"/>
        <v>9173.148148148146</v>
      </c>
      <c r="H5" s="10">
        <f t="shared" si="3"/>
        <v>9894.1111111111113</v>
      </c>
      <c r="I5" s="10">
        <f t="shared" si="4"/>
        <v>65202.19222222222</v>
      </c>
      <c r="J5" s="10">
        <f t="shared" si="5"/>
        <v>63266.400000000001</v>
      </c>
      <c r="K5" s="10">
        <v>10258</v>
      </c>
      <c r="L5" s="17">
        <f t="shared" si="6"/>
        <v>0.9530998172470484</v>
      </c>
      <c r="M5" s="9">
        <f t="shared" si="7"/>
        <v>1004.478285391991</v>
      </c>
      <c r="N5" s="9">
        <v>6.59</v>
      </c>
      <c r="O5" s="9">
        <v>6.96</v>
      </c>
      <c r="P5" s="9">
        <v>9.85</v>
      </c>
      <c r="Q5" s="9">
        <v>10.57</v>
      </c>
      <c r="R5" s="12">
        <v>0.63</v>
      </c>
      <c r="S5" s="12">
        <v>0.58499999999999996</v>
      </c>
      <c r="T5" s="10">
        <f t="shared" si="8"/>
        <v>590521.19999999995</v>
      </c>
      <c r="U5" s="10">
        <f t="shared" si="9"/>
        <v>619579.59629629622</v>
      </c>
      <c r="V5" s="9">
        <v>27</v>
      </c>
      <c r="W5" s="9">
        <v>10</v>
      </c>
      <c r="X5" s="9">
        <f t="shared" si="10"/>
        <v>17</v>
      </c>
    </row>
    <row r="6" spans="1:24" x14ac:dyDescent="0.25">
      <c r="A6" s="11" t="s">
        <v>28</v>
      </c>
      <c r="B6" s="10">
        <v>66834</v>
      </c>
      <c r="C6" s="10">
        <v>2059909</v>
      </c>
      <c r="D6" s="10">
        <v>640883</v>
      </c>
      <c r="E6" s="10">
        <f t="shared" si="0"/>
        <v>1419026</v>
      </c>
      <c r="F6" s="10">
        <f t="shared" si="1"/>
        <v>762929.25925925921</v>
      </c>
      <c r="G6" s="10">
        <f t="shared" si="2"/>
        <v>122046.25925925921</v>
      </c>
      <c r="H6" s="10">
        <f t="shared" si="3"/>
        <v>82547.777777777781</v>
      </c>
      <c r="I6" s="10">
        <f t="shared" si="4"/>
        <v>496112.14444444445</v>
      </c>
      <c r="J6" s="10">
        <f t="shared" si="5"/>
        <v>422390.88</v>
      </c>
      <c r="K6" s="10">
        <v>63715</v>
      </c>
      <c r="L6" s="17">
        <f t="shared" si="6"/>
        <v>0.88335869260799771</v>
      </c>
      <c r="M6" s="10">
        <f t="shared" si="7"/>
        <v>8380.4850535815003</v>
      </c>
      <c r="N6" s="9">
        <v>6.01</v>
      </c>
      <c r="O6" s="9">
        <v>6.32</v>
      </c>
      <c r="P6" s="9">
        <v>9.85</v>
      </c>
      <c r="Q6" s="9">
        <v>12.95</v>
      </c>
      <c r="R6" s="12">
        <v>0.72799999999999998</v>
      </c>
      <c r="S6" s="12">
        <v>0.71760000000000002</v>
      </c>
      <c r="T6" s="10">
        <f t="shared" si="8"/>
        <v>4050380.56</v>
      </c>
      <c r="U6" s="10">
        <f t="shared" si="9"/>
        <v>4585204.8481481476</v>
      </c>
      <c r="V6" s="9">
        <v>27</v>
      </c>
      <c r="W6" s="9">
        <v>10</v>
      </c>
      <c r="X6" s="9">
        <f t="shared" si="10"/>
        <v>17</v>
      </c>
    </row>
    <row r="7" spans="1:24" x14ac:dyDescent="0.25">
      <c r="A7" s="11" t="s">
        <v>29</v>
      </c>
      <c r="B7" s="10">
        <v>81679</v>
      </c>
      <c r="C7" s="10">
        <v>2359653</v>
      </c>
      <c r="D7" s="10">
        <v>814377</v>
      </c>
      <c r="E7" s="10">
        <f t="shared" si="0"/>
        <v>1545276</v>
      </c>
      <c r="F7" s="10">
        <f t="shared" si="1"/>
        <v>873945.5555555555</v>
      </c>
      <c r="G7" s="10">
        <f t="shared" si="2"/>
        <v>59568.555555555504</v>
      </c>
      <c r="H7" s="10">
        <f t="shared" si="3"/>
        <v>90386.388888888891</v>
      </c>
      <c r="I7" s="10">
        <f t="shared" si="4"/>
        <v>942730.03611111105</v>
      </c>
      <c r="J7" s="10">
        <f t="shared" si="5"/>
        <v>864163.82</v>
      </c>
      <c r="K7" s="10">
        <v>93479</v>
      </c>
      <c r="L7" s="17">
        <f t="shared" si="6"/>
        <v>0.94524084725964919</v>
      </c>
      <c r="M7" s="10">
        <f t="shared" si="7"/>
        <v>10121.656090581064</v>
      </c>
      <c r="N7" s="9">
        <v>10.43</v>
      </c>
      <c r="O7" s="9">
        <v>10.58</v>
      </c>
      <c r="P7" s="9">
        <v>8.93</v>
      </c>
      <c r="Q7" s="9">
        <v>13.03</v>
      </c>
      <c r="R7" s="12">
        <v>0.74399999999999999</v>
      </c>
      <c r="S7" s="12">
        <v>0.61309999999999998</v>
      </c>
      <c r="T7" s="10">
        <f t="shared" si="8"/>
        <v>8616108.6600000001</v>
      </c>
      <c r="U7" s="10">
        <f t="shared" si="9"/>
        <v>9115252.1444444433</v>
      </c>
      <c r="V7" s="9">
        <v>27</v>
      </c>
      <c r="W7" s="9">
        <v>10</v>
      </c>
      <c r="X7" s="9">
        <f t="shared" si="10"/>
        <v>17</v>
      </c>
    </row>
    <row r="8" spans="1:24" x14ac:dyDescent="0.25">
      <c r="A8" s="11" t="s">
        <v>30</v>
      </c>
      <c r="B8" s="10">
        <v>79495</v>
      </c>
      <c r="C8" s="10">
        <v>2139662</v>
      </c>
      <c r="D8" s="10">
        <v>672984</v>
      </c>
      <c r="E8" s="10">
        <f t="shared" si="0"/>
        <v>1466678</v>
      </c>
      <c r="F8" s="10">
        <f t="shared" si="1"/>
        <v>792467.40740740742</v>
      </c>
      <c r="G8" s="10">
        <f t="shared" si="2"/>
        <v>119483.40740740742</v>
      </c>
      <c r="H8" s="10">
        <f t="shared" si="3"/>
        <v>85898.5</v>
      </c>
      <c r="I8" s="10">
        <f t="shared" si="4"/>
        <v>759342.74</v>
      </c>
      <c r="J8" s="10">
        <f t="shared" si="5"/>
        <v>719429.75</v>
      </c>
      <c r="K8" s="10">
        <v>84912</v>
      </c>
      <c r="L8" s="17">
        <f t="shared" si="6"/>
        <v>0.86940001573640524</v>
      </c>
      <c r="M8" s="10">
        <f t="shared" si="7"/>
        <v>8720.6598984771572</v>
      </c>
      <c r="N8" s="9">
        <v>8.84</v>
      </c>
      <c r="O8" s="9">
        <v>9.0500000000000007</v>
      </c>
      <c r="P8" s="9">
        <v>9.85</v>
      </c>
      <c r="Q8" s="9">
        <v>11.07</v>
      </c>
      <c r="R8" s="12">
        <v>0.68</v>
      </c>
      <c r="S8" s="12">
        <v>0.62919999999999998</v>
      </c>
      <c r="T8" s="10">
        <f t="shared" si="8"/>
        <v>6090505.2000000002</v>
      </c>
      <c r="U8" s="10">
        <f t="shared" si="9"/>
        <v>7005411.8814814817</v>
      </c>
      <c r="V8" s="9">
        <v>27</v>
      </c>
      <c r="W8" s="9">
        <v>10</v>
      </c>
      <c r="X8" s="9">
        <f t="shared" si="10"/>
        <v>17</v>
      </c>
    </row>
    <row r="9" spans="1:24" x14ac:dyDescent="0.25">
      <c r="A9" s="11" t="s">
        <v>31</v>
      </c>
      <c r="B9" s="10">
        <v>101909</v>
      </c>
      <c r="C9" s="10">
        <v>2926896</v>
      </c>
      <c r="D9" s="10">
        <v>1085523</v>
      </c>
      <c r="E9" s="10">
        <f t="shared" si="0"/>
        <v>1841373</v>
      </c>
      <c r="F9" s="10">
        <f t="shared" si="1"/>
        <v>1084035.5555555555</v>
      </c>
      <c r="G9" s="10">
        <f t="shared" si="2"/>
        <v>-1487.4444444444962</v>
      </c>
      <c r="H9" s="10">
        <f t="shared" si="3"/>
        <v>107960.11111111111</v>
      </c>
      <c r="I9" s="10">
        <f t="shared" si="4"/>
        <v>782710.8055555555</v>
      </c>
      <c r="J9" s="10">
        <f t="shared" si="5"/>
        <v>694000.28999999992</v>
      </c>
      <c r="K9" s="10">
        <v>119236</v>
      </c>
      <c r="L9" s="17">
        <f t="shared" si="6"/>
        <v>0.94059920656912477</v>
      </c>
      <c r="M9" s="10">
        <f t="shared" si="7"/>
        <v>10960.417371686408</v>
      </c>
      <c r="N9" s="9">
        <v>7.25</v>
      </c>
      <c r="O9" s="9">
        <v>6.81</v>
      </c>
      <c r="P9" s="9">
        <v>9.85</v>
      </c>
      <c r="Q9" s="9">
        <v>12.79</v>
      </c>
      <c r="R9" s="12">
        <v>0.68</v>
      </c>
      <c r="S9" s="12">
        <v>0.64049999999999996</v>
      </c>
      <c r="T9" s="10">
        <f t="shared" si="8"/>
        <v>7392411.6299999999</v>
      </c>
      <c r="U9" s="10">
        <f t="shared" si="9"/>
        <v>7859257.7777777771</v>
      </c>
      <c r="V9" s="9">
        <v>27</v>
      </c>
      <c r="W9" s="9">
        <v>10</v>
      </c>
      <c r="X9" s="9">
        <f t="shared" si="10"/>
        <v>17</v>
      </c>
    </row>
    <row r="10" spans="1:24" ht="14.25" customHeight="1" thickBot="1" x14ac:dyDescent="0.3">
      <c r="A10" s="11" t="s">
        <v>32</v>
      </c>
      <c r="B10" s="10">
        <v>119692</v>
      </c>
      <c r="C10" s="10">
        <v>3850816</v>
      </c>
      <c r="D10" s="10">
        <v>1188957</v>
      </c>
      <c r="E10" s="10">
        <f t="shared" si="0"/>
        <v>2661859</v>
      </c>
      <c r="F10" s="10">
        <f t="shared" si="1"/>
        <v>1426228.1481481481</v>
      </c>
      <c r="G10" s="10">
        <f t="shared" si="2"/>
        <v>237271.14814814809</v>
      </c>
      <c r="H10" s="10">
        <f t="shared" si="3"/>
        <v>154530.61111111112</v>
      </c>
      <c r="I10" s="10">
        <f t="shared" si="4"/>
        <v>1576212.2333333334</v>
      </c>
      <c r="J10" s="10">
        <f t="shared" si="5"/>
        <v>1092787.9600000002</v>
      </c>
      <c r="K10" s="10">
        <v>133468</v>
      </c>
      <c r="L10" s="17">
        <f t="shared" si="6"/>
        <v>0.74618712356336037</v>
      </c>
      <c r="M10" s="10">
        <f t="shared" si="7"/>
        <v>15688.386914833618</v>
      </c>
      <c r="N10" s="9">
        <v>10.199999999999999</v>
      </c>
      <c r="O10" s="9">
        <v>9.1300000000000008</v>
      </c>
      <c r="P10" s="9">
        <v>9.85</v>
      </c>
      <c r="Q10" s="9">
        <v>11.2</v>
      </c>
      <c r="R10" s="12">
        <v>0.65</v>
      </c>
      <c r="S10" s="12">
        <v>0.66459999999999997</v>
      </c>
      <c r="T10" s="10">
        <f t="shared" si="8"/>
        <v>10855177.41</v>
      </c>
      <c r="U10" s="10">
        <f t="shared" si="9"/>
        <v>14547527.11111111</v>
      </c>
      <c r="V10" s="9">
        <v>27</v>
      </c>
      <c r="W10" s="9">
        <v>10</v>
      </c>
      <c r="X10" s="9">
        <f t="shared" si="10"/>
        <v>17</v>
      </c>
    </row>
    <row r="11" spans="1:24" ht="27.75" customHeight="1" thickTop="1" thickBot="1" x14ac:dyDescent="0.3">
      <c r="A11" s="7" t="s">
        <v>33</v>
      </c>
      <c r="B11" s="8">
        <v>548799</v>
      </c>
      <c r="C11" s="8">
        <f>SUM(C4:C10)</f>
        <v>17848817</v>
      </c>
      <c r="D11" s="8">
        <v>5499624</v>
      </c>
      <c r="E11" s="8">
        <f t="shared" si="0"/>
        <v>12349193</v>
      </c>
      <c r="F11" s="8">
        <f t="shared" si="1"/>
        <v>6610672.9629629627</v>
      </c>
      <c r="G11" s="8">
        <f t="shared" si="2"/>
        <v>1111048.9629629627</v>
      </c>
      <c r="H11" s="8">
        <f t="shared" si="3"/>
        <v>716555.11111111112</v>
      </c>
      <c r="I11" s="8">
        <f t="shared" si="4"/>
        <v>5890083.0133333337</v>
      </c>
      <c r="J11" s="8">
        <f t="shared" si="5"/>
        <v>4555031.7</v>
      </c>
      <c r="K11" s="8">
        <v>601745.16</v>
      </c>
      <c r="L11" s="13">
        <f t="shared" si="6"/>
        <v>0.84002768738977407</v>
      </c>
      <c r="M11" s="8">
        <f t="shared" si="7"/>
        <v>73492.831908831911</v>
      </c>
      <c r="N11" s="7">
        <v>8.2200000000000006</v>
      </c>
      <c r="O11" s="7">
        <v>8.3000000000000007</v>
      </c>
      <c r="P11" s="7">
        <v>9.75</v>
      </c>
      <c r="Q11" s="7">
        <v>12.19</v>
      </c>
      <c r="R11" s="13">
        <v>0.68620000000000003</v>
      </c>
      <c r="S11" s="13">
        <v>0.65400000000000003</v>
      </c>
      <c r="T11" s="8">
        <f t="shared" si="8"/>
        <v>45646879.200000003</v>
      </c>
      <c r="U11" s="8">
        <f t="shared" si="9"/>
        <v>54339731.755555555</v>
      </c>
      <c r="V11" s="7">
        <v>27</v>
      </c>
      <c r="W11" s="7">
        <v>10</v>
      </c>
      <c r="X11" s="7">
        <f t="shared" si="10"/>
        <v>17</v>
      </c>
    </row>
    <row r="12" spans="1:24" ht="15.75" customHeight="1" thickTop="1" x14ac:dyDescent="0.25">
      <c r="A12" s="11" t="s">
        <v>34</v>
      </c>
      <c r="B12" s="10">
        <v>151539</v>
      </c>
      <c r="C12" s="10">
        <v>4329238</v>
      </c>
      <c r="D12" s="10">
        <v>1258874</v>
      </c>
      <c r="E12" s="10">
        <f t="shared" si="0"/>
        <v>3070364</v>
      </c>
      <c r="F12" s="10">
        <f t="shared" si="1"/>
        <v>1443079.3333333333</v>
      </c>
      <c r="G12" s="10">
        <f t="shared" si="2"/>
        <v>184205.33333333326</v>
      </c>
      <c r="H12" s="10">
        <f t="shared" si="3"/>
        <v>169573.84210526315</v>
      </c>
      <c r="I12" s="10">
        <f t="shared" si="4"/>
        <v>698644.22947368422</v>
      </c>
      <c r="J12" s="10">
        <f t="shared" si="5"/>
        <v>747087.2699999999</v>
      </c>
      <c r="K12" s="10">
        <v>137694</v>
      </c>
      <c r="L12" s="17">
        <f t="shared" si="6"/>
        <v>1.0438588080504239</v>
      </c>
      <c r="M12" s="10">
        <f t="shared" si="7"/>
        <v>15415.803827751195</v>
      </c>
      <c r="N12" s="9">
        <v>4.12</v>
      </c>
      <c r="O12" s="9">
        <v>4.93</v>
      </c>
      <c r="P12" s="9">
        <v>11</v>
      </c>
      <c r="Q12" s="9">
        <v>10.34</v>
      </c>
      <c r="R12" s="12">
        <v>0.8</v>
      </c>
      <c r="S12" s="12">
        <v>0.79190000000000005</v>
      </c>
      <c r="T12" s="10">
        <f t="shared" si="8"/>
        <v>6206248.8199999994</v>
      </c>
      <c r="U12" s="10">
        <f t="shared" si="9"/>
        <v>5945486.8533333335</v>
      </c>
      <c r="V12" s="9">
        <v>27</v>
      </c>
      <c r="W12" s="9">
        <v>9</v>
      </c>
      <c r="X12" s="9">
        <f t="shared" si="10"/>
        <v>18</v>
      </c>
    </row>
    <row r="13" spans="1:24" ht="14.25" customHeight="1" x14ac:dyDescent="0.25">
      <c r="A13" s="11" t="s">
        <v>35</v>
      </c>
      <c r="B13" s="9">
        <v>24260</v>
      </c>
      <c r="C13" s="10">
        <v>800312</v>
      </c>
      <c r="D13" s="9">
        <v>1258915</v>
      </c>
      <c r="E13" s="10">
        <f t="shared" si="0"/>
        <v>-458603</v>
      </c>
      <c r="F13" s="10">
        <f t="shared" si="1"/>
        <v>296411.85185185185</v>
      </c>
      <c r="G13" s="10">
        <f t="shared" si="2"/>
        <v>-962503.14814814809</v>
      </c>
      <c r="H13" s="10">
        <f t="shared" si="3"/>
        <v>-24130.166666666668</v>
      </c>
      <c r="I13" s="10">
        <f t="shared" si="4"/>
        <v>-108585.75</v>
      </c>
      <c r="J13" s="9">
        <f t="shared" si="5"/>
        <v>0</v>
      </c>
      <c r="K13" s="9"/>
      <c r="L13" s="17">
        <f t="shared" si="6"/>
        <v>0</v>
      </c>
      <c r="M13" s="10">
        <f t="shared" si="7"/>
        <v>-2449.7631133671744</v>
      </c>
      <c r="N13" s="9">
        <v>4.5</v>
      </c>
      <c r="O13" s="9"/>
      <c r="P13" s="9">
        <v>9.85</v>
      </c>
      <c r="Q13" s="9">
        <v>9.5</v>
      </c>
      <c r="R13" s="12">
        <v>0.65</v>
      </c>
      <c r="S13" s="12"/>
      <c r="T13" s="9">
        <f t="shared" si="8"/>
        <v>0</v>
      </c>
      <c r="U13" s="10">
        <f t="shared" si="9"/>
        <v>1333853.3333333333</v>
      </c>
      <c r="V13" s="9">
        <v>27</v>
      </c>
      <c r="W13" s="9">
        <v>10</v>
      </c>
      <c r="X13" s="9">
        <f t="shared" si="10"/>
        <v>17</v>
      </c>
    </row>
    <row r="14" spans="1:24" x14ac:dyDescent="0.25">
      <c r="C14" s="1"/>
    </row>
    <row r="15" spans="1:24" x14ac:dyDescent="0.25">
      <c r="C15" s="2"/>
      <c r="D15" s="2"/>
      <c r="E15" s="2"/>
      <c r="F15" s="1"/>
    </row>
    <row r="16" spans="1:24" ht="15.75" customHeight="1" thickBot="1" x14ac:dyDescent="0.3">
      <c r="A16" s="6" t="s">
        <v>36</v>
      </c>
    </row>
    <row r="17" spans="1:6" ht="61.5" customHeight="1" thickTop="1" thickBot="1" x14ac:dyDescent="0.3">
      <c r="A17" s="7" t="s">
        <v>37</v>
      </c>
      <c r="B17" s="7" t="s">
        <v>38</v>
      </c>
      <c r="C17" s="7" t="s">
        <v>39</v>
      </c>
      <c r="D17" s="7" t="s">
        <v>40</v>
      </c>
      <c r="E17" s="7" t="s">
        <v>41</v>
      </c>
      <c r="F17" s="7" t="s">
        <v>42</v>
      </c>
    </row>
    <row r="18" spans="1:6" ht="15.75" customHeight="1" thickTop="1" x14ac:dyDescent="0.25">
      <c r="A18" s="14">
        <f>C11</f>
        <v>17848817</v>
      </c>
      <c r="B18" s="14">
        <f>D11</f>
        <v>5499624</v>
      </c>
      <c r="C18" s="14">
        <f>QUOTIENT(B11,10000)*10000</f>
        <v>540000</v>
      </c>
      <c r="D18" s="14">
        <f t="shared" ref="D18:D23" si="11">C18*$X$11</f>
        <v>9180000</v>
      </c>
      <c r="E18" s="14">
        <f t="shared" ref="E18:E23" si="12">$D$11+D18</f>
        <v>14679624</v>
      </c>
      <c r="F18" s="14">
        <f t="shared" ref="F18:F23" si="13">$C$11-E18</f>
        <v>3169193</v>
      </c>
    </row>
    <row r="19" spans="1:6" x14ac:dyDescent="0.25">
      <c r="A19" s="16" t="s">
        <v>43</v>
      </c>
      <c r="B19" s="15"/>
      <c r="C19" s="14">
        <f>C18+35000</f>
        <v>575000</v>
      </c>
      <c r="D19" s="14">
        <f t="shared" si="11"/>
        <v>9775000</v>
      </c>
      <c r="E19" s="14">
        <f t="shared" si="12"/>
        <v>15274624</v>
      </c>
      <c r="F19" s="14">
        <f t="shared" si="13"/>
        <v>2574193</v>
      </c>
    </row>
    <row r="20" spans="1:6" x14ac:dyDescent="0.25">
      <c r="A20" s="16" t="s">
        <v>43</v>
      </c>
      <c r="B20" s="15"/>
      <c r="C20" s="14">
        <f>C19+35000</f>
        <v>610000</v>
      </c>
      <c r="D20" s="14">
        <f t="shared" si="11"/>
        <v>10370000</v>
      </c>
      <c r="E20" s="14">
        <f t="shared" si="12"/>
        <v>15869624</v>
      </c>
      <c r="F20" s="14">
        <f t="shared" si="13"/>
        <v>1979193</v>
      </c>
    </row>
    <row r="21" spans="1:6" x14ac:dyDescent="0.25">
      <c r="A21" s="16" t="s">
        <v>43</v>
      </c>
      <c r="B21" s="15"/>
      <c r="C21" s="14">
        <f>C20+35000</f>
        <v>645000</v>
      </c>
      <c r="D21" s="14">
        <f t="shared" si="11"/>
        <v>10965000</v>
      </c>
      <c r="E21" s="14">
        <f t="shared" si="12"/>
        <v>16464624</v>
      </c>
      <c r="F21" s="14">
        <f t="shared" si="13"/>
        <v>1384193</v>
      </c>
    </row>
    <row r="22" spans="1:6" x14ac:dyDescent="0.25">
      <c r="A22" s="16" t="s">
        <v>43</v>
      </c>
      <c r="B22" s="15"/>
      <c r="C22" s="14">
        <f>C21+35000</f>
        <v>680000</v>
      </c>
      <c r="D22" s="14">
        <f t="shared" si="11"/>
        <v>11560000</v>
      </c>
      <c r="E22" s="14">
        <f t="shared" si="12"/>
        <v>17059624</v>
      </c>
      <c r="F22" s="14">
        <f t="shared" si="13"/>
        <v>789193</v>
      </c>
    </row>
    <row r="23" spans="1:6" x14ac:dyDescent="0.25">
      <c r="A23" s="16" t="s">
        <v>43</v>
      </c>
      <c r="B23" s="15"/>
      <c r="C23" s="14">
        <f>C22+35000</f>
        <v>715000</v>
      </c>
      <c r="D23" s="14">
        <f t="shared" si="11"/>
        <v>12155000</v>
      </c>
      <c r="E23" s="14">
        <f t="shared" si="12"/>
        <v>17654624</v>
      </c>
      <c r="F23" s="14">
        <f t="shared" si="13"/>
        <v>194193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2025-05-13T06:17:47Z</dcterms:modified>
</cp:coreProperties>
</file>