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5. May\"/>
    </mc:Choice>
  </mc:AlternateContent>
  <xr:revisionPtr revIDLastSave="0" documentId="13_ncr:1_{54C67856-3A43-4441-A5DB-82F846CAC6A1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 s="1"/>
  <c r="E18" i="1" s="1"/>
  <c r="B18" i="1"/>
  <c r="X13" i="1"/>
  <c r="T13" i="1"/>
  <c r="J13" i="1"/>
  <c r="F13" i="1"/>
  <c r="G13" i="1" s="1"/>
  <c r="E13" i="1"/>
  <c r="X12" i="1"/>
  <c r="T12" i="1"/>
  <c r="J12" i="1"/>
  <c r="F12" i="1"/>
  <c r="U12" i="1" s="1"/>
  <c r="L12" i="1" s="1"/>
  <c r="E12" i="1"/>
  <c r="X11" i="1"/>
  <c r="T11" i="1"/>
  <c r="J11" i="1"/>
  <c r="C11" i="1"/>
  <c r="X10" i="1"/>
  <c r="T10" i="1"/>
  <c r="J10" i="1"/>
  <c r="H10" i="1"/>
  <c r="I10" i="1" s="1"/>
  <c r="F10" i="1"/>
  <c r="G10" i="1" s="1"/>
  <c r="E10" i="1"/>
  <c r="X9" i="1"/>
  <c r="T9" i="1"/>
  <c r="J9" i="1"/>
  <c r="G9" i="1"/>
  <c r="F9" i="1"/>
  <c r="U9" i="1" s="1"/>
  <c r="L9" i="1" s="1"/>
  <c r="E9" i="1"/>
  <c r="H9" i="1" s="1"/>
  <c r="X8" i="1"/>
  <c r="H8" i="1" s="1"/>
  <c r="I8" i="1" s="1"/>
  <c r="T8" i="1"/>
  <c r="J8" i="1"/>
  <c r="F8" i="1"/>
  <c r="G8" i="1" s="1"/>
  <c r="E8" i="1"/>
  <c r="X7" i="1"/>
  <c r="T7" i="1"/>
  <c r="J7" i="1"/>
  <c r="G7" i="1"/>
  <c r="F7" i="1"/>
  <c r="U7" i="1" s="1"/>
  <c r="E7" i="1"/>
  <c r="H7" i="1" s="1"/>
  <c r="X6" i="1"/>
  <c r="T6" i="1"/>
  <c r="J6" i="1"/>
  <c r="H6" i="1"/>
  <c r="I6" i="1" s="1"/>
  <c r="F6" i="1"/>
  <c r="G6" i="1" s="1"/>
  <c r="E6" i="1"/>
  <c r="X5" i="1"/>
  <c r="T5" i="1"/>
  <c r="J5" i="1"/>
  <c r="G5" i="1"/>
  <c r="F5" i="1"/>
  <c r="U5" i="1" s="1"/>
  <c r="L5" i="1" s="1"/>
  <c r="E5" i="1"/>
  <c r="H5" i="1" s="1"/>
  <c r="X4" i="1"/>
  <c r="T4" i="1"/>
  <c r="J4" i="1"/>
  <c r="H4" i="1"/>
  <c r="I4" i="1" s="1"/>
  <c r="F4" i="1"/>
  <c r="G4" i="1" s="1"/>
  <c r="E4" i="1"/>
  <c r="B2" i="1"/>
  <c r="G12" i="1" l="1"/>
  <c r="H12" i="1"/>
  <c r="H13" i="1"/>
  <c r="I13" i="1"/>
  <c r="M13" i="1"/>
  <c r="I5" i="1"/>
  <c r="M5" i="1"/>
  <c r="M7" i="1"/>
  <c r="I7" i="1"/>
  <c r="L7" i="1"/>
  <c r="I9" i="1"/>
  <c r="M9" i="1"/>
  <c r="M12" i="1"/>
  <c r="I12" i="1"/>
  <c r="U8" i="1"/>
  <c r="L8" i="1" s="1"/>
  <c r="C19" i="1"/>
  <c r="U4" i="1"/>
  <c r="L4" i="1" s="1"/>
  <c r="M6" i="1"/>
  <c r="M10" i="1"/>
  <c r="U13" i="1"/>
  <c r="L13" i="1" s="1"/>
  <c r="E11" i="1"/>
  <c r="H11" i="1" s="1"/>
  <c r="A18" i="1"/>
  <c r="M4" i="1"/>
  <c r="U6" i="1"/>
  <c r="L6" i="1" s="1"/>
  <c r="M8" i="1"/>
  <c r="U10" i="1"/>
  <c r="L10" i="1" s="1"/>
  <c r="F11" i="1"/>
  <c r="F18" i="1"/>
  <c r="I11" i="1" l="1"/>
  <c r="M11" i="1"/>
  <c r="G11" i="1"/>
  <c r="U11" i="1"/>
  <c r="L11" i="1" s="1"/>
  <c r="D19" i="1"/>
  <c r="E19" i="1" s="1"/>
  <c r="F19" i="1" s="1"/>
  <c r="C20" i="1"/>
  <c r="D20" i="1" l="1"/>
  <c r="E20" i="1" s="1"/>
  <c r="F20" i="1" s="1"/>
  <c r="C21" i="1"/>
  <c r="D21" i="1" l="1"/>
  <c r="E21" i="1" s="1"/>
  <c r="F21" i="1" s="1"/>
  <c r="C22" i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<sst xmlns="http://schemas.openxmlformats.org/spreadsheetml/2006/main" count="48" uniqueCount="44">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</sst>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1" fillId="0" borderId="0"/>
  </cellStyleXfs>
  <cellXfs count="18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A5" workbookViewId="0">
      <selection sqref="A1:XFD23"/>
    </sheetView>
  </sheetViews>
  <sheetFormatPr defaultRowHeight="15" x14ac:dyDescent="0.25"/>
  <cols>
    <col min="1" max="1" width="11.5703125" customWidth="1"/>
    <col min="2" max="2" width="10.425781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3" customWidth="1"/>
    <col min="20" max="20" width="11.42578125" customWidth="1"/>
    <col min="21" max="21" width="13" customWidth="1"/>
  </cols>
  <sheetData>
    <row r="1" spans="1:24" ht="21" customHeight="1" x14ac:dyDescent="0.35">
      <c r="A1" s="3" t="s">
        <v>0</v>
      </c>
    </row>
    <row r="2" spans="1:24" ht="15.75" customHeight="1" thickBot="1" x14ac:dyDescent="0.3">
      <c r="A2" s="4" t="s">
        <v>1</v>
      </c>
      <c r="B2" s="5">
        <f ca="1">TODAY() - 1</f>
        <v>45795</v>
      </c>
    </row>
    <row r="3" spans="1:24" ht="76.5" customHeight="1" thickTop="1" thickBot="1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</row>
    <row r="4" spans="1:24" ht="15.75" customHeight="1" thickTop="1" x14ac:dyDescent="0.25">
      <c r="A4" s="11" t="s">
        <v>26</v>
      </c>
      <c r="B4" s="10">
        <v>102260</v>
      </c>
      <c r="C4" s="10">
        <v>4258032</v>
      </c>
      <c r="D4" s="10">
        <v>1527344</v>
      </c>
      <c r="E4" s="10">
        <f t="shared" ref="E4:E13" si="0">C4-D4</f>
        <v>2730688</v>
      </c>
      <c r="F4" s="10">
        <f t="shared" ref="F4:F13" si="1">C4*W4/V4</f>
        <v>2365573.3333333335</v>
      </c>
      <c r="G4" s="10">
        <f t="shared" ref="G4:G13" si="2">F4-D4</f>
        <v>838229.33333333349</v>
      </c>
      <c r="H4" s="10">
        <f t="shared" ref="H4:H13" si="3">(E4+B4)/(X4+1)</f>
        <v>217919.07692307694</v>
      </c>
      <c r="I4" s="10">
        <f t="shared" ref="I4:I13" si="4">H4*N4</f>
        <v>1684514.4646153848</v>
      </c>
      <c r="J4" s="10">
        <f t="shared" ref="J4:J13" si="5">B4*O4</f>
        <v>809899.2</v>
      </c>
      <c r="K4" s="10">
        <v>105617</v>
      </c>
      <c r="L4" s="17">
        <f t="shared" ref="L4:L13" si="6">T4/U4</f>
        <v>0.66152480740077546</v>
      </c>
      <c r="M4" s="10">
        <f t="shared" ref="M4:M13" si="7">H4/P4</f>
        <v>22123.764154627101</v>
      </c>
      <c r="N4" s="9">
        <v>7.73</v>
      </c>
      <c r="O4" s="9">
        <v>7.92</v>
      </c>
      <c r="P4" s="9">
        <v>9.85</v>
      </c>
      <c r="Q4" s="9">
        <v>12.72</v>
      </c>
      <c r="R4" s="12">
        <v>0.68</v>
      </c>
      <c r="S4" s="12">
        <v>0.69469999999999998</v>
      </c>
      <c r="T4" s="10">
        <f t="shared" ref="T4:T13" si="8">O4*D4</f>
        <v>12096564.48</v>
      </c>
      <c r="U4" s="10">
        <f t="shared" ref="U4:U13" si="9">N4*F4</f>
        <v>18285881.866666667</v>
      </c>
      <c r="V4" s="9">
        <v>27</v>
      </c>
      <c r="W4" s="9">
        <v>15</v>
      </c>
      <c r="X4" s="9">
        <f t="shared" ref="X4:X13" si="10">V4-W4</f>
        <v>12</v>
      </c>
    </row>
    <row r="5" spans="1:24" x14ac:dyDescent="0.25">
      <c r="A5" s="11" t="s">
        <v>27</v>
      </c>
      <c r="B5" s="10">
        <v>10930</v>
      </c>
      <c r="C5" s="10">
        <v>253849</v>
      </c>
      <c r="D5" s="10">
        <v>135355</v>
      </c>
      <c r="E5" s="10">
        <f t="shared" si="0"/>
        <v>118494</v>
      </c>
      <c r="F5" s="10">
        <f t="shared" si="1"/>
        <v>141027.22222222222</v>
      </c>
      <c r="G5" s="10">
        <f t="shared" si="2"/>
        <v>5672.222222222219</v>
      </c>
      <c r="H5" s="10">
        <f t="shared" si="3"/>
        <v>9955.6923076923085</v>
      </c>
      <c r="I5" s="10">
        <f t="shared" si="4"/>
        <v>65608.012307692305</v>
      </c>
      <c r="J5" s="10">
        <f t="shared" si="5"/>
        <v>75744.899999999994</v>
      </c>
      <c r="K5" s="10">
        <v>13567</v>
      </c>
      <c r="L5" s="17">
        <f t="shared" si="6"/>
        <v>1.0092974393252112</v>
      </c>
      <c r="M5" s="9">
        <f t="shared" si="7"/>
        <v>1010.7301835220618</v>
      </c>
      <c r="N5" s="9">
        <v>6.59</v>
      </c>
      <c r="O5" s="9">
        <v>6.93</v>
      </c>
      <c r="P5" s="9">
        <v>9.85</v>
      </c>
      <c r="Q5" s="9">
        <v>10.66</v>
      </c>
      <c r="R5" s="12">
        <v>0.63</v>
      </c>
      <c r="S5" s="12">
        <v>0.59550000000000003</v>
      </c>
      <c r="T5" s="10">
        <f t="shared" si="8"/>
        <v>938010.14999999991</v>
      </c>
      <c r="U5" s="10">
        <f t="shared" si="9"/>
        <v>929369.39444444445</v>
      </c>
      <c r="V5" s="9">
        <v>27</v>
      </c>
      <c r="W5" s="9">
        <v>15</v>
      </c>
      <c r="X5" s="9">
        <f t="shared" si="10"/>
        <v>12</v>
      </c>
    </row>
    <row r="6" spans="1:24" x14ac:dyDescent="0.25">
      <c r="A6" s="11" t="s">
        <v>28</v>
      </c>
      <c r="B6" s="10">
        <v>67397</v>
      </c>
      <c r="C6" s="10">
        <v>2059909</v>
      </c>
      <c r="D6" s="10">
        <v>1007359</v>
      </c>
      <c r="E6" s="10">
        <f t="shared" si="0"/>
        <v>1052550</v>
      </c>
      <c r="F6" s="10">
        <f t="shared" si="1"/>
        <v>1144393.888888889</v>
      </c>
      <c r="G6" s="10">
        <f t="shared" si="2"/>
        <v>137034.88888888899</v>
      </c>
      <c r="H6" s="10">
        <f t="shared" si="3"/>
        <v>86149.769230769234</v>
      </c>
      <c r="I6" s="10">
        <f t="shared" si="4"/>
        <v>517760.11307692307</v>
      </c>
      <c r="J6" s="10">
        <f t="shared" si="5"/>
        <v>413817.57999999996</v>
      </c>
      <c r="K6" s="10">
        <v>66672</v>
      </c>
      <c r="L6" s="17">
        <f t="shared" si="6"/>
        <v>0.89929595511936522</v>
      </c>
      <c r="M6" s="10">
        <f t="shared" si="7"/>
        <v>8746.1694650527152</v>
      </c>
      <c r="N6" s="9">
        <v>6.01</v>
      </c>
      <c r="O6" s="9">
        <v>6.14</v>
      </c>
      <c r="P6" s="9">
        <v>9.85</v>
      </c>
      <c r="Q6" s="9">
        <v>12.86</v>
      </c>
      <c r="R6" s="12">
        <v>0.72799999999999998</v>
      </c>
      <c r="S6" s="12">
        <v>0.71560000000000001</v>
      </c>
      <c r="T6" s="10">
        <f t="shared" si="8"/>
        <v>6185184.2599999998</v>
      </c>
      <c r="U6" s="10">
        <f t="shared" si="9"/>
        <v>6877807.2722222228</v>
      </c>
      <c r="V6" s="9">
        <v>27</v>
      </c>
      <c r="W6" s="9">
        <v>15</v>
      </c>
      <c r="X6" s="9">
        <f t="shared" si="10"/>
        <v>12</v>
      </c>
    </row>
    <row r="7" spans="1:24" x14ac:dyDescent="0.25">
      <c r="A7" s="11" t="s">
        <v>29</v>
      </c>
      <c r="B7" s="10">
        <v>88343</v>
      </c>
      <c r="C7" s="10">
        <v>2359653</v>
      </c>
      <c r="D7" s="10">
        <v>1275738</v>
      </c>
      <c r="E7" s="10">
        <f t="shared" si="0"/>
        <v>1083915</v>
      </c>
      <c r="F7" s="10">
        <f t="shared" si="1"/>
        <v>1310918.3333333333</v>
      </c>
      <c r="G7" s="10">
        <f t="shared" si="2"/>
        <v>35180.333333333256</v>
      </c>
      <c r="H7" s="10">
        <f t="shared" si="3"/>
        <v>90173.692307692312</v>
      </c>
      <c r="I7" s="10">
        <f t="shared" si="4"/>
        <v>940511.61076923076</v>
      </c>
      <c r="J7" s="10">
        <f t="shared" si="5"/>
        <v>908166.03999999992</v>
      </c>
      <c r="K7" s="10">
        <v>108143</v>
      </c>
      <c r="L7" s="17">
        <f t="shared" si="6"/>
        <v>0.95916795514304132</v>
      </c>
      <c r="M7" s="10">
        <f t="shared" si="7"/>
        <v>10097.837884400034</v>
      </c>
      <c r="N7" s="9">
        <v>10.43</v>
      </c>
      <c r="O7" s="9">
        <v>10.28</v>
      </c>
      <c r="P7" s="9">
        <v>8.93</v>
      </c>
      <c r="Q7" s="9">
        <v>13.48</v>
      </c>
      <c r="R7" s="12">
        <v>0.74399999999999999</v>
      </c>
      <c r="S7" s="12">
        <v>0.60209999999999997</v>
      </c>
      <c r="T7" s="10">
        <f t="shared" si="8"/>
        <v>13114586.639999999</v>
      </c>
      <c r="U7" s="10">
        <f t="shared" si="9"/>
        <v>13672878.216666665</v>
      </c>
      <c r="V7" s="9">
        <v>27</v>
      </c>
      <c r="W7" s="9">
        <v>15</v>
      </c>
      <c r="X7" s="9">
        <f t="shared" si="10"/>
        <v>12</v>
      </c>
    </row>
    <row r="8" spans="1:24" x14ac:dyDescent="0.25">
      <c r="A8" s="11" t="s">
        <v>30</v>
      </c>
      <c r="B8" s="10">
        <v>75744</v>
      </c>
      <c r="C8" s="10">
        <v>2139662</v>
      </c>
      <c r="D8" s="10">
        <v>1145823</v>
      </c>
      <c r="E8" s="10">
        <f t="shared" si="0"/>
        <v>993839</v>
      </c>
      <c r="F8" s="10">
        <f t="shared" si="1"/>
        <v>1267947.8518518519</v>
      </c>
      <c r="G8" s="10">
        <f t="shared" si="2"/>
        <v>122124.85185185191</v>
      </c>
      <c r="H8" s="10">
        <f t="shared" si="3"/>
        <v>89131.916666666672</v>
      </c>
      <c r="I8" s="10">
        <f t="shared" si="4"/>
        <v>787926.14333333331</v>
      </c>
      <c r="J8" s="10">
        <f t="shared" si="5"/>
        <v>642309.12</v>
      </c>
      <c r="K8" s="10">
        <v>85993</v>
      </c>
      <c r="L8" s="17">
        <f t="shared" si="6"/>
        <v>0.86688149144425919</v>
      </c>
      <c r="M8" s="10">
        <f t="shared" si="7"/>
        <v>9048.9255499153987</v>
      </c>
      <c r="N8" s="9">
        <v>8.84</v>
      </c>
      <c r="O8" s="9">
        <v>8.48</v>
      </c>
      <c r="P8" s="9">
        <v>9.85</v>
      </c>
      <c r="Q8" s="9">
        <v>11.31</v>
      </c>
      <c r="R8" s="12">
        <v>0.68</v>
      </c>
      <c r="S8" s="12">
        <v>0.62019999999999997</v>
      </c>
      <c r="T8" s="10">
        <f t="shared" si="8"/>
        <v>9716579.040000001</v>
      </c>
      <c r="U8" s="10">
        <f t="shared" si="9"/>
        <v>11208659.01037037</v>
      </c>
      <c r="V8" s="9">
        <v>27</v>
      </c>
      <c r="W8" s="9">
        <v>16</v>
      </c>
      <c r="X8" s="9">
        <f t="shared" si="10"/>
        <v>11</v>
      </c>
    </row>
    <row r="9" spans="1:24" x14ac:dyDescent="0.25">
      <c r="A9" s="11" t="s">
        <v>31</v>
      </c>
      <c r="B9" s="10">
        <v>106757</v>
      </c>
      <c r="C9" s="10">
        <v>2926896</v>
      </c>
      <c r="D9" s="10">
        <v>1674384</v>
      </c>
      <c r="E9" s="10">
        <f t="shared" si="0"/>
        <v>1252512</v>
      </c>
      <c r="F9" s="10">
        <f t="shared" si="1"/>
        <v>1626053.3333333333</v>
      </c>
      <c r="G9" s="10">
        <f t="shared" si="2"/>
        <v>-48330.666666666744</v>
      </c>
      <c r="H9" s="10">
        <f t="shared" si="3"/>
        <v>104559.15384615384</v>
      </c>
      <c r="I9" s="10">
        <f t="shared" si="4"/>
        <v>758053.86538461538</v>
      </c>
      <c r="J9" s="10">
        <f t="shared" si="5"/>
        <v>723812.46000000008</v>
      </c>
      <c r="K9" s="10">
        <v>128132</v>
      </c>
      <c r="L9" s="17">
        <f t="shared" si="6"/>
        <v>0.96296824636536216</v>
      </c>
      <c r="M9" s="10">
        <f t="shared" si="7"/>
        <v>10615.142522452168</v>
      </c>
      <c r="N9" s="9">
        <v>7.25</v>
      </c>
      <c r="O9" s="9">
        <v>6.78</v>
      </c>
      <c r="P9" s="9">
        <v>9.85</v>
      </c>
      <c r="Q9" s="9">
        <v>13.02</v>
      </c>
      <c r="R9" s="12">
        <v>0.68</v>
      </c>
      <c r="S9" s="12">
        <v>0.63239999999999996</v>
      </c>
      <c r="T9" s="10">
        <f t="shared" si="8"/>
        <v>11352323.52</v>
      </c>
      <c r="U9" s="10">
        <f t="shared" si="9"/>
        <v>11788886.666666666</v>
      </c>
      <c r="V9" s="9">
        <v>27</v>
      </c>
      <c r="W9" s="9">
        <v>15</v>
      </c>
      <c r="X9" s="9">
        <f t="shared" si="10"/>
        <v>12</v>
      </c>
    </row>
    <row r="10" spans="1:24" ht="14.25" customHeight="1" thickBot="1" x14ac:dyDescent="0.3">
      <c r="A10" s="11" t="s">
        <v>32</v>
      </c>
      <c r="B10" s="10">
        <v>111735</v>
      </c>
      <c r="C10" s="10">
        <v>3850816</v>
      </c>
      <c r="D10" s="10">
        <v>1857576</v>
      </c>
      <c r="E10" s="10">
        <f t="shared" si="0"/>
        <v>1993240</v>
      </c>
      <c r="F10" s="10">
        <f t="shared" si="1"/>
        <v>2281965.0370370368</v>
      </c>
      <c r="G10" s="10">
        <f t="shared" si="2"/>
        <v>424389.03703703685</v>
      </c>
      <c r="H10" s="10">
        <f t="shared" si="3"/>
        <v>175414.58333333334</v>
      </c>
      <c r="I10" s="10">
        <f t="shared" si="4"/>
        <v>1789228.75</v>
      </c>
      <c r="J10" s="10">
        <f t="shared" si="5"/>
        <v>1048074.3</v>
      </c>
      <c r="K10" s="10">
        <v>123733</v>
      </c>
      <c r="L10" s="17">
        <f t="shared" si="6"/>
        <v>0.74858353703856706</v>
      </c>
      <c r="M10" s="10">
        <f t="shared" si="7"/>
        <v>17808.587140439933</v>
      </c>
      <c r="N10" s="9">
        <v>10.199999999999999</v>
      </c>
      <c r="O10" s="9">
        <v>9.3800000000000008</v>
      </c>
      <c r="P10" s="9">
        <v>9.85</v>
      </c>
      <c r="Q10" s="9">
        <v>11.34</v>
      </c>
      <c r="R10" s="12">
        <v>0.65</v>
      </c>
      <c r="S10" s="12">
        <v>0.66049999999999998</v>
      </c>
      <c r="T10" s="10">
        <f t="shared" si="8"/>
        <v>17424062.880000003</v>
      </c>
      <c r="U10" s="10">
        <f t="shared" si="9"/>
        <v>23276043.377777774</v>
      </c>
      <c r="V10" s="9">
        <v>27</v>
      </c>
      <c r="W10" s="9">
        <v>16</v>
      </c>
      <c r="X10" s="9">
        <f t="shared" si="10"/>
        <v>11</v>
      </c>
    </row>
    <row r="11" spans="1:24" ht="27.75" customHeight="1" thickTop="1" thickBot="1" x14ac:dyDescent="0.3">
      <c r="A11" s="7" t="s">
        <v>33</v>
      </c>
      <c r="B11" s="8">
        <v>563166</v>
      </c>
      <c r="C11" s="8">
        <f>SUM(C4:C10)</f>
        <v>17848817</v>
      </c>
      <c r="D11" s="8">
        <v>8623579</v>
      </c>
      <c r="E11" s="8">
        <f t="shared" si="0"/>
        <v>9225238</v>
      </c>
      <c r="F11" s="8">
        <f t="shared" si="1"/>
        <v>9916009.444444444</v>
      </c>
      <c r="G11" s="8">
        <f t="shared" si="2"/>
        <v>1292430.444444444</v>
      </c>
      <c r="H11" s="8">
        <f t="shared" si="3"/>
        <v>752954.15384615387</v>
      </c>
      <c r="I11" s="8">
        <f t="shared" si="4"/>
        <v>6189283.1446153857</v>
      </c>
      <c r="J11" s="8">
        <f t="shared" si="5"/>
        <v>4629224.5200000005</v>
      </c>
      <c r="K11" s="8">
        <v>631857.85</v>
      </c>
      <c r="L11" s="13">
        <f t="shared" si="6"/>
        <v>0.86966224148076599</v>
      </c>
      <c r="M11" s="8">
        <f t="shared" si="7"/>
        <v>77226.067061143985</v>
      </c>
      <c r="N11" s="7">
        <v>8.2200000000000006</v>
      </c>
      <c r="O11" s="7">
        <v>8.2200000000000006</v>
      </c>
      <c r="P11" s="7">
        <v>9.75</v>
      </c>
      <c r="Q11" s="7">
        <v>12.39</v>
      </c>
      <c r="R11" s="13">
        <v>0.68620000000000003</v>
      </c>
      <c r="S11" s="13">
        <v>0.64739999999999998</v>
      </c>
      <c r="T11" s="8">
        <f t="shared" si="8"/>
        <v>70885819.38000001</v>
      </c>
      <c r="U11" s="8">
        <f t="shared" si="9"/>
        <v>81509597.63333334</v>
      </c>
      <c r="V11" s="7">
        <v>27</v>
      </c>
      <c r="W11" s="7">
        <v>15</v>
      </c>
      <c r="X11" s="7">
        <f t="shared" si="10"/>
        <v>12</v>
      </c>
    </row>
    <row r="12" spans="1:24" ht="15.75" customHeight="1" thickTop="1" x14ac:dyDescent="0.25">
      <c r="A12" s="11" t="s">
        <v>34</v>
      </c>
      <c r="B12" s="10">
        <v>162190</v>
      </c>
      <c r="C12" s="10">
        <v>4329238</v>
      </c>
      <c r="D12" s="10">
        <v>2057931</v>
      </c>
      <c r="E12" s="10">
        <f t="shared" si="0"/>
        <v>2271307</v>
      </c>
      <c r="F12" s="10">
        <f t="shared" si="1"/>
        <v>2331128.153846154</v>
      </c>
      <c r="G12" s="10">
        <f t="shared" si="2"/>
        <v>273197.15384615399</v>
      </c>
      <c r="H12" s="10">
        <f t="shared" si="3"/>
        <v>187192.07692307694</v>
      </c>
      <c r="I12" s="10">
        <f t="shared" si="4"/>
        <v>771231.35692307702</v>
      </c>
      <c r="J12" s="10">
        <f t="shared" si="5"/>
        <v>776890.1</v>
      </c>
      <c r="K12" s="10">
        <v>151350</v>
      </c>
      <c r="L12" s="17">
        <f t="shared" si="6"/>
        <v>1.0263676548456588</v>
      </c>
      <c r="M12" s="10">
        <f t="shared" si="7"/>
        <v>17017.461538461539</v>
      </c>
      <c r="N12" s="9">
        <v>4.12</v>
      </c>
      <c r="O12" s="9">
        <v>4.79</v>
      </c>
      <c r="P12" s="9">
        <v>11</v>
      </c>
      <c r="Q12" s="9">
        <v>10.48</v>
      </c>
      <c r="R12" s="12">
        <v>0.8</v>
      </c>
      <c r="S12" s="12">
        <v>0.78849999999999998</v>
      </c>
      <c r="T12" s="10">
        <f t="shared" si="8"/>
        <v>9857489.4900000002</v>
      </c>
      <c r="U12" s="10">
        <f t="shared" si="9"/>
        <v>9604247.9938461538</v>
      </c>
      <c r="V12" s="9">
        <v>26</v>
      </c>
      <c r="W12" s="9">
        <v>14</v>
      </c>
      <c r="X12" s="9">
        <f t="shared" si="10"/>
        <v>12</v>
      </c>
    </row>
    <row r="13" spans="1:24" ht="14.25" customHeight="1" x14ac:dyDescent="0.25">
      <c r="A13" s="11" t="s">
        <v>35</v>
      </c>
      <c r="B13" s="10">
        <v>37671</v>
      </c>
      <c r="C13" s="10">
        <v>800312</v>
      </c>
      <c r="D13" s="10">
        <v>326834</v>
      </c>
      <c r="E13" s="10">
        <f t="shared" si="0"/>
        <v>473478</v>
      </c>
      <c r="F13" s="10">
        <f t="shared" si="1"/>
        <v>444617.77777777775</v>
      </c>
      <c r="G13" s="10">
        <f t="shared" si="2"/>
        <v>117783.77777777775</v>
      </c>
      <c r="H13" s="10">
        <f t="shared" si="3"/>
        <v>39319.153846153844</v>
      </c>
      <c r="I13" s="10">
        <f t="shared" si="4"/>
        <v>176936.19230769231</v>
      </c>
      <c r="J13" s="9">
        <f t="shared" si="5"/>
        <v>165375.69</v>
      </c>
      <c r="K13" s="10">
        <v>29641</v>
      </c>
      <c r="L13" s="17">
        <f t="shared" si="6"/>
        <v>0.71712095282839694</v>
      </c>
      <c r="M13" s="10">
        <f t="shared" si="7"/>
        <v>3991.7922686450606</v>
      </c>
      <c r="N13" s="9">
        <v>4.5</v>
      </c>
      <c r="O13" s="9">
        <v>4.3899999999999997</v>
      </c>
      <c r="P13" s="9">
        <v>9.85</v>
      </c>
      <c r="Q13" s="9">
        <v>11.66</v>
      </c>
      <c r="R13" s="12">
        <v>0.65</v>
      </c>
      <c r="S13" s="12">
        <v>0.64</v>
      </c>
      <c r="T13" s="9">
        <f t="shared" si="8"/>
        <v>1434801.26</v>
      </c>
      <c r="U13" s="10">
        <f t="shared" si="9"/>
        <v>2000780</v>
      </c>
      <c r="V13" s="9">
        <v>27</v>
      </c>
      <c r="W13" s="9">
        <v>15</v>
      </c>
      <c r="X13" s="9">
        <f t="shared" si="10"/>
        <v>12</v>
      </c>
    </row>
    <row r="14" spans="1:24" x14ac:dyDescent="0.25">
      <c r="C14" s="1"/>
    </row>
    <row r="15" spans="1:24" x14ac:dyDescent="0.25">
      <c r="C15" s="2"/>
      <c r="D15" s="2"/>
      <c r="E15" s="2"/>
      <c r="F15" s="1"/>
    </row>
    <row r="16" spans="1:24" ht="15.75" customHeight="1" thickBot="1" x14ac:dyDescent="0.3">
      <c r="A16" s="6" t="s">
        <v>36</v>
      </c>
    </row>
    <row r="17" spans="1:6" ht="61.5" customHeight="1" thickTop="1" thickBot="1" x14ac:dyDescent="0.3">
      <c r="A17" s="7" t="s">
        <v>37</v>
      </c>
      <c r="B17" s="7" t="s">
        <v>38</v>
      </c>
      <c r="C17" s="7" t="s">
        <v>39</v>
      </c>
      <c r="D17" s="7" t="s">
        <v>40</v>
      </c>
      <c r="E17" s="7" t="s">
        <v>41</v>
      </c>
      <c r="F17" s="7" t="s">
        <v>42</v>
      </c>
    </row>
    <row r="18" spans="1:6" ht="15.75" customHeight="1" thickTop="1" x14ac:dyDescent="0.25">
      <c r="A18" s="14">
        <f>C11</f>
        <v>17848817</v>
      </c>
      <c r="B18" s="14">
        <f>D11</f>
        <v>8623579</v>
      </c>
      <c r="C18" s="14">
        <f>QUOTIENT(B11,10000)*10000</f>
        <v>560000</v>
      </c>
      <c r="D18" s="14">
        <f t="shared" ref="D18:D23" si="11">C18*$X$11</f>
        <v>6720000</v>
      </c>
      <c r="E18" s="14">
        <f t="shared" ref="E18:E23" si="12">$D$11+D18</f>
        <v>15343579</v>
      </c>
      <c r="F18" s="14">
        <f t="shared" ref="F18:F23" si="13">$C$11-E18</f>
        <v>2505238</v>
      </c>
    </row>
    <row r="19" spans="1:6" x14ac:dyDescent="0.25">
      <c r="A19" s="16" t="s">
        <v>43</v>
      </c>
      <c r="B19" s="15"/>
      <c r="C19" s="14">
        <f>C18+35000</f>
        <v>595000</v>
      </c>
      <c r="D19" s="14">
        <f t="shared" si="11"/>
        <v>7140000</v>
      </c>
      <c r="E19" s="14">
        <f t="shared" si="12"/>
        <v>15763579</v>
      </c>
      <c r="F19" s="14">
        <f t="shared" si="13"/>
        <v>2085238</v>
      </c>
    </row>
    <row r="20" spans="1:6" x14ac:dyDescent="0.25">
      <c r="A20" s="16" t="s">
        <v>43</v>
      </c>
      <c r="B20" s="15"/>
      <c r="C20" s="14">
        <f>C19+35000</f>
        <v>630000</v>
      </c>
      <c r="D20" s="14">
        <f t="shared" si="11"/>
        <v>7560000</v>
      </c>
      <c r="E20" s="14">
        <f t="shared" si="12"/>
        <v>16183579</v>
      </c>
      <c r="F20" s="14">
        <f t="shared" si="13"/>
        <v>1665238</v>
      </c>
    </row>
    <row r="21" spans="1:6" x14ac:dyDescent="0.25">
      <c r="A21" s="16" t="s">
        <v>43</v>
      </c>
      <c r="B21" s="15"/>
      <c r="C21" s="14">
        <f>C20+35000</f>
        <v>665000</v>
      </c>
      <c r="D21" s="14">
        <f t="shared" si="11"/>
        <v>7980000</v>
      </c>
      <c r="E21" s="14">
        <f t="shared" si="12"/>
        <v>16603579</v>
      </c>
      <c r="F21" s="14">
        <f t="shared" si="13"/>
        <v>1245238</v>
      </c>
    </row>
    <row r="22" spans="1:6" x14ac:dyDescent="0.25">
      <c r="A22" s="16" t="s">
        <v>43</v>
      </c>
      <c r="B22" s="15"/>
      <c r="C22" s="14">
        <f>C21+35000</f>
        <v>700000</v>
      </c>
      <c r="D22" s="14">
        <f t="shared" si="11"/>
        <v>8400000</v>
      </c>
      <c r="E22" s="14">
        <f t="shared" si="12"/>
        <v>17023579</v>
      </c>
      <c r="F22" s="14">
        <f t="shared" si="13"/>
        <v>825238</v>
      </c>
    </row>
    <row r="23" spans="1:6" x14ac:dyDescent="0.25">
      <c r="A23" s="16" t="s">
        <v>43</v>
      </c>
      <c r="B23" s="15"/>
      <c r="C23" s="14">
        <f>C22+35000</f>
        <v>735000</v>
      </c>
      <c r="D23" s="14">
        <f t="shared" si="11"/>
        <v>8820000</v>
      </c>
      <c r="E23" s="14">
        <f t="shared" si="12"/>
        <v>17443579</v>
      </c>
      <c r="F23" s="14">
        <f t="shared" si="13"/>
        <v>405238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2025-05-19T08:09:44Z</dcterms:modified>
</cp:coreProperties>
</file>